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55gga\Documents\git\qeTemperature\data\licor\raw_licor\yadi\2023-12-13\"/>
    </mc:Choice>
  </mc:AlternateContent>
  <xr:revisionPtr revIDLastSave="0" documentId="8_{DF60D67A-4081-460E-BC7E-8B6CA701E43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easurements" sheetId="1" r:id="rId1"/>
    <sheet name="Remark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J90" i="1" l="1"/>
  <c r="DI90" i="1"/>
  <c r="DG90" i="1"/>
  <c r="DH90" i="1" s="1"/>
  <c r="BI90" i="1" s="1"/>
  <c r="BV90" i="1"/>
  <c r="BU90" i="1"/>
  <c r="BM90" i="1"/>
  <c r="BG90" i="1"/>
  <c r="BA90" i="1"/>
  <c r="BN90" i="1" s="1"/>
  <c r="BQ90" i="1" s="1"/>
  <c r="AV90" i="1"/>
  <c r="AT90" i="1" s="1"/>
  <c r="AM90" i="1"/>
  <c r="J90" i="1" s="1"/>
  <c r="I90" i="1" s="1"/>
  <c r="AH90" i="1"/>
  <c r="K90" i="1" s="1"/>
  <c r="BJ90" i="1" s="1"/>
  <c r="BL90" i="1" s="1"/>
  <c r="Z90" i="1"/>
  <c r="Y90" i="1"/>
  <c r="Q90" i="1"/>
  <c r="DJ89" i="1"/>
  <c r="DI89" i="1"/>
  <c r="DG89" i="1"/>
  <c r="DH89" i="1" s="1"/>
  <c r="BI89" i="1" s="1"/>
  <c r="BV89" i="1"/>
  <c r="BU89" i="1"/>
  <c r="BN89" i="1"/>
  <c r="BQ89" i="1" s="1"/>
  <c r="BR89" i="1" s="1"/>
  <c r="BM89" i="1"/>
  <c r="BG89" i="1"/>
  <c r="BA89" i="1"/>
  <c r="AV89" i="1"/>
  <c r="AT89" i="1"/>
  <c r="AM89" i="1"/>
  <c r="AH89" i="1"/>
  <c r="K89" i="1" s="1"/>
  <c r="BJ89" i="1" s="1"/>
  <c r="Z89" i="1"/>
  <c r="Y89" i="1"/>
  <c r="Q89" i="1"/>
  <c r="L89" i="1"/>
  <c r="J89" i="1"/>
  <c r="I89" i="1" s="1"/>
  <c r="AB89" i="1" s="1"/>
  <c r="DJ88" i="1"/>
  <c r="DI88" i="1"/>
  <c r="DG88" i="1"/>
  <c r="DH88" i="1" s="1"/>
  <c r="BI88" i="1" s="1"/>
  <c r="BV88" i="1"/>
  <c r="BU88" i="1"/>
  <c r="BN88" i="1"/>
  <c r="BQ88" i="1" s="1"/>
  <c r="BM88" i="1"/>
  <c r="BJ88" i="1"/>
  <c r="BL88" i="1" s="1"/>
  <c r="BG88" i="1"/>
  <c r="BK88" i="1" s="1"/>
  <c r="BA88" i="1"/>
  <c r="AV88" i="1"/>
  <c r="AT88" i="1"/>
  <c r="AM88" i="1"/>
  <c r="J88" i="1" s="1"/>
  <c r="I88" i="1" s="1"/>
  <c r="AH88" i="1"/>
  <c r="Z88" i="1"/>
  <c r="Y88" i="1"/>
  <c r="X88" i="1"/>
  <c r="Q88" i="1"/>
  <c r="K88" i="1"/>
  <c r="DJ87" i="1"/>
  <c r="T87" i="1" s="1"/>
  <c r="DI87" i="1"/>
  <c r="DG87" i="1"/>
  <c r="BV87" i="1"/>
  <c r="BU87" i="1"/>
  <c r="BM87" i="1"/>
  <c r="BG87" i="1"/>
  <c r="BA87" i="1"/>
  <c r="BN87" i="1" s="1"/>
  <c r="BQ87" i="1" s="1"/>
  <c r="BT87" i="1" s="1"/>
  <c r="AV87" i="1"/>
  <c r="AT87" i="1" s="1"/>
  <c r="AM87" i="1"/>
  <c r="J87" i="1" s="1"/>
  <c r="I87" i="1" s="1"/>
  <c r="AB87" i="1" s="1"/>
  <c r="AH87" i="1"/>
  <c r="K87" i="1" s="1"/>
  <c r="BJ87" i="1" s="1"/>
  <c r="AF87" i="1"/>
  <c r="Z87" i="1"/>
  <c r="Y87" i="1"/>
  <c r="X87" i="1" s="1"/>
  <c r="Q87" i="1"/>
  <c r="DJ86" i="1"/>
  <c r="DI86" i="1"/>
  <c r="DG86" i="1"/>
  <c r="DH86" i="1" s="1"/>
  <c r="BI86" i="1" s="1"/>
  <c r="BV86" i="1"/>
  <c r="BU86" i="1"/>
  <c r="BM86" i="1"/>
  <c r="BG86" i="1"/>
  <c r="BA86" i="1"/>
  <c r="BN86" i="1" s="1"/>
  <c r="BQ86" i="1" s="1"/>
  <c r="AV86" i="1"/>
  <c r="AT86" i="1" s="1"/>
  <c r="AM86" i="1"/>
  <c r="J86" i="1" s="1"/>
  <c r="I86" i="1" s="1"/>
  <c r="AH86" i="1"/>
  <c r="K86" i="1" s="1"/>
  <c r="BJ86" i="1" s="1"/>
  <c r="AG86" i="1"/>
  <c r="AF86" i="1"/>
  <c r="Z86" i="1"/>
  <c r="Y86" i="1"/>
  <c r="X86" i="1" s="1"/>
  <c r="T86" i="1"/>
  <c r="Q86" i="1"/>
  <c r="DJ85" i="1"/>
  <c r="DI85" i="1"/>
  <c r="DG85" i="1"/>
  <c r="DH85" i="1" s="1"/>
  <c r="BI85" i="1" s="1"/>
  <c r="BK85" i="1" s="1"/>
  <c r="BV85" i="1"/>
  <c r="BU85" i="1"/>
  <c r="BN85" i="1"/>
  <c r="BQ85" i="1" s="1"/>
  <c r="BM85" i="1"/>
  <c r="BG85" i="1"/>
  <c r="BA85" i="1"/>
  <c r="AV85" i="1"/>
  <c r="AT85" i="1"/>
  <c r="L85" i="1" s="1"/>
  <c r="AM85" i="1"/>
  <c r="J85" i="1" s="1"/>
  <c r="I85" i="1" s="1"/>
  <c r="AH85" i="1"/>
  <c r="K85" i="1" s="1"/>
  <c r="BJ85" i="1" s="1"/>
  <c r="BL85" i="1" s="1"/>
  <c r="AF85" i="1"/>
  <c r="Z85" i="1"/>
  <c r="X85" i="1" s="1"/>
  <c r="Y85" i="1"/>
  <c r="Q85" i="1"/>
  <c r="DJ84" i="1"/>
  <c r="DI84" i="1"/>
  <c r="DG84" i="1"/>
  <c r="DH84" i="1" s="1"/>
  <c r="BI84" i="1" s="1"/>
  <c r="BK84" i="1" s="1"/>
  <c r="BV84" i="1"/>
  <c r="BU84" i="1"/>
  <c r="BN84" i="1"/>
  <c r="BQ84" i="1" s="1"/>
  <c r="BM84" i="1"/>
  <c r="BG84" i="1"/>
  <c r="BA84" i="1"/>
  <c r="AV84" i="1"/>
  <c r="AT84" i="1"/>
  <c r="AM84" i="1"/>
  <c r="AH84" i="1"/>
  <c r="K84" i="1" s="1"/>
  <c r="BJ84" i="1" s="1"/>
  <c r="Z84" i="1"/>
  <c r="Y84" i="1"/>
  <c r="X84" i="1" s="1"/>
  <c r="Q84" i="1"/>
  <c r="J84" i="1"/>
  <c r="I84" i="1" s="1"/>
  <c r="DJ83" i="1"/>
  <c r="DI83" i="1"/>
  <c r="DG83" i="1"/>
  <c r="DH83" i="1" s="1"/>
  <c r="BI83" i="1" s="1"/>
  <c r="BV83" i="1"/>
  <c r="BU83" i="1"/>
  <c r="BM83" i="1"/>
  <c r="BG83" i="1"/>
  <c r="BA83" i="1"/>
  <c r="BN83" i="1" s="1"/>
  <c r="BQ83" i="1" s="1"/>
  <c r="BS83" i="1" s="1"/>
  <c r="BW83" i="1" s="1"/>
  <c r="BX83" i="1" s="1"/>
  <c r="AV83" i="1"/>
  <c r="AT83" i="1" s="1"/>
  <c r="AM83" i="1"/>
  <c r="J83" i="1" s="1"/>
  <c r="I83" i="1" s="1"/>
  <c r="AH83" i="1"/>
  <c r="K83" i="1" s="1"/>
  <c r="BJ83" i="1" s="1"/>
  <c r="AB83" i="1"/>
  <c r="Z83" i="1"/>
  <c r="Y83" i="1"/>
  <c r="Q83" i="1"/>
  <c r="DJ82" i="1"/>
  <c r="DI82" i="1"/>
  <c r="DG82" i="1"/>
  <c r="DH82" i="1" s="1"/>
  <c r="BI82" i="1" s="1"/>
  <c r="BV82" i="1"/>
  <c r="BU82" i="1"/>
  <c r="BM82" i="1"/>
  <c r="BJ82" i="1"/>
  <c r="BG82" i="1"/>
  <c r="BA82" i="1"/>
  <c r="BN82" i="1" s="1"/>
  <c r="BQ82" i="1" s="1"/>
  <c r="BT82" i="1" s="1"/>
  <c r="AV82" i="1"/>
  <c r="AT82" i="1" s="1"/>
  <c r="AG82" i="1" s="1"/>
  <c r="AM82" i="1"/>
  <c r="J82" i="1" s="1"/>
  <c r="I82" i="1" s="1"/>
  <c r="AB82" i="1" s="1"/>
  <c r="AH82" i="1"/>
  <c r="Z82" i="1"/>
  <c r="Y82" i="1"/>
  <c r="X82" i="1"/>
  <c r="Q82" i="1"/>
  <c r="K82" i="1"/>
  <c r="DJ81" i="1"/>
  <c r="DI81" i="1"/>
  <c r="DG81" i="1"/>
  <c r="T81" i="1" s="1"/>
  <c r="BV81" i="1"/>
  <c r="BU81" i="1"/>
  <c r="BM81" i="1"/>
  <c r="BG81" i="1"/>
  <c r="BA81" i="1"/>
  <c r="BN81" i="1" s="1"/>
  <c r="BQ81" i="1" s="1"/>
  <c r="BT81" i="1" s="1"/>
  <c r="AV81" i="1"/>
  <c r="AT81" i="1" s="1"/>
  <c r="AM81" i="1"/>
  <c r="J81" i="1" s="1"/>
  <c r="I81" i="1" s="1"/>
  <c r="AB81" i="1" s="1"/>
  <c r="AH81" i="1"/>
  <c r="K81" i="1" s="1"/>
  <c r="BJ81" i="1" s="1"/>
  <c r="AG81" i="1"/>
  <c r="AF81" i="1"/>
  <c r="Z81" i="1"/>
  <c r="Y81" i="1"/>
  <c r="Q81" i="1"/>
  <c r="DJ80" i="1"/>
  <c r="DI80" i="1"/>
  <c r="DG80" i="1"/>
  <c r="BV80" i="1"/>
  <c r="BU80" i="1"/>
  <c r="BN80" i="1"/>
  <c r="BQ80" i="1" s="1"/>
  <c r="BM80" i="1"/>
  <c r="BG80" i="1"/>
  <c r="BA80" i="1"/>
  <c r="AV80" i="1"/>
  <c r="AT80" i="1" s="1"/>
  <c r="AM80" i="1"/>
  <c r="J80" i="1" s="1"/>
  <c r="I80" i="1" s="1"/>
  <c r="AH80" i="1"/>
  <c r="K80" i="1" s="1"/>
  <c r="BJ80" i="1" s="1"/>
  <c r="AG80" i="1"/>
  <c r="Z80" i="1"/>
  <c r="Y80" i="1"/>
  <c r="X80" i="1" s="1"/>
  <c r="Q80" i="1"/>
  <c r="DJ79" i="1"/>
  <c r="DI79" i="1"/>
  <c r="DG79" i="1"/>
  <c r="BV79" i="1"/>
  <c r="BU79" i="1"/>
  <c r="BM79" i="1"/>
  <c r="BG79" i="1"/>
  <c r="BA79" i="1"/>
  <c r="BN79" i="1" s="1"/>
  <c r="BQ79" i="1" s="1"/>
  <c r="AV79" i="1"/>
  <c r="AT79" i="1"/>
  <c r="AM79" i="1"/>
  <c r="J79" i="1" s="1"/>
  <c r="I79" i="1" s="1"/>
  <c r="AH79" i="1"/>
  <c r="AF79" i="1"/>
  <c r="Z79" i="1"/>
  <c r="Y79" i="1"/>
  <c r="X79" i="1"/>
  <c r="Q79" i="1"/>
  <c r="L79" i="1"/>
  <c r="K79" i="1"/>
  <c r="BJ79" i="1" s="1"/>
  <c r="DJ78" i="1"/>
  <c r="T78" i="1" s="1"/>
  <c r="DI78" i="1"/>
  <c r="DH78" i="1"/>
  <c r="DG78" i="1"/>
  <c r="BV78" i="1"/>
  <c r="BU78" i="1"/>
  <c r="BM78" i="1"/>
  <c r="BI78" i="1"/>
  <c r="BG78" i="1"/>
  <c r="BA78" i="1"/>
  <c r="BN78" i="1" s="1"/>
  <c r="BQ78" i="1" s="1"/>
  <c r="AV78" i="1"/>
  <c r="AT78" i="1"/>
  <c r="AM78" i="1"/>
  <c r="AH78" i="1"/>
  <c r="K78" i="1" s="1"/>
  <c r="BJ78" i="1" s="1"/>
  <c r="Z78" i="1"/>
  <c r="Y78" i="1"/>
  <c r="X78" i="1" s="1"/>
  <c r="Q78" i="1"/>
  <c r="L78" i="1"/>
  <c r="J78" i="1"/>
  <c r="I78" i="1" s="1"/>
  <c r="DJ77" i="1"/>
  <c r="DI77" i="1"/>
  <c r="DG77" i="1"/>
  <c r="BV77" i="1"/>
  <c r="BU77" i="1"/>
  <c r="BM77" i="1"/>
  <c r="BG77" i="1"/>
  <c r="BA77" i="1"/>
  <c r="BN77" i="1" s="1"/>
  <c r="BQ77" i="1" s="1"/>
  <c r="AV77" i="1"/>
  <c r="AT77" i="1"/>
  <c r="AM77" i="1"/>
  <c r="J77" i="1" s="1"/>
  <c r="I77" i="1" s="1"/>
  <c r="AH77" i="1"/>
  <c r="K77" i="1" s="1"/>
  <c r="BJ77" i="1" s="1"/>
  <c r="AB77" i="1"/>
  <c r="Z77" i="1"/>
  <c r="X77" i="1" s="1"/>
  <c r="Y77" i="1"/>
  <c r="Q77" i="1"/>
  <c r="DJ76" i="1"/>
  <c r="DI76" i="1"/>
  <c r="DG76" i="1"/>
  <c r="BV76" i="1"/>
  <c r="BU76" i="1"/>
  <c r="BM76" i="1"/>
  <c r="BG76" i="1"/>
  <c r="BA76" i="1"/>
  <c r="BN76" i="1" s="1"/>
  <c r="BQ76" i="1" s="1"/>
  <c r="BR76" i="1" s="1"/>
  <c r="AV76" i="1"/>
  <c r="AT76" i="1" s="1"/>
  <c r="AM76" i="1"/>
  <c r="J76" i="1" s="1"/>
  <c r="AH76" i="1"/>
  <c r="Z76" i="1"/>
  <c r="Y76" i="1"/>
  <c r="X76" i="1"/>
  <c r="Q76" i="1"/>
  <c r="K76" i="1"/>
  <c r="BJ76" i="1" s="1"/>
  <c r="I76" i="1"/>
  <c r="AB76" i="1" s="1"/>
  <c r="DJ75" i="1"/>
  <c r="DI75" i="1"/>
  <c r="DG75" i="1"/>
  <c r="BV75" i="1"/>
  <c r="BU75" i="1"/>
  <c r="BM75" i="1"/>
  <c r="BG75" i="1"/>
  <c r="BA75" i="1"/>
  <c r="BN75" i="1" s="1"/>
  <c r="BQ75" i="1" s="1"/>
  <c r="AV75" i="1"/>
  <c r="AT75" i="1" s="1"/>
  <c r="AU75" i="1" s="1"/>
  <c r="AM75" i="1"/>
  <c r="J75" i="1" s="1"/>
  <c r="I75" i="1" s="1"/>
  <c r="AB75" i="1" s="1"/>
  <c r="AH75" i="1"/>
  <c r="K75" i="1" s="1"/>
  <c r="BJ75" i="1" s="1"/>
  <c r="AG75" i="1"/>
  <c r="AF75" i="1"/>
  <c r="Z75" i="1"/>
  <c r="Y75" i="1"/>
  <c r="Q75" i="1"/>
  <c r="DJ74" i="1"/>
  <c r="DI74" i="1"/>
  <c r="DG74" i="1"/>
  <c r="DH74" i="1" s="1"/>
  <c r="BI74" i="1" s="1"/>
  <c r="BV74" i="1"/>
  <c r="BU74" i="1"/>
  <c r="BM74" i="1"/>
  <c r="BG74" i="1"/>
  <c r="BA74" i="1"/>
  <c r="BN74" i="1" s="1"/>
  <c r="BQ74" i="1" s="1"/>
  <c r="AV74" i="1"/>
  <c r="AT74" i="1" s="1"/>
  <c r="L74" i="1" s="1"/>
  <c r="AU74" i="1"/>
  <c r="AM74" i="1"/>
  <c r="J74" i="1" s="1"/>
  <c r="I74" i="1" s="1"/>
  <c r="AB74" i="1" s="1"/>
  <c r="AH74" i="1"/>
  <c r="K74" i="1" s="1"/>
  <c r="BJ74" i="1" s="1"/>
  <c r="AG74" i="1"/>
  <c r="AF74" i="1"/>
  <c r="Z74" i="1"/>
  <c r="Y74" i="1"/>
  <c r="X74" i="1" s="1"/>
  <c r="T74" i="1"/>
  <c r="Q74" i="1"/>
  <c r="O74" i="1"/>
  <c r="DJ73" i="1"/>
  <c r="T73" i="1" s="1"/>
  <c r="DI73" i="1"/>
  <c r="DG73" i="1"/>
  <c r="DH73" i="1" s="1"/>
  <c r="BI73" i="1" s="1"/>
  <c r="BL73" i="1" s="1"/>
  <c r="BV73" i="1"/>
  <c r="BU73" i="1"/>
  <c r="BM73" i="1"/>
  <c r="BG73" i="1"/>
  <c r="BA73" i="1"/>
  <c r="BN73" i="1" s="1"/>
  <c r="BQ73" i="1" s="1"/>
  <c r="AV73" i="1"/>
  <c r="AT73" i="1"/>
  <c r="AM73" i="1"/>
  <c r="AH73" i="1"/>
  <c r="K73" i="1" s="1"/>
  <c r="BJ73" i="1" s="1"/>
  <c r="Z73" i="1"/>
  <c r="Y73" i="1"/>
  <c r="X73" i="1"/>
  <c r="Q73" i="1"/>
  <c r="J73" i="1"/>
  <c r="I73" i="1"/>
  <c r="DJ72" i="1"/>
  <c r="T72" i="1" s="1"/>
  <c r="DI72" i="1"/>
  <c r="DG72" i="1"/>
  <c r="BV72" i="1"/>
  <c r="BU72" i="1"/>
  <c r="BM72" i="1"/>
  <c r="BG72" i="1"/>
  <c r="BA72" i="1"/>
  <c r="BN72" i="1" s="1"/>
  <c r="BQ72" i="1" s="1"/>
  <c r="AV72" i="1"/>
  <c r="AT72" i="1" s="1"/>
  <c r="AM72" i="1"/>
  <c r="J72" i="1" s="1"/>
  <c r="I72" i="1" s="1"/>
  <c r="AB72" i="1" s="1"/>
  <c r="AH72" i="1"/>
  <c r="K72" i="1" s="1"/>
  <c r="BJ72" i="1" s="1"/>
  <c r="Z72" i="1"/>
  <c r="Y72" i="1"/>
  <c r="X72" i="1" s="1"/>
  <c r="Q72" i="1"/>
  <c r="DJ71" i="1"/>
  <c r="DI71" i="1"/>
  <c r="DG71" i="1"/>
  <c r="T71" i="1" s="1"/>
  <c r="BV71" i="1"/>
  <c r="BU71" i="1"/>
  <c r="BM71" i="1"/>
  <c r="BG71" i="1"/>
  <c r="BA71" i="1"/>
  <c r="BN71" i="1" s="1"/>
  <c r="BQ71" i="1" s="1"/>
  <c r="AV71" i="1"/>
  <c r="AT71" i="1" s="1"/>
  <c r="AM71" i="1"/>
  <c r="AH71" i="1"/>
  <c r="Z71" i="1"/>
  <c r="Y71" i="1"/>
  <c r="X71" i="1"/>
  <c r="Q71" i="1"/>
  <c r="K71" i="1"/>
  <c r="BJ71" i="1" s="1"/>
  <c r="J71" i="1"/>
  <c r="I71" i="1" s="1"/>
  <c r="DJ70" i="1"/>
  <c r="DI70" i="1"/>
  <c r="DG70" i="1"/>
  <c r="BV70" i="1"/>
  <c r="BU70" i="1"/>
  <c r="BM70" i="1"/>
  <c r="BJ70" i="1"/>
  <c r="BG70" i="1"/>
  <c r="BA70" i="1"/>
  <c r="BN70" i="1" s="1"/>
  <c r="BQ70" i="1" s="1"/>
  <c r="BT70" i="1" s="1"/>
  <c r="AV70" i="1"/>
  <c r="AT70" i="1" s="1"/>
  <c r="O70" i="1" s="1"/>
  <c r="AM70" i="1"/>
  <c r="AH70" i="1"/>
  <c r="K70" i="1" s="1"/>
  <c r="Z70" i="1"/>
  <c r="Y70" i="1"/>
  <c r="Q70" i="1"/>
  <c r="J70" i="1"/>
  <c r="I70" i="1" s="1"/>
  <c r="AB70" i="1" s="1"/>
  <c r="DJ69" i="1"/>
  <c r="DI69" i="1"/>
  <c r="DG69" i="1"/>
  <c r="BV69" i="1"/>
  <c r="BU69" i="1"/>
  <c r="BM69" i="1"/>
  <c r="BG69" i="1"/>
  <c r="BA69" i="1"/>
  <c r="BN69" i="1" s="1"/>
  <c r="BQ69" i="1" s="1"/>
  <c r="AV69" i="1"/>
  <c r="AT69" i="1"/>
  <c r="O69" i="1" s="1"/>
  <c r="AM69" i="1"/>
  <c r="J69" i="1" s="1"/>
  <c r="I69" i="1" s="1"/>
  <c r="AB69" i="1" s="1"/>
  <c r="AH69" i="1"/>
  <c r="K69" i="1" s="1"/>
  <c r="BJ69" i="1" s="1"/>
  <c r="AG69" i="1"/>
  <c r="Z69" i="1"/>
  <c r="X69" i="1" s="1"/>
  <c r="Y69" i="1"/>
  <c r="Q69" i="1"/>
  <c r="DJ68" i="1"/>
  <c r="DI68" i="1"/>
  <c r="DG68" i="1"/>
  <c r="BV68" i="1"/>
  <c r="BU68" i="1"/>
  <c r="BM68" i="1"/>
  <c r="BG68" i="1"/>
  <c r="BA68" i="1"/>
  <c r="BN68" i="1" s="1"/>
  <c r="BQ68" i="1" s="1"/>
  <c r="AV68" i="1"/>
  <c r="AT68" i="1" s="1"/>
  <c r="AU68" i="1" s="1"/>
  <c r="AM68" i="1"/>
  <c r="J68" i="1" s="1"/>
  <c r="I68" i="1" s="1"/>
  <c r="AB68" i="1" s="1"/>
  <c r="AH68" i="1"/>
  <c r="K68" i="1" s="1"/>
  <c r="BJ68" i="1" s="1"/>
  <c r="AG68" i="1"/>
  <c r="AF68" i="1"/>
  <c r="Z68" i="1"/>
  <c r="Y68" i="1"/>
  <c r="X68" i="1" s="1"/>
  <c r="T68" i="1"/>
  <c r="U68" i="1" s="1"/>
  <c r="V68" i="1" s="1"/>
  <c r="AD68" i="1" s="1"/>
  <c r="Q68" i="1"/>
  <c r="DJ67" i="1"/>
  <c r="DI67" i="1"/>
  <c r="DG67" i="1"/>
  <c r="T67" i="1" s="1"/>
  <c r="BV67" i="1"/>
  <c r="BU67" i="1"/>
  <c r="BM67" i="1"/>
  <c r="BG67" i="1"/>
  <c r="BA67" i="1"/>
  <c r="BN67" i="1" s="1"/>
  <c r="BQ67" i="1" s="1"/>
  <c r="AV67" i="1"/>
  <c r="AT67" i="1"/>
  <c r="O67" i="1" s="1"/>
  <c r="AM67" i="1"/>
  <c r="J67" i="1" s="1"/>
  <c r="I67" i="1" s="1"/>
  <c r="AH67" i="1"/>
  <c r="K67" i="1" s="1"/>
  <c r="BJ67" i="1" s="1"/>
  <c r="AG67" i="1"/>
  <c r="AF67" i="1"/>
  <c r="Z67" i="1"/>
  <c r="Y67" i="1"/>
  <c r="X67" i="1"/>
  <c r="Q67" i="1"/>
  <c r="L67" i="1"/>
  <c r="DJ66" i="1"/>
  <c r="DI66" i="1"/>
  <c r="DG66" i="1"/>
  <c r="BV66" i="1"/>
  <c r="BU66" i="1"/>
  <c r="BN66" i="1"/>
  <c r="BQ66" i="1" s="1"/>
  <c r="BM66" i="1"/>
  <c r="BG66" i="1"/>
  <c r="BA66" i="1"/>
  <c r="AV66" i="1"/>
  <c r="AT66" i="1" s="1"/>
  <c r="AM66" i="1"/>
  <c r="AH66" i="1"/>
  <c r="K66" i="1" s="1"/>
  <c r="BJ66" i="1" s="1"/>
  <c r="Z66" i="1"/>
  <c r="Y66" i="1"/>
  <c r="X66" i="1"/>
  <c r="Q66" i="1"/>
  <c r="L66" i="1"/>
  <c r="J66" i="1"/>
  <c r="I66" i="1" s="1"/>
  <c r="DJ65" i="1"/>
  <c r="DI65" i="1"/>
  <c r="DG65" i="1"/>
  <c r="BV65" i="1"/>
  <c r="BU65" i="1"/>
  <c r="BM65" i="1"/>
  <c r="BG65" i="1"/>
  <c r="BA65" i="1"/>
  <c r="BN65" i="1" s="1"/>
  <c r="BQ65" i="1" s="1"/>
  <c r="BS65" i="1" s="1"/>
  <c r="BW65" i="1" s="1"/>
  <c r="BX65" i="1" s="1"/>
  <c r="AV65" i="1"/>
  <c r="AT65" i="1"/>
  <c r="AM65" i="1"/>
  <c r="J65" i="1" s="1"/>
  <c r="I65" i="1" s="1"/>
  <c r="AH65" i="1"/>
  <c r="Z65" i="1"/>
  <c r="Y65" i="1"/>
  <c r="X65" i="1"/>
  <c r="Q65" i="1"/>
  <c r="K65" i="1"/>
  <c r="BJ65" i="1" s="1"/>
  <c r="DJ64" i="1"/>
  <c r="DI64" i="1"/>
  <c r="DG64" i="1"/>
  <c r="DH64" i="1" s="1"/>
  <c r="BI64" i="1" s="1"/>
  <c r="BV64" i="1"/>
  <c r="BU64" i="1"/>
  <c r="BM64" i="1"/>
  <c r="BG64" i="1"/>
  <c r="BA64" i="1"/>
  <c r="BN64" i="1" s="1"/>
  <c r="BQ64" i="1" s="1"/>
  <c r="AV64" i="1"/>
  <c r="AT64" i="1" s="1"/>
  <c r="O64" i="1" s="1"/>
  <c r="AM64" i="1"/>
  <c r="J64" i="1" s="1"/>
  <c r="I64" i="1" s="1"/>
  <c r="AH64" i="1"/>
  <c r="K64" i="1" s="1"/>
  <c r="BJ64" i="1" s="1"/>
  <c r="AG64" i="1"/>
  <c r="Z64" i="1"/>
  <c r="Y64" i="1"/>
  <c r="X64" i="1" s="1"/>
  <c r="Q64" i="1"/>
  <c r="DJ63" i="1"/>
  <c r="DI63" i="1"/>
  <c r="DG63" i="1"/>
  <c r="BV63" i="1"/>
  <c r="BU63" i="1"/>
  <c r="BM63" i="1"/>
  <c r="BG63" i="1"/>
  <c r="BA63" i="1"/>
  <c r="BN63" i="1" s="1"/>
  <c r="BQ63" i="1" s="1"/>
  <c r="AV63" i="1"/>
  <c r="AT63" i="1"/>
  <c r="L63" i="1" s="1"/>
  <c r="AM63" i="1"/>
  <c r="J63" i="1" s="1"/>
  <c r="I63" i="1" s="1"/>
  <c r="AH63" i="1"/>
  <c r="K63" i="1" s="1"/>
  <c r="BJ63" i="1" s="1"/>
  <c r="Z63" i="1"/>
  <c r="Y63" i="1"/>
  <c r="X63" i="1"/>
  <c r="Q63" i="1"/>
  <c r="DJ62" i="1"/>
  <c r="DI62" i="1"/>
  <c r="DG62" i="1"/>
  <c r="T62" i="1" s="1"/>
  <c r="BV62" i="1"/>
  <c r="BU62" i="1"/>
  <c r="BM62" i="1"/>
  <c r="BG62" i="1"/>
  <c r="BA62" i="1"/>
  <c r="BN62" i="1" s="1"/>
  <c r="BQ62" i="1" s="1"/>
  <c r="AV62" i="1"/>
  <c r="AT62" i="1"/>
  <c r="AU62" i="1" s="1"/>
  <c r="AM62" i="1"/>
  <c r="J62" i="1" s="1"/>
  <c r="I62" i="1" s="1"/>
  <c r="AH62" i="1"/>
  <c r="K62" i="1" s="1"/>
  <c r="BJ62" i="1" s="1"/>
  <c r="Z62" i="1"/>
  <c r="Y62" i="1"/>
  <c r="X62" i="1" s="1"/>
  <c r="Q62" i="1"/>
  <c r="DJ61" i="1"/>
  <c r="T61" i="1" s="1"/>
  <c r="DI61" i="1"/>
  <c r="DH61" i="1" s="1"/>
  <c r="BI61" i="1" s="1"/>
  <c r="DG61" i="1"/>
  <c r="BV61" i="1"/>
  <c r="BU61" i="1"/>
  <c r="BN61" i="1"/>
  <c r="BQ61" i="1" s="1"/>
  <c r="BM61" i="1"/>
  <c r="BG61" i="1"/>
  <c r="BA61" i="1"/>
  <c r="AV61" i="1"/>
  <c r="AT61" i="1" s="1"/>
  <c r="AU61" i="1"/>
  <c r="AM61" i="1"/>
  <c r="J61" i="1" s="1"/>
  <c r="I61" i="1" s="1"/>
  <c r="AH61" i="1"/>
  <c r="K61" i="1" s="1"/>
  <c r="BJ61" i="1" s="1"/>
  <c r="Z61" i="1"/>
  <c r="Y61" i="1"/>
  <c r="Q61" i="1"/>
  <c r="DJ60" i="1"/>
  <c r="DI60" i="1"/>
  <c r="DG60" i="1"/>
  <c r="BV60" i="1"/>
  <c r="BU60" i="1"/>
  <c r="BM60" i="1"/>
  <c r="BG60" i="1"/>
  <c r="BA60" i="1"/>
  <c r="BN60" i="1" s="1"/>
  <c r="BQ60" i="1" s="1"/>
  <c r="AV60" i="1"/>
  <c r="AT60" i="1" s="1"/>
  <c r="AM60" i="1"/>
  <c r="AH60" i="1"/>
  <c r="Z60" i="1"/>
  <c r="Y60" i="1"/>
  <c r="X60" i="1" s="1"/>
  <c r="Q60" i="1"/>
  <c r="K60" i="1"/>
  <c r="BJ60" i="1" s="1"/>
  <c r="J60" i="1"/>
  <c r="I60" i="1" s="1"/>
  <c r="DJ59" i="1"/>
  <c r="DI59" i="1"/>
  <c r="DH59" i="1"/>
  <c r="BI59" i="1" s="1"/>
  <c r="DG59" i="1"/>
  <c r="BV59" i="1"/>
  <c r="BU59" i="1"/>
  <c r="BM59" i="1"/>
  <c r="BG59" i="1"/>
  <c r="BA59" i="1"/>
  <c r="BN59" i="1" s="1"/>
  <c r="BQ59" i="1" s="1"/>
  <c r="AV59" i="1"/>
  <c r="AT59" i="1"/>
  <c r="L59" i="1" s="1"/>
  <c r="AM59" i="1"/>
  <c r="J59" i="1" s="1"/>
  <c r="I59" i="1" s="1"/>
  <c r="AB59" i="1" s="1"/>
  <c r="AH59" i="1"/>
  <c r="K59" i="1" s="1"/>
  <c r="BJ59" i="1" s="1"/>
  <c r="Z59" i="1"/>
  <c r="Y59" i="1"/>
  <c r="X59" i="1"/>
  <c r="Q59" i="1"/>
  <c r="DJ58" i="1"/>
  <c r="DI58" i="1"/>
  <c r="DG58" i="1"/>
  <c r="DH58" i="1" s="1"/>
  <c r="BI58" i="1" s="1"/>
  <c r="BL58" i="1" s="1"/>
  <c r="BV58" i="1"/>
  <c r="BU58" i="1"/>
  <c r="BM58" i="1"/>
  <c r="BG58" i="1"/>
  <c r="BA58" i="1"/>
  <c r="BN58" i="1" s="1"/>
  <c r="BQ58" i="1" s="1"/>
  <c r="AV58" i="1"/>
  <c r="AT58" i="1" s="1"/>
  <c r="AM58" i="1"/>
  <c r="J58" i="1" s="1"/>
  <c r="I58" i="1" s="1"/>
  <c r="AH58" i="1"/>
  <c r="K58" i="1" s="1"/>
  <c r="BJ58" i="1" s="1"/>
  <c r="AG58" i="1"/>
  <c r="Z58" i="1"/>
  <c r="Y58" i="1"/>
  <c r="Q58" i="1"/>
  <c r="O58" i="1"/>
  <c r="DJ57" i="1"/>
  <c r="DI57" i="1"/>
  <c r="DG57" i="1"/>
  <c r="BV57" i="1"/>
  <c r="BU57" i="1"/>
  <c r="BM57" i="1"/>
  <c r="BG57" i="1"/>
  <c r="BA57" i="1"/>
  <c r="BN57" i="1" s="1"/>
  <c r="BQ57" i="1" s="1"/>
  <c r="AV57" i="1"/>
  <c r="AT57" i="1"/>
  <c r="AG57" i="1" s="1"/>
  <c r="AM57" i="1"/>
  <c r="J57" i="1" s="1"/>
  <c r="I57" i="1" s="1"/>
  <c r="AH57" i="1"/>
  <c r="K57" i="1" s="1"/>
  <c r="BJ57" i="1" s="1"/>
  <c r="Z57" i="1"/>
  <c r="Y57" i="1"/>
  <c r="X57" i="1" s="1"/>
  <c r="Q57" i="1"/>
  <c r="DJ56" i="1"/>
  <c r="DI56" i="1"/>
  <c r="DG56" i="1"/>
  <c r="DH56" i="1" s="1"/>
  <c r="BI56" i="1" s="1"/>
  <c r="BK56" i="1" s="1"/>
  <c r="BV56" i="1"/>
  <c r="BU56" i="1"/>
  <c r="BM56" i="1"/>
  <c r="BG56" i="1"/>
  <c r="BA56" i="1"/>
  <c r="BN56" i="1" s="1"/>
  <c r="BQ56" i="1" s="1"/>
  <c r="AV56" i="1"/>
  <c r="AT56" i="1" s="1"/>
  <c r="AU56" i="1"/>
  <c r="AM56" i="1"/>
  <c r="J56" i="1" s="1"/>
  <c r="I56" i="1" s="1"/>
  <c r="AH56" i="1"/>
  <c r="Z56" i="1"/>
  <c r="Y56" i="1"/>
  <c r="X56" i="1" s="1"/>
  <c r="Q56" i="1"/>
  <c r="K56" i="1"/>
  <c r="BJ56" i="1" s="1"/>
  <c r="DJ55" i="1"/>
  <c r="DI55" i="1"/>
  <c r="DG55" i="1"/>
  <c r="BV55" i="1"/>
  <c r="BU55" i="1"/>
  <c r="BM55" i="1"/>
  <c r="BG55" i="1"/>
  <c r="BA55" i="1"/>
  <c r="BN55" i="1" s="1"/>
  <c r="BQ55" i="1" s="1"/>
  <c r="AV55" i="1"/>
  <c r="AT55" i="1" s="1"/>
  <c r="AF55" i="1" s="1"/>
  <c r="AM55" i="1"/>
  <c r="J55" i="1" s="1"/>
  <c r="I55" i="1" s="1"/>
  <c r="AH55" i="1"/>
  <c r="Z55" i="1"/>
  <c r="Y55" i="1"/>
  <c r="X55" i="1" s="1"/>
  <c r="Q55" i="1"/>
  <c r="O55" i="1"/>
  <c r="K55" i="1"/>
  <c r="BJ55" i="1" s="1"/>
  <c r="DJ54" i="1"/>
  <c r="DI54" i="1"/>
  <c r="DG54" i="1"/>
  <c r="DH54" i="1" s="1"/>
  <c r="BV54" i="1"/>
  <c r="BU54" i="1"/>
  <c r="BM54" i="1"/>
  <c r="BI54" i="1"/>
  <c r="BG54" i="1"/>
  <c r="BK54" i="1" s="1"/>
  <c r="BA54" i="1"/>
  <c r="BN54" i="1" s="1"/>
  <c r="BQ54" i="1" s="1"/>
  <c r="BR54" i="1" s="1"/>
  <c r="AV54" i="1"/>
  <c r="AT54" i="1"/>
  <c r="AM54" i="1"/>
  <c r="J54" i="1" s="1"/>
  <c r="I54" i="1" s="1"/>
  <c r="AH54" i="1"/>
  <c r="K54" i="1" s="1"/>
  <c r="BJ54" i="1" s="1"/>
  <c r="Z54" i="1"/>
  <c r="Y54" i="1"/>
  <c r="X54" i="1"/>
  <c r="T54" i="1"/>
  <c r="Q54" i="1"/>
  <c r="L54" i="1"/>
  <c r="DJ53" i="1"/>
  <c r="DI53" i="1"/>
  <c r="DH53" i="1" s="1"/>
  <c r="BI53" i="1" s="1"/>
  <c r="DG53" i="1"/>
  <c r="BV53" i="1"/>
  <c r="BU53" i="1"/>
  <c r="BM53" i="1"/>
  <c r="BG53" i="1"/>
  <c r="BA53" i="1"/>
  <c r="BN53" i="1" s="1"/>
  <c r="BQ53" i="1" s="1"/>
  <c r="AV53" i="1"/>
  <c r="AT53" i="1" s="1"/>
  <c r="AM53" i="1"/>
  <c r="J53" i="1" s="1"/>
  <c r="I53" i="1" s="1"/>
  <c r="AH53" i="1"/>
  <c r="K53" i="1" s="1"/>
  <c r="BJ53" i="1" s="1"/>
  <c r="BL53" i="1" s="1"/>
  <c r="Z53" i="1"/>
  <c r="Y53" i="1"/>
  <c r="Q53" i="1"/>
  <c r="DJ52" i="1"/>
  <c r="DI52" i="1"/>
  <c r="DG52" i="1"/>
  <c r="DH52" i="1" s="1"/>
  <c r="BI52" i="1" s="1"/>
  <c r="BV52" i="1"/>
  <c r="BU52" i="1"/>
  <c r="BN52" i="1"/>
  <c r="BQ52" i="1" s="1"/>
  <c r="BR52" i="1" s="1"/>
  <c r="BM52" i="1"/>
  <c r="BG52" i="1"/>
  <c r="BA52" i="1"/>
  <c r="AV52" i="1"/>
  <c r="AT52" i="1" s="1"/>
  <c r="AM52" i="1"/>
  <c r="J52" i="1" s="1"/>
  <c r="I52" i="1" s="1"/>
  <c r="AH52" i="1"/>
  <c r="AB52" i="1"/>
  <c r="Z52" i="1"/>
  <c r="Y52" i="1"/>
  <c r="Q52" i="1"/>
  <c r="K52" i="1"/>
  <c r="BJ52" i="1" s="1"/>
  <c r="DJ51" i="1"/>
  <c r="DI51" i="1"/>
  <c r="DG51" i="1"/>
  <c r="BV51" i="1"/>
  <c r="BU51" i="1"/>
  <c r="BM51" i="1"/>
  <c r="BG51" i="1"/>
  <c r="BA51" i="1"/>
  <c r="BN51" i="1" s="1"/>
  <c r="BQ51" i="1" s="1"/>
  <c r="AV51" i="1"/>
  <c r="AT51" i="1"/>
  <c r="AU51" i="1" s="1"/>
  <c r="AM51" i="1"/>
  <c r="J51" i="1" s="1"/>
  <c r="I51" i="1" s="1"/>
  <c r="AB51" i="1" s="1"/>
  <c r="AH51" i="1"/>
  <c r="K51" i="1" s="1"/>
  <c r="BJ51" i="1" s="1"/>
  <c r="Z51" i="1"/>
  <c r="Y51" i="1"/>
  <c r="X51" i="1"/>
  <c r="Q51" i="1"/>
  <c r="DJ50" i="1"/>
  <c r="DI50" i="1"/>
  <c r="DG50" i="1"/>
  <c r="T50" i="1" s="1"/>
  <c r="BV50" i="1"/>
  <c r="BU50" i="1"/>
  <c r="BM50" i="1"/>
  <c r="BG50" i="1"/>
  <c r="BA50" i="1"/>
  <c r="BN50" i="1" s="1"/>
  <c r="BQ50" i="1" s="1"/>
  <c r="AV50" i="1"/>
  <c r="AT50" i="1" s="1"/>
  <c r="AM50" i="1"/>
  <c r="J50" i="1" s="1"/>
  <c r="I50" i="1" s="1"/>
  <c r="AB50" i="1" s="1"/>
  <c r="AH50" i="1"/>
  <c r="K50" i="1" s="1"/>
  <c r="BJ50" i="1" s="1"/>
  <c r="Z50" i="1"/>
  <c r="Y50" i="1"/>
  <c r="Q50" i="1"/>
  <c r="DJ49" i="1"/>
  <c r="DI49" i="1"/>
  <c r="DG49" i="1"/>
  <c r="BV49" i="1"/>
  <c r="BU49" i="1"/>
  <c r="BN49" i="1"/>
  <c r="BQ49" i="1" s="1"/>
  <c r="BM49" i="1"/>
  <c r="BG49" i="1"/>
  <c r="BA49" i="1"/>
  <c r="AV49" i="1"/>
  <c r="AT49" i="1"/>
  <c r="O49" i="1" s="1"/>
  <c r="AM49" i="1"/>
  <c r="J49" i="1" s="1"/>
  <c r="I49" i="1" s="1"/>
  <c r="AH49" i="1"/>
  <c r="K49" i="1" s="1"/>
  <c r="BJ49" i="1" s="1"/>
  <c r="AG49" i="1"/>
  <c r="AF49" i="1"/>
  <c r="Z49" i="1"/>
  <c r="Y49" i="1"/>
  <c r="X49" i="1"/>
  <c r="Q49" i="1"/>
  <c r="DJ48" i="1"/>
  <c r="DI48" i="1"/>
  <c r="DG48" i="1"/>
  <c r="BV48" i="1"/>
  <c r="BU48" i="1"/>
  <c r="BN48" i="1"/>
  <c r="BQ48" i="1" s="1"/>
  <c r="BM48" i="1"/>
  <c r="BG48" i="1"/>
  <c r="BA48" i="1"/>
  <c r="AV48" i="1"/>
  <c r="AT48" i="1" s="1"/>
  <c r="AM48" i="1"/>
  <c r="J48" i="1" s="1"/>
  <c r="I48" i="1" s="1"/>
  <c r="AH48" i="1"/>
  <c r="K48" i="1" s="1"/>
  <c r="BJ48" i="1" s="1"/>
  <c r="Z48" i="1"/>
  <c r="Y48" i="1"/>
  <c r="X48" i="1"/>
  <c r="T48" i="1"/>
  <c r="Q48" i="1"/>
  <c r="DJ47" i="1"/>
  <c r="DI47" i="1"/>
  <c r="DG47" i="1"/>
  <c r="BV47" i="1"/>
  <c r="BU47" i="1"/>
  <c r="BM47" i="1"/>
  <c r="BG47" i="1"/>
  <c r="BA47" i="1"/>
  <c r="BN47" i="1" s="1"/>
  <c r="BQ47" i="1" s="1"/>
  <c r="AV47" i="1"/>
  <c r="AT47" i="1"/>
  <c r="AG47" i="1" s="1"/>
  <c r="AM47" i="1"/>
  <c r="J47" i="1" s="1"/>
  <c r="I47" i="1" s="1"/>
  <c r="AH47" i="1"/>
  <c r="K47" i="1" s="1"/>
  <c r="BJ47" i="1" s="1"/>
  <c r="Z47" i="1"/>
  <c r="X47" i="1" s="1"/>
  <c r="Y47" i="1"/>
  <c r="Q47" i="1"/>
  <c r="DJ46" i="1"/>
  <c r="DI46" i="1"/>
  <c r="DG46" i="1"/>
  <c r="DH46" i="1" s="1"/>
  <c r="BI46" i="1" s="1"/>
  <c r="BV46" i="1"/>
  <c r="BU46" i="1"/>
  <c r="BM46" i="1"/>
  <c r="BG46" i="1"/>
  <c r="BA46" i="1"/>
  <c r="BN46" i="1" s="1"/>
  <c r="BQ46" i="1" s="1"/>
  <c r="AV46" i="1"/>
  <c r="AT46" i="1"/>
  <c r="AM46" i="1"/>
  <c r="J46" i="1" s="1"/>
  <c r="I46" i="1" s="1"/>
  <c r="AH46" i="1"/>
  <c r="K46" i="1" s="1"/>
  <c r="BJ46" i="1" s="1"/>
  <c r="AB46" i="1"/>
  <c r="Z46" i="1"/>
  <c r="Y46" i="1"/>
  <c r="X46" i="1"/>
  <c r="Q46" i="1"/>
  <c r="DJ45" i="1"/>
  <c r="DI45" i="1"/>
  <c r="DG45" i="1"/>
  <c r="DH45" i="1" s="1"/>
  <c r="BI45" i="1" s="1"/>
  <c r="BV45" i="1"/>
  <c r="BU45" i="1"/>
  <c r="BT45" i="1"/>
  <c r="BR45" i="1"/>
  <c r="BM45" i="1"/>
  <c r="BG45" i="1"/>
  <c r="BA45" i="1"/>
  <c r="BN45" i="1" s="1"/>
  <c r="BQ45" i="1" s="1"/>
  <c r="BS45" i="1" s="1"/>
  <c r="BW45" i="1" s="1"/>
  <c r="BX45" i="1" s="1"/>
  <c r="AV45" i="1"/>
  <c r="AT45" i="1"/>
  <c r="AM45" i="1"/>
  <c r="J45" i="1" s="1"/>
  <c r="I45" i="1" s="1"/>
  <c r="AB45" i="1" s="1"/>
  <c r="AH45" i="1"/>
  <c r="K45" i="1" s="1"/>
  <c r="BJ45" i="1" s="1"/>
  <c r="BL45" i="1" s="1"/>
  <c r="Z45" i="1"/>
  <c r="Y45" i="1"/>
  <c r="X45" i="1" s="1"/>
  <c r="Q45" i="1"/>
  <c r="DJ44" i="1"/>
  <c r="DI44" i="1"/>
  <c r="DG44" i="1"/>
  <c r="T44" i="1" s="1"/>
  <c r="BV44" i="1"/>
  <c r="BU44" i="1"/>
  <c r="BM44" i="1"/>
  <c r="BJ44" i="1"/>
  <c r="BG44" i="1"/>
  <c r="BA44" i="1"/>
  <c r="BN44" i="1" s="1"/>
  <c r="BQ44" i="1" s="1"/>
  <c r="AV44" i="1"/>
  <c r="AT44" i="1" s="1"/>
  <c r="AM44" i="1"/>
  <c r="AH44" i="1"/>
  <c r="K44" i="1" s="1"/>
  <c r="Z44" i="1"/>
  <c r="Y44" i="1"/>
  <c r="Q44" i="1"/>
  <c r="J44" i="1"/>
  <c r="I44" i="1" s="1"/>
  <c r="AB44" i="1" s="1"/>
  <c r="DJ43" i="1"/>
  <c r="DI43" i="1"/>
  <c r="DG43" i="1"/>
  <c r="BV43" i="1"/>
  <c r="BU43" i="1"/>
  <c r="BM43" i="1"/>
  <c r="BG43" i="1"/>
  <c r="BA43" i="1"/>
  <c r="BN43" i="1" s="1"/>
  <c r="BQ43" i="1" s="1"/>
  <c r="AV43" i="1"/>
  <c r="AT43" i="1"/>
  <c r="AF43" i="1" s="1"/>
  <c r="AM43" i="1"/>
  <c r="J43" i="1" s="1"/>
  <c r="I43" i="1" s="1"/>
  <c r="AH43" i="1"/>
  <c r="K43" i="1" s="1"/>
  <c r="BJ43" i="1" s="1"/>
  <c r="AG43" i="1"/>
  <c r="Z43" i="1"/>
  <c r="Y43" i="1"/>
  <c r="Q43" i="1"/>
  <c r="DJ42" i="1"/>
  <c r="DI42" i="1"/>
  <c r="DG42" i="1"/>
  <c r="DH42" i="1" s="1"/>
  <c r="BI42" i="1" s="1"/>
  <c r="BV42" i="1"/>
  <c r="BU42" i="1"/>
  <c r="BM42" i="1"/>
  <c r="BG42" i="1"/>
  <c r="BA42" i="1"/>
  <c r="BN42" i="1" s="1"/>
  <c r="BQ42" i="1" s="1"/>
  <c r="AV42" i="1"/>
  <c r="AT42" i="1" s="1"/>
  <c r="AM42" i="1"/>
  <c r="J42" i="1" s="1"/>
  <c r="I42" i="1" s="1"/>
  <c r="AB42" i="1" s="1"/>
  <c r="AH42" i="1"/>
  <c r="K42" i="1" s="1"/>
  <c r="BJ42" i="1" s="1"/>
  <c r="Z42" i="1"/>
  <c r="Y42" i="1"/>
  <c r="Q42" i="1"/>
  <c r="DJ41" i="1"/>
  <c r="DI41" i="1"/>
  <c r="DG41" i="1"/>
  <c r="T41" i="1" s="1"/>
  <c r="BV41" i="1"/>
  <c r="BU41" i="1"/>
  <c r="BN41" i="1"/>
  <c r="BQ41" i="1" s="1"/>
  <c r="BM41" i="1"/>
  <c r="BG41" i="1"/>
  <c r="BA41" i="1"/>
  <c r="AV41" i="1"/>
  <c r="AT41" i="1"/>
  <c r="AU41" i="1" s="1"/>
  <c r="AM41" i="1"/>
  <c r="J41" i="1" s="1"/>
  <c r="I41" i="1" s="1"/>
  <c r="AH41" i="1"/>
  <c r="K41" i="1" s="1"/>
  <c r="BJ41" i="1" s="1"/>
  <c r="AG41" i="1"/>
  <c r="Z41" i="1"/>
  <c r="Y41" i="1"/>
  <c r="X41" i="1" s="1"/>
  <c r="Q41" i="1"/>
  <c r="DJ40" i="1"/>
  <c r="DI40" i="1"/>
  <c r="DG40" i="1"/>
  <c r="BV40" i="1"/>
  <c r="BU40" i="1"/>
  <c r="BN40" i="1"/>
  <c r="BQ40" i="1" s="1"/>
  <c r="BT40" i="1" s="1"/>
  <c r="BM40" i="1"/>
  <c r="BJ40" i="1"/>
  <c r="BG40" i="1"/>
  <c r="BA40" i="1"/>
  <c r="AV40" i="1"/>
  <c r="AT40" i="1"/>
  <c r="AM40" i="1"/>
  <c r="J40" i="1" s="1"/>
  <c r="I40" i="1" s="1"/>
  <c r="AB40" i="1" s="1"/>
  <c r="AH40" i="1"/>
  <c r="K40" i="1" s="1"/>
  <c r="Z40" i="1"/>
  <c r="Y40" i="1"/>
  <c r="X40" i="1"/>
  <c r="T40" i="1"/>
  <c r="U40" i="1" s="1"/>
  <c r="V40" i="1" s="1"/>
  <c r="R40" i="1" s="1"/>
  <c r="P40" i="1" s="1"/>
  <c r="S40" i="1" s="1"/>
  <c r="Q40" i="1"/>
  <c r="DJ39" i="1"/>
  <c r="DI39" i="1"/>
  <c r="DG39" i="1"/>
  <c r="DH39" i="1" s="1"/>
  <c r="BI39" i="1" s="1"/>
  <c r="BV39" i="1"/>
  <c r="BU39" i="1"/>
  <c r="BM39" i="1"/>
  <c r="BG39" i="1"/>
  <c r="BA39" i="1"/>
  <c r="BN39" i="1" s="1"/>
  <c r="BQ39" i="1" s="1"/>
  <c r="BT39" i="1" s="1"/>
  <c r="AV39" i="1"/>
  <c r="AT39" i="1" s="1"/>
  <c r="AM39" i="1"/>
  <c r="J39" i="1" s="1"/>
  <c r="I39" i="1" s="1"/>
  <c r="AH39" i="1"/>
  <c r="K39" i="1" s="1"/>
  <c r="BJ39" i="1" s="1"/>
  <c r="Z39" i="1"/>
  <c r="Y39" i="1"/>
  <c r="X39" i="1"/>
  <c r="Q39" i="1"/>
  <c r="L39" i="1"/>
  <c r="DJ38" i="1"/>
  <c r="DI38" i="1"/>
  <c r="DG38" i="1"/>
  <c r="DH38" i="1" s="1"/>
  <c r="BI38" i="1" s="1"/>
  <c r="BV38" i="1"/>
  <c r="BU38" i="1"/>
  <c r="BM38" i="1"/>
  <c r="BG38" i="1"/>
  <c r="BA38" i="1"/>
  <c r="BN38" i="1" s="1"/>
  <c r="BQ38" i="1" s="1"/>
  <c r="BS38" i="1" s="1"/>
  <c r="BW38" i="1" s="1"/>
  <c r="BX38" i="1" s="1"/>
  <c r="AV38" i="1"/>
  <c r="AT38" i="1"/>
  <c r="AM38" i="1"/>
  <c r="J38" i="1" s="1"/>
  <c r="I38" i="1" s="1"/>
  <c r="AH38" i="1"/>
  <c r="K38" i="1" s="1"/>
  <c r="BJ38" i="1" s="1"/>
  <c r="Z38" i="1"/>
  <c r="Y38" i="1"/>
  <c r="Q38" i="1"/>
  <c r="DJ37" i="1"/>
  <c r="DI37" i="1"/>
  <c r="DG37" i="1"/>
  <c r="BV37" i="1"/>
  <c r="BU37" i="1"/>
  <c r="BM37" i="1"/>
  <c r="BG37" i="1"/>
  <c r="BA37" i="1"/>
  <c r="BN37" i="1" s="1"/>
  <c r="BQ37" i="1" s="1"/>
  <c r="BS37" i="1" s="1"/>
  <c r="BW37" i="1" s="1"/>
  <c r="BX37" i="1" s="1"/>
  <c r="AV37" i="1"/>
  <c r="AT37" i="1"/>
  <c r="AM37" i="1"/>
  <c r="AH37" i="1"/>
  <c r="K37" i="1" s="1"/>
  <c r="BJ37" i="1" s="1"/>
  <c r="Z37" i="1"/>
  <c r="Y37" i="1"/>
  <c r="X37" i="1" s="1"/>
  <c r="Q37" i="1"/>
  <c r="J37" i="1"/>
  <c r="I37" i="1"/>
  <c r="AB37" i="1" s="1"/>
  <c r="DJ36" i="1"/>
  <c r="T36" i="1" s="1"/>
  <c r="DI36" i="1"/>
  <c r="DH36" i="1"/>
  <c r="BI36" i="1" s="1"/>
  <c r="DG36" i="1"/>
  <c r="BV36" i="1"/>
  <c r="BU36" i="1"/>
  <c r="BM36" i="1"/>
  <c r="BJ36" i="1"/>
  <c r="BG36" i="1"/>
  <c r="BA36" i="1"/>
  <c r="BN36" i="1" s="1"/>
  <c r="BQ36" i="1" s="1"/>
  <c r="AV36" i="1"/>
  <c r="AT36" i="1" s="1"/>
  <c r="AM36" i="1"/>
  <c r="J36" i="1" s="1"/>
  <c r="I36" i="1" s="1"/>
  <c r="AB36" i="1" s="1"/>
  <c r="AH36" i="1"/>
  <c r="K36" i="1" s="1"/>
  <c r="AG36" i="1"/>
  <c r="Z36" i="1"/>
  <c r="X36" i="1" s="1"/>
  <c r="Y36" i="1"/>
  <c r="Q36" i="1"/>
  <c r="DJ35" i="1"/>
  <c r="DI35" i="1"/>
  <c r="DH35" i="1"/>
  <c r="BI35" i="1" s="1"/>
  <c r="DG35" i="1"/>
  <c r="BV35" i="1"/>
  <c r="BU35" i="1"/>
  <c r="BM35" i="1"/>
  <c r="BG35" i="1"/>
  <c r="BA35" i="1"/>
  <c r="BN35" i="1" s="1"/>
  <c r="BQ35" i="1" s="1"/>
  <c r="BS35" i="1" s="1"/>
  <c r="BW35" i="1" s="1"/>
  <c r="BX35" i="1" s="1"/>
  <c r="AV35" i="1"/>
  <c r="AT35" i="1"/>
  <c r="O35" i="1" s="1"/>
  <c r="AM35" i="1"/>
  <c r="J35" i="1" s="1"/>
  <c r="I35" i="1" s="1"/>
  <c r="AH35" i="1"/>
  <c r="K35" i="1" s="1"/>
  <c r="BJ35" i="1" s="1"/>
  <c r="Z35" i="1"/>
  <c r="Y35" i="1"/>
  <c r="X35" i="1" s="1"/>
  <c r="Q35" i="1"/>
  <c r="DJ34" i="1"/>
  <c r="DI34" i="1"/>
  <c r="DG34" i="1"/>
  <c r="BV34" i="1"/>
  <c r="BU34" i="1"/>
  <c r="BM34" i="1"/>
  <c r="BG34" i="1"/>
  <c r="BA34" i="1"/>
  <c r="BN34" i="1" s="1"/>
  <c r="BQ34" i="1" s="1"/>
  <c r="AV34" i="1"/>
  <c r="AT34" i="1"/>
  <c r="AM34" i="1"/>
  <c r="AH34" i="1"/>
  <c r="Z34" i="1"/>
  <c r="Y34" i="1"/>
  <c r="X34" i="1" s="1"/>
  <c r="Q34" i="1"/>
  <c r="K34" i="1"/>
  <c r="BJ34" i="1" s="1"/>
  <c r="J34" i="1"/>
  <c r="I34" i="1" s="1"/>
  <c r="DJ33" i="1"/>
  <c r="T33" i="1" s="1"/>
  <c r="DI33" i="1"/>
  <c r="DG33" i="1"/>
  <c r="DH33" i="1" s="1"/>
  <c r="BV33" i="1"/>
  <c r="BU33" i="1"/>
  <c r="BM33" i="1"/>
  <c r="BI33" i="1"/>
  <c r="BG33" i="1"/>
  <c r="BA33" i="1"/>
  <c r="BN33" i="1" s="1"/>
  <c r="BQ33" i="1" s="1"/>
  <c r="AV33" i="1"/>
  <c r="AT33" i="1" s="1"/>
  <c r="AM33" i="1"/>
  <c r="J33" i="1" s="1"/>
  <c r="I33" i="1" s="1"/>
  <c r="AH33" i="1"/>
  <c r="Z33" i="1"/>
  <c r="Y33" i="1"/>
  <c r="X33" i="1" s="1"/>
  <c r="Q33" i="1"/>
  <c r="K33" i="1"/>
  <c r="BJ33" i="1" s="1"/>
  <c r="DJ32" i="1"/>
  <c r="DI32" i="1"/>
  <c r="DG32" i="1"/>
  <c r="BV32" i="1"/>
  <c r="BU32" i="1"/>
  <c r="BM32" i="1"/>
  <c r="BG32" i="1"/>
  <c r="BA32" i="1"/>
  <c r="BN32" i="1" s="1"/>
  <c r="BQ32" i="1" s="1"/>
  <c r="AV32" i="1"/>
  <c r="AT32" i="1"/>
  <c r="O32" i="1" s="1"/>
  <c r="AM32" i="1"/>
  <c r="J32" i="1" s="1"/>
  <c r="I32" i="1" s="1"/>
  <c r="AB32" i="1" s="1"/>
  <c r="AH32" i="1"/>
  <c r="K32" i="1" s="1"/>
  <c r="BJ32" i="1" s="1"/>
  <c r="Z32" i="1"/>
  <c r="Y32" i="1"/>
  <c r="Q32" i="1"/>
  <c r="DJ31" i="1"/>
  <c r="DI31" i="1"/>
  <c r="DG31" i="1"/>
  <c r="BV31" i="1"/>
  <c r="BU31" i="1"/>
  <c r="BM31" i="1"/>
  <c r="BG31" i="1"/>
  <c r="BA31" i="1"/>
  <c r="BN31" i="1" s="1"/>
  <c r="BQ31" i="1" s="1"/>
  <c r="AV31" i="1"/>
  <c r="AT31" i="1" s="1"/>
  <c r="AM31" i="1"/>
  <c r="J31" i="1" s="1"/>
  <c r="I31" i="1" s="1"/>
  <c r="AB31" i="1" s="1"/>
  <c r="AH31" i="1"/>
  <c r="K31" i="1" s="1"/>
  <c r="BJ31" i="1" s="1"/>
  <c r="AG31" i="1"/>
  <c r="AF31" i="1"/>
  <c r="Z31" i="1"/>
  <c r="Y31" i="1"/>
  <c r="Q31" i="1"/>
  <c r="DJ30" i="1"/>
  <c r="DI30" i="1"/>
  <c r="DG30" i="1"/>
  <c r="BV30" i="1"/>
  <c r="BU30" i="1"/>
  <c r="BN30" i="1"/>
  <c r="BQ30" i="1" s="1"/>
  <c r="BM30" i="1"/>
  <c r="BG30" i="1"/>
  <c r="BA30" i="1"/>
  <c r="AV30" i="1"/>
  <c r="AT30" i="1" s="1"/>
  <c r="AU30" i="1" s="1"/>
  <c r="AM30" i="1"/>
  <c r="J30" i="1" s="1"/>
  <c r="I30" i="1" s="1"/>
  <c r="AB30" i="1" s="1"/>
  <c r="AH30" i="1"/>
  <c r="AG30" i="1"/>
  <c r="AF30" i="1"/>
  <c r="Z30" i="1"/>
  <c r="X30" i="1" s="1"/>
  <c r="Y30" i="1"/>
  <c r="Q30" i="1"/>
  <c r="O30" i="1"/>
  <c r="L30" i="1"/>
  <c r="K30" i="1"/>
  <c r="BJ30" i="1" s="1"/>
  <c r="DJ29" i="1"/>
  <c r="DI29" i="1"/>
  <c r="DG29" i="1"/>
  <c r="BV29" i="1"/>
  <c r="BU29" i="1"/>
  <c r="BM29" i="1"/>
  <c r="BG29" i="1"/>
  <c r="BA29" i="1"/>
  <c r="BN29" i="1" s="1"/>
  <c r="BQ29" i="1" s="1"/>
  <c r="AV29" i="1"/>
  <c r="AT29" i="1" s="1"/>
  <c r="AU29" i="1"/>
  <c r="AM29" i="1"/>
  <c r="J29" i="1" s="1"/>
  <c r="I29" i="1" s="1"/>
  <c r="AB29" i="1" s="1"/>
  <c r="AH29" i="1"/>
  <c r="Z29" i="1"/>
  <c r="Y29" i="1"/>
  <c r="X29" i="1" s="1"/>
  <c r="Q29" i="1"/>
  <c r="L29" i="1"/>
  <c r="K29" i="1"/>
  <c r="BJ29" i="1" s="1"/>
  <c r="DJ28" i="1"/>
  <c r="DI28" i="1"/>
  <c r="DG28" i="1"/>
  <c r="BV28" i="1"/>
  <c r="BU28" i="1"/>
  <c r="BM28" i="1"/>
  <c r="BJ28" i="1"/>
  <c r="BG28" i="1"/>
  <c r="BA28" i="1"/>
  <c r="BN28" i="1" s="1"/>
  <c r="BQ28" i="1" s="1"/>
  <c r="AV28" i="1"/>
  <c r="AT28" i="1" s="1"/>
  <c r="AU28" i="1" s="1"/>
  <c r="AM28" i="1"/>
  <c r="AH28" i="1"/>
  <c r="Z28" i="1"/>
  <c r="Y28" i="1"/>
  <c r="X28" i="1"/>
  <c r="Q28" i="1"/>
  <c r="K28" i="1"/>
  <c r="J28" i="1"/>
  <c r="I28" i="1" s="1"/>
  <c r="AB28" i="1" s="1"/>
  <c r="DJ27" i="1"/>
  <c r="DI27" i="1"/>
  <c r="DG27" i="1"/>
  <c r="DH27" i="1" s="1"/>
  <c r="BI27" i="1" s="1"/>
  <c r="BV27" i="1"/>
  <c r="BU27" i="1"/>
  <c r="BS27" i="1"/>
  <c r="BW27" i="1" s="1"/>
  <c r="BX27" i="1" s="1"/>
  <c r="BM27" i="1"/>
  <c r="BG27" i="1"/>
  <c r="BA27" i="1"/>
  <c r="BN27" i="1" s="1"/>
  <c r="BQ27" i="1" s="1"/>
  <c r="BT27" i="1" s="1"/>
  <c r="AV27" i="1"/>
  <c r="AT27" i="1"/>
  <c r="AU27" i="1" s="1"/>
  <c r="AM27" i="1"/>
  <c r="J27" i="1" s="1"/>
  <c r="I27" i="1" s="1"/>
  <c r="AH27" i="1"/>
  <c r="K27" i="1" s="1"/>
  <c r="BJ27" i="1" s="1"/>
  <c r="AB27" i="1"/>
  <c r="Z27" i="1"/>
  <c r="Y27" i="1"/>
  <c r="Q27" i="1"/>
  <c r="DJ26" i="1"/>
  <c r="DI26" i="1"/>
  <c r="DG26" i="1"/>
  <c r="DH26" i="1" s="1"/>
  <c r="BI26" i="1" s="1"/>
  <c r="BV26" i="1"/>
  <c r="BU26" i="1"/>
  <c r="BM26" i="1"/>
  <c r="BJ26" i="1"/>
  <c r="BG26" i="1"/>
  <c r="BA26" i="1"/>
  <c r="BN26" i="1" s="1"/>
  <c r="BQ26" i="1" s="1"/>
  <c r="AV26" i="1"/>
  <c r="AT26" i="1" s="1"/>
  <c r="AM26" i="1"/>
  <c r="AH26" i="1"/>
  <c r="K26" i="1" s="1"/>
  <c r="Z26" i="1"/>
  <c r="Y26" i="1"/>
  <c r="Q26" i="1"/>
  <c r="O26" i="1"/>
  <c r="J26" i="1"/>
  <c r="I26" i="1"/>
  <c r="AB26" i="1" s="1"/>
  <c r="DJ25" i="1"/>
  <c r="T25" i="1" s="1"/>
  <c r="U25" i="1" s="1"/>
  <c r="V25" i="1" s="1"/>
  <c r="DI25" i="1"/>
  <c r="DG25" i="1"/>
  <c r="DH25" i="1" s="1"/>
  <c r="BI25" i="1" s="1"/>
  <c r="BV25" i="1"/>
  <c r="BU25" i="1"/>
  <c r="BM25" i="1"/>
  <c r="BG25" i="1"/>
  <c r="BK25" i="1" s="1"/>
  <c r="BA25" i="1"/>
  <c r="BN25" i="1" s="1"/>
  <c r="BQ25" i="1" s="1"/>
  <c r="AV25" i="1"/>
  <c r="AT25" i="1"/>
  <c r="AM25" i="1"/>
  <c r="J25" i="1" s="1"/>
  <c r="I25" i="1" s="1"/>
  <c r="AB25" i="1" s="1"/>
  <c r="AH25" i="1"/>
  <c r="K25" i="1" s="1"/>
  <c r="BJ25" i="1" s="1"/>
  <c r="Z25" i="1"/>
  <c r="X25" i="1" s="1"/>
  <c r="Y25" i="1"/>
  <c r="Q25" i="1"/>
  <c r="DJ24" i="1"/>
  <c r="DI24" i="1"/>
  <c r="DG24" i="1"/>
  <c r="BV24" i="1"/>
  <c r="BU24" i="1"/>
  <c r="BM24" i="1"/>
  <c r="BG24" i="1"/>
  <c r="BA24" i="1"/>
  <c r="BN24" i="1" s="1"/>
  <c r="BQ24" i="1" s="1"/>
  <c r="BR24" i="1" s="1"/>
  <c r="AV24" i="1"/>
  <c r="AT24" i="1"/>
  <c r="AG24" i="1" s="1"/>
  <c r="AM24" i="1"/>
  <c r="J24" i="1" s="1"/>
  <c r="I24" i="1" s="1"/>
  <c r="AH24" i="1"/>
  <c r="K24" i="1" s="1"/>
  <c r="BJ24" i="1" s="1"/>
  <c r="Z24" i="1"/>
  <c r="Y24" i="1"/>
  <c r="X24" i="1"/>
  <c r="Q24" i="1"/>
  <c r="DJ23" i="1"/>
  <c r="DI23" i="1"/>
  <c r="DG23" i="1"/>
  <c r="DH23" i="1" s="1"/>
  <c r="BI23" i="1" s="1"/>
  <c r="BV23" i="1"/>
  <c r="BU23" i="1"/>
  <c r="BM23" i="1"/>
  <c r="BG23" i="1"/>
  <c r="BA23" i="1"/>
  <c r="BN23" i="1" s="1"/>
  <c r="BQ23" i="1" s="1"/>
  <c r="BS23" i="1" s="1"/>
  <c r="BW23" i="1" s="1"/>
  <c r="BX23" i="1" s="1"/>
  <c r="AV23" i="1"/>
  <c r="AT23" i="1" s="1"/>
  <c r="AM23" i="1"/>
  <c r="J23" i="1" s="1"/>
  <c r="I23" i="1" s="1"/>
  <c r="AH23" i="1"/>
  <c r="K23" i="1" s="1"/>
  <c r="BJ23" i="1" s="1"/>
  <c r="Z23" i="1"/>
  <c r="Y23" i="1"/>
  <c r="Q23" i="1"/>
  <c r="DJ22" i="1"/>
  <c r="DI22" i="1"/>
  <c r="DG22" i="1"/>
  <c r="DH22" i="1" s="1"/>
  <c r="BI22" i="1" s="1"/>
  <c r="BV22" i="1"/>
  <c r="BU22" i="1"/>
  <c r="BN22" i="1"/>
  <c r="BQ22" i="1" s="1"/>
  <c r="BM22" i="1"/>
  <c r="BG22" i="1"/>
  <c r="BA22" i="1"/>
  <c r="AV22" i="1"/>
  <c r="AT22" i="1" s="1"/>
  <c r="AM22" i="1"/>
  <c r="J22" i="1" s="1"/>
  <c r="I22" i="1" s="1"/>
  <c r="AH22" i="1"/>
  <c r="K22" i="1" s="1"/>
  <c r="BJ22" i="1" s="1"/>
  <c r="Z22" i="1"/>
  <c r="Y22" i="1"/>
  <c r="X22" i="1"/>
  <c r="Q22" i="1"/>
  <c r="DJ21" i="1"/>
  <c r="DI21" i="1"/>
  <c r="DG21" i="1"/>
  <c r="BV21" i="1"/>
  <c r="BU21" i="1"/>
  <c r="BM21" i="1"/>
  <c r="BG21" i="1"/>
  <c r="BA21" i="1"/>
  <c r="BN21" i="1" s="1"/>
  <c r="BQ21" i="1" s="1"/>
  <c r="BT21" i="1" s="1"/>
  <c r="AV21" i="1"/>
  <c r="AT21" i="1"/>
  <c r="AM21" i="1"/>
  <c r="J21" i="1" s="1"/>
  <c r="I21" i="1" s="1"/>
  <c r="AB21" i="1" s="1"/>
  <c r="AH21" i="1"/>
  <c r="K21" i="1" s="1"/>
  <c r="BJ21" i="1" s="1"/>
  <c r="Z21" i="1"/>
  <c r="Y21" i="1"/>
  <c r="X21" i="1" s="1"/>
  <c r="Q21" i="1"/>
  <c r="DJ20" i="1"/>
  <c r="DI20" i="1"/>
  <c r="DG20" i="1"/>
  <c r="DH20" i="1" s="1"/>
  <c r="BI20" i="1" s="1"/>
  <c r="BV20" i="1"/>
  <c r="BU20" i="1"/>
  <c r="BM20" i="1"/>
  <c r="BG20" i="1"/>
  <c r="BA20" i="1"/>
  <c r="BN20" i="1" s="1"/>
  <c r="BQ20" i="1" s="1"/>
  <c r="AV20" i="1"/>
  <c r="AT20" i="1" s="1"/>
  <c r="AG20" i="1" s="1"/>
  <c r="AM20" i="1"/>
  <c r="J20" i="1" s="1"/>
  <c r="I20" i="1" s="1"/>
  <c r="AB20" i="1" s="1"/>
  <c r="AH20" i="1"/>
  <c r="K20" i="1" s="1"/>
  <c r="BJ20" i="1" s="1"/>
  <c r="Z20" i="1"/>
  <c r="Y20" i="1"/>
  <c r="X20" i="1" s="1"/>
  <c r="Q20" i="1"/>
  <c r="DJ19" i="1"/>
  <c r="DI19" i="1"/>
  <c r="DG19" i="1"/>
  <c r="T19" i="1" s="1"/>
  <c r="BV19" i="1"/>
  <c r="BU19" i="1"/>
  <c r="BM19" i="1"/>
  <c r="BG19" i="1"/>
  <c r="BA19" i="1"/>
  <c r="BN19" i="1" s="1"/>
  <c r="BQ19" i="1" s="1"/>
  <c r="AV19" i="1"/>
  <c r="AT19" i="1"/>
  <c r="AM19" i="1"/>
  <c r="AH19" i="1"/>
  <c r="AG19" i="1"/>
  <c r="AF19" i="1"/>
  <c r="Z19" i="1"/>
  <c r="Y19" i="1"/>
  <c r="X19" i="1" s="1"/>
  <c r="Q19" i="1"/>
  <c r="K19" i="1"/>
  <c r="BJ19" i="1" s="1"/>
  <c r="J19" i="1"/>
  <c r="I19" i="1" s="1"/>
  <c r="BR29" i="1" l="1"/>
  <c r="BT29" i="1"/>
  <c r="BS29" i="1"/>
  <c r="BW29" i="1" s="1"/>
  <c r="BX29" i="1" s="1"/>
  <c r="BS32" i="1"/>
  <c r="BW32" i="1" s="1"/>
  <c r="BX32" i="1" s="1"/>
  <c r="BT32" i="1"/>
  <c r="BR32" i="1"/>
  <c r="L60" i="1"/>
  <c r="O60" i="1"/>
  <c r="BS88" i="1"/>
  <c r="BW88" i="1" s="1"/>
  <c r="BX88" i="1" s="1"/>
  <c r="BT88" i="1"/>
  <c r="BR88" i="1"/>
  <c r="AG33" i="1"/>
  <c r="AF33" i="1"/>
  <c r="O33" i="1"/>
  <c r="L33" i="1"/>
  <c r="BK42" i="1"/>
  <c r="BL27" i="1"/>
  <c r="O25" i="1"/>
  <c r="AF25" i="1"/>
  <c r="AG25" i="1"/>
  <c r="BL33" i="1"/>
  <c r="BK39" i="1"/>
  <c r="AU59" i="1"/>
  <c r="X31" i="1"/>
  <c r="AG73" i="1"/>
  <c r="AF73" i="1"/>
  <c r="T26" i="1"/>
  <c r="U26" i="1" s="1"/>
  <c r="V26" i="1" s="1"/>
  <c r="AC26" i="1" s="1"/>
  <c r="BL38" i="1"/>
  <c r="T42" i="1"/>
  <c r="U42" i="1" s="1"/>
  <c r="V42" i="1" s="1"/>
  <c r="AD42" i="1" s="1"/>
  <c r="BL50" i="1"/>
  <c r="T56" i="1"/>
  <c r="BL64" i="1"/>
  <c r="DH79" i="1"/>
  <c r="BI79" i="1" s="1"/>
  <c r="BK79" i="1" s="1"/>
  <c r="X89" i="1"/>
  <c r="L25" i="1"/>
  <c r="T23" i="1"/>
  <c r="U23" i="1" s="1"/>
  <c r="V23" i="1" s="1"/>
  <c r="O19" i="1"/>
  <c r="L19" i="1"/>
  <c r="L32" i="1"/>
  <c r="AF35" i="1"/>
  <c r="BL42" i="1"/>
  <c r="T45" i="1"/>
  <c r="U45" i="1" s="1"/>
  <c r="V45" i="1" s="1"/>
  <c r="R45" i="1" s="1"/>
  <c r="P45" i="1" s="1"/>
  <c r="S45" i="1" s="1"/>
  <c r="M45" i="1" s="1"/>
  <c r="N45" i="1" s="1"/>
  <c r="AF54" i="1"/>
  <c r="AG54" i="1"/>
  <c r="O66" i="1"/>
  <c r="AF66" i="1"/>
  <c r="L73" i="1"/>
  <c r="BK74" i="1"/>
  <c r="AG78" i="1"/>
  <c r="O78" i="1"/>
  <c r="AG79" i="1"/>
  <c r="O79" i="1"/>
  <c r="DH67" i="1"/>
  <c r="BI67" i="1" s="1"/>
  <c r="BK67" i="1" s="1"/>
  <c r="BL71" i="1"/>
  <c r="AU35" i="1"/>
  <c r="BK78" i="1"/>
  <c r="DH34" i="1"/>
  <c r="BI34" i="1" s="1"/>
  <c r="BK34" i="1" s="1"/>
  <c r="O41" i="1"/>
  <c r="L41" i="1"/>
  <c r="DH71" i="1"/>
  <c r="BI71" i="1" s="1"/>
  <c r="BK71" i="1" s="1"/>
  <c r="DH50" i="1"/>
  <c r="BI50" i="1" s="1"/>
  <c r="BL83" i="1"/>
  <c r="BS47" i="1"/>
  <c r="BW47" i="1" s="1"/>
  <c r="BX47" i="1" s="1"/>
  <c r="BT47" i="1"/>
  <c r="BR47" i="1"/>
  <c r="BR70" i="1"/>
  <c r="BK47" i="1"/>
  <c r="BS70" i="1"/>
  <c r="BW70" i="1" s="1"/>
  <c r="BX70" i="1" s="1"/>
  <c r="AC45" i="1"/>
  <c r="X52" i="1"/>
  <c r="X26" i="1"/>
  <c r="X42" i="1"/>
  <c r="BK20" i="1"/>
  <c r="T20" i="1"/>
  <c r="U20" i="1" s="1"/>
  <c r="V20" i="1" s="1"/>
  <c r="AG35" i="1"/>
  <c r="O46" i="1"/>
  <c r="L46" i="1"/>
  <c r="T47" i="1"/>
  <c r="U47" i="1" s="1"/>
  <c r="V47" i="1" s="1"/>
  <c r="R47" i="1" s="1"/>
  <c r="P47" i="1" s="1"/>
  <c r="S47" i="1" s="1"/>
  <c r="M47" i="1" s="1"/>
  <c r="N47" i="1" s="1"/>
  <c r="T53" i="1"/>
  <c r="U53" i="1" s="1"/>
  <c r="V53" i="1" s="1"/>
  <c r="AU54" i="1"/>
  <c r="BR62" i="1"/>
  <c r="BS62" i="1"/>
  <c r="BW62" i="1" s="1"/>
  <c r="BX62" i="1" s="1"/>
  <c r="O73" i="1"/>
  <c r="AU78" i="1"/>
  <c r="AU79" i="1"/>
  <c r="BT28" i="1"/>
  <c r="BS28" i="1"/>
  <c r="BW28" i="1" s="1"/>
  <c r="BX28" i="1" s="1"/>
  <c r="BR28" i="1"/>
  <c r="X53" i="1"/>
  <c r="DH69" i="1"/>
  <c r="BI69" i="1" s="1"/>
  <c r="T69" i="1"/>
  <c r="BL26" i="1"/>
  <c r="DH41" i="1"/>
  <c r="BI41" i="1" s="1"/>
  <c r="BK41" i="1" s="1"/>
  <c r="T64" i="1"/>
  <c r="X83" i="1"/>
  <c r="DH81" i="1"/>
  <c r="BI81" i="1" s="1"/>
  <c r="T34" i="1"/>
  <c r="U34" i="1" s="1"/>
  <c r="V34" i="1" s="1"/>
  <c r="W34" i="1" s="1"/>
  <c r="AA34" i="1" s="1"/>
  <c r="DH44" i="1"/>
  <c r="BI44" i="1" s="1"/>
  <c r="BL44" i="1" s="1"/>
  <c r="DH62" i="1"/>
  <c r="BI62" i="1" s="1"/>
  <c r="BK62" i="1" s="1"/>
  <c r="AU21" i="1"/>
  <c r="O21" i="1"/>
  <c r="DH31" i="1"/>
  <c r="BI31" i="1" s="1"/>
  <c r="BL31" i="1" s="1"/>
  <c r="T31" i="1"/>
  <c r="L35" i="1"/>
  <c r="BS53" i="1"/>
  <c r="BW53" i="1" s="1"/>
  <c r="BX53" i="1" s="1"/>
  <c r="BR53" i="1"/>
  <c r="BT53" i="1"/>
  <c r="BT59" i="1"/>
  <c r="BS59" i="1"/>
  <c r="BW59" i="1" s="1"/>
  <c r="BX59" i="1" s="1"/>
  <c r="BR59" i="1"/>
  <c r="DH40" i="1"/>
  <c r="BI40" i="1" s="1"/>
  <c r="BK40" i="1" s="1"/>
  <c r="AU73" i="1"/>
  <c r="BR77" i="1"/>
  <c r="BT77" i="1"/>
  <c r="BS77" i="1"/>
  <c r="BW77" i="1" s="1"/>
  <c r="BX77" i="1" s="1"/>
  <c r="T79" i="1"/>
  <c r="BL89" i="1"/>
  <c r="BL46" i="1"/>
  <c r="X23" i="1"/>
  <c r="BK22" i="1"/>
  <c r="BL23" i="1"/>
  <c r="X27" i="1"/>
  <c r="BS31" i="1"/>
  <c r="BW31" i="1" s="1"/>
  <c r="BX31" i="1" s="1"/>
  <c r="BR31" i="1"/>
  <c r="BL35" i="1"/>
  <c r="T35" i="1"/>
  <c r="AF41" i="1"/>
  <c r="X43" i="1"/>
  <c r="DH43" i="1"/>
  <c r="BI43" i="1" s="1"/>
  <c r="BK43" i="1" s="1"/>
  <c r="T43" i="1"/>
  <c r="U43" i="1" s="1"/>
  <c r="V43" i="1" s="1"/>
  <c r="DH47" i="1"/>
  <c r="BI47" i="1" s="1"/>
  <c r="BL47" i="1" s="1"/>
  <c r="T59" i="1"/>
  <c r="U59" i="1" s="1"/>
  <c r="V59" i="1" s="1"/>
  <c r="X70" i="1"/>
  <c r="BK83" i="1"/>
  <c r="T84" i="1"/>
  <c r="T39" i="1"/>
  <c r="U39" i="1" s="1"/>
  <c r="V39" i="1" s="1"/>
  <c r="T85" i="1"/>
  <c r="U85" i="1" s="1"/>
  <c r="V85" i="1" s="1"/>
  <c r="BK86" i="1"/>
  <c r="BK90" i="1"/>
  <c r="DH24" i="1"/>
  <c r="BI24" i="1" s="1"/>
  <c r="BK24" i="1" s="1"/>
  <c r="X32" i="1"/>
  <c r="BK45" i="1"/>
  <c r="AU67" i="1"/>
  <c r="DH72" i="1"/>
  <c r="BI72" i="1" s="1"/>
  <c r="BK72" i="1" s="1"/>
  <c r="BL22" i="1"/>
  <c r="BK35" i="1"/>
  <c r="BK27" i="1"/>
  <c r="BL39" i="1"/>
  <c r="BL24" i="1"/>
  <c r="BL25" i="1"/>
  <c r="BR27" i="1"/>
  <c r="L49" i="1"/>
  <c r="BL54" i="1"/>
  <c r="DH60" i="1"/>
  <c r="BI60" i="1" s="1"/>
  <c r="BL60" i="1" s="1"/>
  <c r="X75" i="1"/>
  <c r="BL78" i="1"/>
  <c r="X81" i="1"/>
  <c r="DH87" i="1"/>
  <c r="BI87" i="1" s="1"/>
  <c r="BK87" i="1" s="1"/>
  <c r="AD23" i="1"/>
  <c r="W23" i="1"/>
  <c r="AA23" i="1" s="1"/>
  <c r="BT22" i="1"/>
  <c r="BS22" i="1"/>
  <c r="BW22" i="1" s="1"/>
  <c r="BX22" i="1" s="1"/>
  <c r="BR22" i="1"/>
  <c r="AB35" i="1"/>
  <c r="O23" i="1"/>
  <c r="AU23" i="1"/>
  <c r="AF23" i="1"/>
  <c r="AG23" i="1"/>
  <c r="L23" i="1"/>
  <c r="AB24" i="1"/>
  <c r="AB41" i="1"/>
  <c r="W42" i="1"/>
  <c r="AA42" i="1" s="1"/>
  <c r="U19" i="1"/>
  <c r="V19" i="1" s="1"/>
  <c r="R19" i="1" s="1"/>
  <c r="P19" i="1" s="1"/>
  <c r="S19" i="1" s="1"/>
  <c r="M19" i="1" s="1"/>
  <c r="N19" i="1" s="1"/>
  <c r="W25" i="1"/>
  <c r="AA25" i="1" s="1"/>
  <c r="AD25" i="1"/>
  <c r="AC25" i="1"/>
  <c r="R25" i="1"/>
  <c r="P25" i="1" s="1"/>
  <c r="S25" i="1" s="1"/>
  <c r="M25" i="1" s="1"/>
  <c r="N25" i="1" s="1"/>
  <c r="AD47" i="1"/>
  <c r="W47" i="1"/>
  <c r="AA47" i="1" s="1"/>
  <c r="AB22" i="1"/>
  <c r="BR19" i="1"/>
  <c r="BT19" i="1"/>
  <c r="BS19" i="1"/>
  <c r="BW19" i="1" s="1"/>
  <c r="BX19" i="1" s="1"/>
  <c r="AG22" i="1"/>
  <c r="AF22" i="1"/>
  <c r="O22" i="1"/>
  <c r="AU22" i="1"/>
  <c r="L22" i="1"/>
  <c r="AB49" i="1"/>
  <c r="BL20" i="1"/>
  <c r="AB33" i="1"/>
  <c r="AG34" i="1"/>
  <c r="AF34" i="1"/>
  <c r="O34" i="1"/>
  <c r="BT46" i="1"/>
  <c r="BS46" i="1"/>
  <c r="BW46" i="1" s="1"/>
  <c r="BX46" i="1" s="1"/>
  <c r="BS26" i="1"/>
  <c r="BW26" i="1" s="1"/>
  <c r="BX26" i="1" s="1"/>
  <c r="BR26" i="1"/>
  <c r="L34" i="1"/>
  <c r="AG38" i="1"/>
  <c r="AF38" i="1"/>
  <c r="O38" i="1"/>
  <c r="AU38" i="1"/>
  <c r="L38" i="1"/>
  <c r="AG39" i="1"/>
  <c r="AU39" i="1"/>
  <c r="O39" i="1"/>
  <c r="BT42" i="1"/>
  <c r="BS42" i="1"/>
  <c r="BW42" i="1" s="1"/>
  <c r="BX42" i="1" s="1"/>
  <c r="BR42" i="1"/>
  <c r="BT48" i="1"/>
  <c r="BR48" i="1"/>
  <c r="BS48" i="1"/>
  <c r="BW48" i="1" s="1"/>
  <c r="BX48" i="1" s="1"/>
  <c r="U50" i="1"/>
  <c r="V50" i="1" s="1"/>
  <c r="AG71" i="1"/>
  <c r="AU71" i="1"/>
  <c r="AF71" i="1"/>
  <c r="L71" i="1"/>
  <c r="AG90" i="1"/>
  <c r="AF90" i="1"/>
  <c r="O90" i="1"/>
  <c r="AU90" i="1"/>
  <c r="L90" i="1"/>
  <c r="AB19" i="1"/>
  <c r="DH19" i="1"/>
  <c r="BI19" i="1" s="1"/>
  <c r="BL19" i="1" s="1"/>
  <c r="AU20" i="1"/>
  <c r="L20" i="1"/>
  <c r="T24" i="1"/>
  <c r="AU24" i="1"/>
  <c r="O24" i="1"/>
  <c r="BK26" i="1"/>
  <c r="BT34" i="1"/>
  <c r="BS34" i="1"/>
  <c r="BW34" i="1" s="1"/>
  <c r="BX34" i="1" s="1"/>
  <c r="BR34" i="1"/>
  <c r="DH37" i="1"/>
  <c r="BI37" i="1" s="1"/>
  <c r="BK37" i="1" s="1"/>
  <c r="T37" i="1"/>
  <c r="BS39" i="1"/>
  <c r="BW39" i="1" s="1"/>
  <c r="BX39" i="1" s="1"/>
  <c r="BR39" i="1"/>
  <c r="BR46" i="1"/>
  <c r="BR55" i="1"/>
  <c r="BT55" i="1"/>
  <c r="BS55" i="1"/>
  <c r="BW55" i="1" s="1"/>
  <c r="BX55" i="1" s="1"/>
  <c r="U56" i="1"/>
  <c r="V56" i="1" s="1"/>
  <c r="R56" i="1" s="1"/>
  <c r="P56" i="1" s="1"/>
  <c r="S56" i="1" s="1"/>
  <c r="M56" i="1" s="1"/>
  <c r="N56" i="1" s="1"/>
  <c r="BR72" i="1"/>
  <c r="BT72" i="1"/>
  <c r="BR23" i="1"/>
  <c r="BS72" i="1"/>
  <c r="BW72" i="1" s="1"/>
  <c r="BX72" i="1" s="1"/>
  <c r="BT33" i="1"/>
  <c r="BR33" i="1"/>
  <c r="AG52" i="1"/>
  <c r="AF52" i="1"/>
  <c r="O52" i="1"/>
  <c r="AU52" i="1"/>
  <c r="L52" i="1"/>
  <c r="AB53" i="1"/>
  <c r="DH80" i="1"/>
  <c r="BI80" i="1" s="1"/>
  <c r="BL80" i="1" s="1"/>
  <c r="T80" i="1"/>
  <c r="AC23" i="1"/>
  <c r="L27" i="1"/>
  <c r="O29" i="1"/>
  <c r="AG29" i="1"/>
  <c r="AF29" i="1"/>
  <c r="AU31" i="1"/>
  <c r="O31" i="1"/>
  <c r="L31" i="1"/>
  <c r="BS33" i="1"/>
  <c r="BW33" i="1" s="1"/>
  <c r="BX33" i="1" s="1"/>
  <c r="AE40" i="1"/>
  <c r="DH48" i="1"/>
  <c r="BI48" i="1" s="1"/>
  <c r="BK48" i="1" s="1"/>
  <c r="U61" i="1"/>
  <c r="V61" i="1" s="1"/>
  <c r="BT63" i="1"/>
  <c r="BS63" i="1"/>
  <c r="BW63" i="1" s="1"/>
  <c r="BX63" i="1" s="1"/>
  <c r="BR63" i="1"/>
  <c r="AG28" i="1"/>
  <c r="AF28" i="1"/>
  <c r="O28" i="1"/>
  <c r="BT64" i="1"/>
  <c r="BS64" i="1"/>
  <c r="BW64" i="1" s="1"/>
  <c r="BX64" i="1" s="1"/>
  <c r="BR64" i="1"/>
  <c r="AB55" i="1"/>
  <c r="O40" i="1"/>
  <c r="AG40" i="1"/>
  <c r="L40" i="1"/>
  <c r="M40" i="1" s="1"/>
  <c r="N40" i="1" s="1"/>
  <c r="AF40" i="1"/>
  <c r="T29" i="1"/>
  <c r="DH29" i="1"/>
  <c r="BI29" i="1" s="1"/>
  <c r="BK29" i="1" s="1"/>
  <c r="BS36" i="1"/>
  <c r="BW36" i="1" s="1"/>
  <c r="BX36" i="1" s="1"/>
  <c r="BR36" i="1"/>
  <c r="BT36" i="1"/>
  <c r="AB58" i="1"/>
  <c r="BT26" i="1"/>
  <c r="BS30" i="1"/>
  <c r="BW30" i="1" s="1"/>
  <c r="BX30" i="1" s="1"/>
  <c r="BR30" i="1"/>
  <c r="BT30" i="1"/>
  <c r="BK31" i="1"/>
  <c r="BL43" i="1"/>
  <c r="O48" i="1"/>
  <c r="AG48" i="1"/>
  <c r="L48" i="1"/>
  <c r="AF48" i="1"/>
  <c r="AU50" i="1"/>
  <c r="L50" i="1"/>
  <c r="AF50" i="1"/>
  <c r="O50" i="1"/>
  <c r="AG50" i="1"/>
  <c r="O71" i="1"/>
  <c r="BT78" i="1"/>
  <c r="BR78" i="1"/>
  <c r="BS78" i="1"/>
  <c r="BW78" i="1" s="1"/>
  <c r="BX78" i="1" s="1"/>
  <c r="AB80" i="1"/>
  <c r="U87" i="1"/>
  <c r="V87" i="1" s="1"/>
  <c r="T28" i="1"/>
  <c r="DH28" i="1"/>
  <c r="BI28" i="1" s="1"/>
  <c r="BK28" i="1" s="1"/>
  <c r="AU26" i="1"/>
  <c r="L26" i="1"/>
  <c r="AG26" i="1"/>
  <c r="AU34" i="1"/>
  <c r="AU37" i="1"/>
  <c r="AG37" i="1"/>
  <c r="AF37" i="1"/>
  <c r="O37" i="1"/>
  <c r="L37" i="1"/>
  <c r="BK52" i="1"/>
  <c r="T55" i="1"/>
  <c r="DH55" i="1"/>
  <c r="BI55" i="1" s="1"/>
  <c r="BL55" i="1" s="1"/>
  <c r="BR21" i="1"/>
  <c r="BR38" i="1"/>
  <c r="U41" i="1"/>
  <c r="V41" i="1" s="1"/>
  <c r="R41" i="1" s="1"/>
  <c r="P41" i="1" s="1"/>
  <c r="S41" i="1" s="1"/>
  <c r="M41" i="1" s="1"/>
  <c r="N41" i="1" s="1"/>
  <c r="O42" i="1"/>
  <c r="AU42" i="1"/>
  <c r="L42" i="1"/>
  <c r="AG42" i="1"/>
  <c r="AF42" i="1"/>
  <c r="AU48" i="1"/>
  <c r="BS50" i="1"/>
  <c r="BW50" i="1" s="1"/>
  <c r="BX50" i="1" s="1"/>
  <c r="BR50" i="1"/>
  <c r="BT50" i="1"/>
  <c r="U67" i="1"/>
  <c r="V67" i="1" s="1"/>
  <c r="AG84" i="1"/>
  <c r="O84" i="1"/>
  <c r="AF84" i="1"/>
  <c r="AU84" i="1"/>
  <c r="L84" i="1"/>
  <c r="AB85" i="1"/>
  <c r="R23" i="1"/>
  <c r="P23" i="1" s="1"/>
  <c r="S23" i="1" s="1"/>
  <c r="M23" i="1" s="1"/>
  <c r="N23" i="1" s="1"/>
  <c r="AB23" i="1"/>
  <c r="AE23" i="1" s="1"/>
  <c r="BT25" i="1"/>
  <c r="BS25" i="1"/>
  <c r="BW25" i="1" s="1"/>
  <c r="BX25" i="1" s="1"/>
  <c r="BR25" i="1"/>
  <c r="L28" i="1"/>
  <c r="T30" i="1"/>
  <c r="DH30" i="1"/>
  <c r="BI30" i="1" s="1"/>
  <c r="BK30" i="1" s="1"/>
  <c r="AB34" i="1"/>
  <c r="AG21" i="1"/>
  <c r="AF21" i="1"/>
  <c r="AB39" i="1"/>
  <c r="AU40" i="1"/>
  <c r="DH21" i="1"/>
  <c r="BI21" i="1" s="1"/>
  <c r="BL21" i="1" s="1"/>
  <c r="T21" i="1"/>
  <c r="AG27" i="1"/>
  <c r="AF27" i="1"/>
  <c r="O27" i="1"/>
  <c r="W40" i="1"/>
  <c r="AA40" i="1" s="1"/>
  <c r="AD40" i="1"/>
  <c r="AB48" i="1"/>
  <c r="U48" i="1"/>
  <c r="V48" i="1" s="1"/>
  <c r="R48" i="1" s="1"/>
  <c r="P48" i="1" s="1"/>
  <c r="S48" i="1" s="1"/>
  <c r="M48" i="1" s="1"/>
  <c r="N48" i="1" s="1"/>
  <c r="U72" i="1"/>
  <c r="V72" i="1" s="1"/>
  <c r="R72" i="1" s="1"/>
  <c r="P72" i="1" s="1"/>
  <c r="S72" i="1" s="1"/>
  <c r="M72" i="1" s="1"/>
  <c r="N72" i="1" s="1"/>
  <c r="BK23" i="1"/>
  <c r="O20" i="1"/>
  <c r="L21" i="1"/>
  <c r="BS21" i="1"/>
  <c r="BW21" i="1" s="1"/>
  <c r="BX21" i="1" s="1"/>
  <c r="U31" i="1"/>
  <c r="V31" i="1" s="1"/>
  <c r="AC31" i="1" s="1"/>
  <c r="BT35" i="1"/>
  <c r="BR35" i="1"/>
  <c r="BL36" i="1"/>
  <c r="X38" i="1"/>
  <c r="BT38" i="1"/>
  <c r="R43" i="1"/>
  <c r="P43" i="1" s="1"/>
  <c r="S43" i="1" s="1"/>
  <c r="AB43" i="1"/>
  <c r="AE43" i="1" s="1"/>
  <c r="O43" i="1"/>
  <c r="AU43" i="1"/>
  <c r="L43" i="1"/>
  <c r="AB54" i="1"/>
  <c r="BT51" i="1"/>
  <c r="BR51" i="1"/>
  <c r="BS51" i="1"/>
  <c r="BW51" i="1" s="1"/>
  <c r="BX51" i="1" s="1"/>
  <c r="BL56" i="1"/>
  <c r="U74" i="1"/>
  <c r="V74" i="1" s="1"/>
  <c r="AU53" i="1"/>
  <c r="AG53" i="1"/>
  <c r="L53" i="1"/>
  <c r="O53" i="1"/>
  <c r="AF53" i="1"/>
  <c r="AD43" i="1"/>
  <c r="W43" i="1"/>
  <c r="AA43" i="1" s="1"/>
  <c r="BT23" i="1"/>
  <c r="BS20" i="1"/>
  <c r="BW20" i="1" s="1"/>
  <c r="BX20" i="1" s="1"/>
  <c r="BR20" i="1"/>
  <c r="U35" i="1"/>
  <c r="V35" i="1" s="1"/>
  <c r="AE25" i="1"/>
  <c r="AF26" i="1"/>
  <c r="AF20" i="1"/>
  <c r="BT20" i="1"/>
  <c r="L24" i="1"/>
  <c r="AF24" i="1"/>
  <c r="BT24" i="1"/>
  <c r="BS24" i="1"/>
  <c r="BW24" i="1" s="1"/>
  <c r="BX24" i="1" s="1"/>
  <c r="U33" i="1"/>
  <c r="V33" i="1" s="1"/>
  <c r="U36" i="1"/>
  <c r="V36" i="1" s="1"/>
  <c r="AC36" i="1" s="1"/>
  <c r="AB38" i="1"/>
  <c r="AF39" i="1"/>
  <c r="BK59" i="1"/>
  <c r="BL59" i="1"/>
  <c r="AB64" i="1"/>
  <c r="BT31" i="1"/>
  <c r="O36" i="1"/>
  <c r="AU36" i="1"/>
  <c r="L36" i="1"/>
  <c r="AC43" i="1"/>
  <c r="AD45" i="1"/>
  <c r="BT49" i="1"/>
  <c r="BS49" i="1"/>
  <c r="BW49" i="1" s="1"/>
  <c r="BX49" i="1" s="1"/>
  <c r="BR49" i="1"/>
  <c r="AG51" i="1"/>
  <c r="AF51" i="1"/>
  <c r="O51" i="1"/>
  <c r="L51" i="1"/>
  <c r="R61" i="1"/>
  <c r="P61" i="1" s="1"/>
  <c r="S61" i="1" s="1"/>
  <c r="AB61" i="1"/>
  <c r="DH66" i="1"/>
  <c r="BI66" i="1" s="1"/>
  <c r="BL32" i="1"/>
  <c r="BK36" i="1"/>
  <c r="U44" i="1"/>
  <c r="V44" i="1" s="1"/>
  <c r="R44" i="1" s="1"/>
  <c r="P44" i="1" s="1"/>
  <c r="S44" i="1" s="1"/>
  <c r="M44" i="1" s="1"/>
  <c r="N44" i="1" s="1"/>
  <c r="AB57" i="1"/>
  <c r="AG32" i="1"/>
  <c r="AF32" i="1"/>
  <c r="AU44" i="1"/>
  <c r="L44" i="1"/>
  <c r="AG44" i="1"/>
  <c r="AF44" i="1"/>
  <c r="O44" i="1"/>
  <c r="AB47" i="1"/>
  <c r="BK51" i="1"/>
  <c r="L65" i="1"/>
  <c r="AG65" i="1"/>
  <c r="AU65" i="1"/>
  <c r="AF65" i="1"/>
  <c r="BT69" i="1"/>
  <c r="BS69" i="1"/>
  <c r="BW69" i="1" s="1"/>
  <c r="BX69" i="1" s="1"/>
  <c r="AB86" i="1"/>
  <c r="U86" i="1"/>
  <c r="V86" i="1" s="1"/>
  <c r="AC86" i="1" s="1"/>
  <c r="T27" i="1"/>
  <c r="AU32" i="1"/>
  <c r="AU33" i="1"/>
  <c r="BR37" i="1"/>
  <c r="BS44" i="1"/>
  <c r="BW44" i="1" s="1"/>
  <c r="BX44" i="1" s="1"/>
  <c r="BR44" i="1"/>
  <c r="BT44" i="1"/>
  <c r="AF47" i="1"/>
  <c r="O47" i="1"/>
  <c r="L47" i="1"/>
  <c r="T49" i="1"/>
  <c r="DH49" i="1"/>
  <c r="BI49" i="1" s="1"/>
  <c r="BK49" i="1" s="1"/>
  <c r="AC54" i="1"/>
  <c r="O56" i="1"/>
  <c r="AG56" i="1"/>
  <c r="AF56" i="1"/>
  <c r="L56" i="1"/>
  <c r="BT67" i="1"/>
  <c r="BS67" i="1"/>
  <c r="BW67" i="1" s="1"/>
  <c r="BX67" i="1" s="1"/>
  <c r="BR67" i="1"/>
  <c r="BR69" i="1"/>
  <c r="AU25" i="1"/>
  <c r="BT37" i="1"/>
  <c r="BR40" i="1"/>
  <c r="BK44" i="1"/>
  <c r="AG45" i="1"/>
  <c r="AF45" i="1"/>
  <c r="O45" i="1"/>
  <c r="L45" i="1"/>
  <c r="AU45" i="1"/>
  <c r="AU47" i="1"/>
  <c r="BS56" i="1"/>
  <c r="BW56" i="1" s="1"/>
  <c r="BX56" i="1" s="1"/>
  <c r="BR56" i="1"/>
  <c r="BT56" i="1"/>
  <c r="BR61" i="1"/>
  <c r="BT61" i="1"/>
  <c r="BS61" i="1"/>
  <c r="BW61" i="1" s="1"/>
  <c r="BX61" i="1" s="1"/>
  <c r="AB65" i="1"/>
  <c r="AB66" i="1"/>
  <c r="BR68" i="1"/>
  <c r="BS68" i="1"/>
  <c r="BW68" i="1" s="1"/>
  <c r="BX68" i="1" s="1"/>
  <c r="BT68" i="1"/>
  <c r="BT74" i="1"/>
  <c r="BR74" i="1"/>
  <c r="BS74" i="1"/>
  <c r="BW74" i="1" s="1"/>
  <c r="BX74" i="1" s="1"/>
  <c r="BR75" i="1"/>
  <c r="BT75" i="1"/>
  <c r="BS75" i="1"/>
  <c r="BW75" i="1" s="1"/>
  <c r="BX75" i="1" s="1"/>
  <c r="AG77" i="1"/>
  <c r="AF77" i="1"/>
  <c r="O77" i="1"/>
  <c r="AU77" i="1"/>
  <c r="L77" i="1"/>
  <c r="U78" i="1"/>
  <c r="V78" i="1" s="1"/>
  <c r="R78" i="1" s="1"/>
  <c r="P78" i="1" s="1"/>
  <c r="S78" i="1" s="1"/>
  <c r="M78" i="1" s="1"/>
  <c r="N78" i="1" s="1"/>
  <c r="AU19" i="1"/>
  <c r="T22" i="1"/>
  <c r="DH32" i="1"/>
  <c r="BI32" i="1" s="1"/>
  <c r="BK32" i="1" s="1"/>
  <c r="T32" i="1"/>
  <c r="BK38" i="1"/>
  <c r="BS40" i="1"/>
  <c r="BW40" i="1" s="1"/>
  <c r="BX40" i="1" s="1"/>
  <c r="AC41" i="1"/>
  <c r="BS52" i="1"/>
  <c r="BW52" i="1" s="1"/>
  <c r="BX52" i="1" s="1"/>
  <c r="BT52" i="1"/>
  <c r="BK33" i="1"/>
  <c r="AF36" i="1"/>
  <c r="AC40" i="1"/>
  <c r="BT41" i="1"/>
  <c r="BS41" i="1"/>
  <c r="BW41" i="1" s="1"/>
  <c r="BX41" i="1" s="1"/>
  <c r="BR41" i="1"/>
  <c r="BT43" i="1"/>
  <c r="BS43" i="1"/>
  <c r="BW43" i="1" s="1"/>
  <c r="BX43" i="1" s="1"/>
  <c r="BR43" i="1"/>
  <c r="AC48" i="1"/>
  <c r="BL48" i="1"/>
  <c r="BT57" i="1"/>
  <c r="BS57" i="1"/>
  <c r="BW57" i="1" s="1"/>
  <c r="BX57" i="1" s="1"/>
  <c r="BR57" i="1"/>
  <c r="BT60" i="1"/>
  <c r="BS60" i="1"/>
  <c r="BW60" i="1" s="1"/>
  <c r="BX60" i="1" s="1"/>
  <c r="BR60" i="1"/>
  <c r="AB62" i="1"/>
  <c r="U62" i="1"/>
  <c r="V62" i="1" s="1"/>
  <c r="O65" i="1"/>
  <c r="X50" i="1"/>
  <c r="BK50" i="1"/>
  <c r="DH51" i="1"/>
  <c r="BI51" i="1" s="1"/>
  <c r="T51" i="1"/>
  <c r="U54" i="1"/>
  <c r="V54" i="1" s="1"/>
  <c r="O62" i="1"/>
  <c r="AG62" i="1"/>
  <c r="AF62" i="1"/>
  <c r="L62" i="1"/>
  <c r="U64" i="1"/>
  <c r="V64" i="1" s="1"/>
  <c r="R64" i="1" s="1"/>
  <c r="P64" i="1" s="1"/>
  <c r="S64" i="1" s="1"/>
  <c r="AB67" i="1"/>
  <c r="R67" i="1"/>
  <c r="P67" i="1" s="1"/>
  <c r="S67" i="1" s="1"/>
  <c r="M67" i="1" s="1"/>
  <c r="N67" i="1" s="1"/>
  <c r="BL74" i="1"/>
  <c r="BT79" i="1"/>
  <c r="BS79" i="1"/>
  <c r="BW79" i="1" s="1"/>
  <c r="BX79" i="1" s="1"/>
  <c r="BR79" i="1"/>
  <c r="BL51" i="1"/>
  <c r="AU58" i="1"/>
  <c r="L58" i="1"/>
  <c r="AF58" i="1"/>
  <c r="L61" i="1"/>
  <c r="AG61" i="1"/>
  <c r="O61" i="1"/>
  <c r="AF61" i="1"/>
  <c r="AC67" i="1"/>
  <c r="U71" i="1"/>
  <c r="V71" i="1" s="1"/>
  <c r="R71" i="1" s="1"/>
  <c r="P71" i="1" s="1"/>
  <c r="S71" i="1" s="1"/>
  <c r="T75" i="1"/>
  <c r="DH75" i="1"/>
  <c r="BI75" i="1" s="1"/>
  <c r="BL75" i="1" s="1"/>
  <c r="AG46" i="1"/>
  <c r="AF46" i="1"/>
  <c r="BL52" i="1"/>
  <c r="AB63" i="1"/>
  <c r="AB73" i="1"/>
  <c r="R73" i="1"/>
  <c r="P73" i="1" s="1"/>
  <c r="S73" i="1" s="1"/>
  <c r="M73" i="1" s="1"/>
  <c r="N73" i="1" s="1"/>
  <c r="BL81" i="1"/>
  <c r="BT85" i="1"/>
  <c r="BS85" i="1"/>
  <c r="BW85" i="1" s="1"/>
  <c r="BX85" i="1" s="1"/>
  <c r="BR85" i="1"/>
  <c r="AB88" i="1"/>
  <c r="T38" i="1"/>
  <c r="AU46" i="1"/>
  <c r="L55" i="1"/>
  <c r="AU55" i="1"/>
  <c r="AG55" i="1"/>
  <c r="T58" i="1"/>
  <c r="BK58" i="1"/>
  <c r="BK60" i="1"/>
  <c r="BL61" i="1"/>
  <c r="BK61" i="1"/>
  <c r="O63" i="1"/>
  <c r="AU63" i="1"/>
  <c r="AF63" i="1"/>
  <c r="AG63" i="1"/>
  <c r="BT66" i="1"/>
  <c r="BR66" i="1"/>
  <c r="BL69" i="1"/>
  <c r="AF70" i="1"/>
  <c r="AG70" i="1"/>
  <c r="L70" i="1"/>
  <c r="AU70" i="1"/>
  <c r="AG72" i="1"/>
  <c r="L72" i="1"/>
  <c r="AU72" i="1"/>
  <c r="O72" i="1"/>
  <c r="AF72" i="1"/>
  <c r="AB79" i="1"/>
  <c r="U79" i="1"/>
  <c r="V79" i="1" s="1"/>
  <c r="AC79" i="1" s="1"/>
  <c r="AG83" i="1"/>
  <c r="AF83" i="1"/>
  <c r="AU83" i="1"/>
  <c r="O83" i="1"/>
  <c r="L83" i="1"/>
  <c r="BK53" i="1"/>
  <c r="BT54" i="1"/>
  <c r="BS54" i="1"/>
  <c r="BW54" i="1" s="1"/>
  <c r="BX54" i="1" s="1"/>
  <c r="AB56" i="1"/>
  <c r="AG59" i="1"/>
  <c r="AF59" i="1"/>
  <c r="O59" i="1"/>
  <c r="AC61" i="1"/>
  <c r="BT65" i="1"/>
  <c r="BR65" i="1"/>
  <c r="BS66" i="1"/>
  <c r="BW66" i="1" s="1"/>
  <c r="BX66" i="1" s="1"/>
  <c r="AU76" i="1"/>
  <c r="AF76" i="1"/>
  <c r="O76" i="1"/>
  <c r="L76" i="1"/>
  <c r="AG76" i="1"/>
  <c r="U81" i="1"/>
  <c r="V81" i="1" s="1"/>
  <c r="AC81" i="1" s="1"/>
  <c r="BS76" i="1"/>
  <c r="BW76" i="1" s="1"/>
  <c r="BX76" i="1" s="1"/>
  <c r="BT76" i="1"/>
  <c r="BT80" i="1"/>
  <c r="BR80" i="1"/>
  <c r="X44" i="1"/>
  <c r="BK46" i="1"/>
  <c r="BS58" i="1"/>
  <c r="BW58" i="1" s="1"/>
  <c r="BX58" i="1" s="1"/>
  <c r="BR58" i="1"/>
  <c r="BT58" i="1"/>
  <c r="BT62" i="1"/>
  <c r="W68" i="1"/>
  <c r="AA68" i="1" s="1"/>
  <c r="AB71" i="1"/>
  <c r="BK76" i="1"/>
  <c r="BS80" i="1"/>
  <c r="BW80" i="1" s="1"/>
  <c r="BX80" i="1" s="1"/>
  <c r="U84" i="1"/>
  <c r="V84" i="1" s="1"/>
  <c r="R84" i="1" s="1"/>
  <c r="P84" i="1" s="1"/>
  <c r="S84" i="1" s="1"/>
  <c r="M84" i="1" s="1"/>
  <c r="N84" i="1" s="1"/>
  <c r="O57" i="1"/>
  <c r="AU57" i="1"/>
  <c r="AF57" i="1"/>
  <c r="AB60" i="1"/>
  <c r="X61" i="1"/>
  <c r="AG66" i="1"/>
  <c r="AF64" i="1"/>
  <c r="AU64" i="1"/>
  <c r="L64" i="1"/>
  <c r="AC68" i="1"/>
  <c r="AE68" i="1" s="1"/>
  <c r="AF69" i="1"/>
  <c r="AU69" i="1"/>
  <c r="L69" i="1"/>
  <c r="BT71" i="1"/>
  <c r="BS71" i="1"/>
  <c r="BW71" i="1" s="1"/>
  <c r="BX71" i="1" s="1"/>
  <c r="BR71" i="1"/>
  <c r="AB78" i="1"/>
  <c r="O80" i="1"/>
  <c r="L80" i="1"/>
  <c r="AF80" i="1"/>
  <c r="AU80" i="1"/>
  <c r="AU88" i="1"/>
  <c r="AG88" i="1"/>
  <c r="AF88" i="1"/>
  <c r="O88" i="1"/>
  <c r="DH57" i="1"/>
  <c r="BI57" i="1" s="1"/>
  <c r="BK57" i="1" s="1"/>
  <c r="T57" i="1"/>
  <c r="R68" i="1"/>
  <c r="P68" i="1" s="1"/>
  <c r="S68" i="1" s="1"/>
  <c r="U69" i="1"/>
  <c r="V69" i="1" s="1"/>
  <c r="BT73" i="1"/>
  <c r="BS73" i="1"/>
  <c r="BW73" i="1" s="1"/>
  <c r="BX73" i="1" s="1"/>
  <c r="BR73" i="1"/>
  <c r="U73" i="1"/>
  <c r="V73" i="1" s="1"/>
  <c r="AU82" i="1"/>
  <c r="AF82" i="1"/>
  <c r="O82" i="1"/>
  <c r="L82" i="1"/>
  <c r="AU49" i="1"/>
  <c r="O54" i="1"/>
  <c r="X58" i="1"/>
  <c r="DH63" i="1"/>
  <c r="BI63" i="1" s="1"/>
  <c r="BK63" i="1" s="1"/>
  <c r="T63" i="1"/>
  <c r="BK64" i="1"/>
  <c r="T66" i="1"/>
  <c r="AU66" i="1"/>
  <c r="DH68" i="1"/>
  <c r="BI68" i="1" s="1"/>
  <c r="BK68" i="1" s="1"/>
  <c r="DH70" i="1"/>
  <c r="BI70" i="1" s="1"/>
  <c r="BL70" i="1" s="1"/>
  <c r="T70" i="1"/>
  <c r="O81" i="1"/>
  <c r="AU81" i="1"/>
  <c r="L81" i="1"/>
  <c r="BS82" i="1"/>
  <c r="BW82" i="1" s="1"/>
  <c r="BX82" i="1" s="1"/>
  <c r="BR82" i="1"/>
  <c r="BL84" i="1"/>
  <c r="BL86" i="1"/>
  <c r="T46" i="1"/>
  <c r="T52" i="1"/>
  <c r="AG60" i="1"/>
  <c r="AF60" i="1"/>
  <c r="T65" i="1"/>
  <c r="L68" i="1"/>
  <c r="O68" i="1"/>
  <c r="BK69" i="1"/>
  <c r="DH76" i="1"/>
  <c r="BI76" i="1" s="1"/>
  <c r="BL76" i="1" s="1"/>
  <c r="T76" i="1"/>
  <c r="BS81" i="1"/>
  <c r="BW81" i="1" s="1"/>
  <c r="BX81" i="1" s="1"/>
  <c r="BR81" i="1"/>
  <c r="BK82" i="1"/>
  <c r="BR83" i="1"/>
  <c r="L57" i="1"/>
  <c r="AU60" i="1"/>
  <c r="DH65" i="1"/>
  <c r="BI65" i="1" s="1"/>
  <c r="BK65" i="1" s="1"/>
  <c r="BK81" i="1"/>
  <c r="BT83" i="1"/>
  <c r="BT84" i="1"/>
  <c r="BS84" i="1"/>
  <c r="BW84" i="1" s="1"/>
  <c r="BX84" i="1" s="1"/>
  <c r="BR84" i="1"/>
  <c r="O86" i="1"/>
  <c r="AU86" i="1"/>
  <c r="L86" i="1"/>
  <c r="L88" i="1"/>
  <c r="BK73" i="1"/>
  <c r="AF78" i="1"/>
  <c r="AG89" i="1"/>
  <c r="AF89" i="1"/>
  <c r="O89" i="1"/>
  <c r="AU89" i="1"/>
  <c r="AB90" i="1"/>
  <c r="BT90" i="1"/>
  <c r="BS90" i="1"/>
  <c r="BW90" i="1" s="1"/>
  <c r="BX90" i="1" s="1"/>
  <c r="BR90" i="1"/>
  <c r="BL82" i="1"/>
  <c r="O85" i="1"/>
  <c r="AU85" i="1"/>
  <c r="AG85" i="1"/>
  <c r="T60" i="1"/>
  <c r="DH77" i="1"/>
  <c r="BI77" i="1" s="1"/>
  <c r="BK77" i="1" s="1"/>
  <c r="T77" i="1"/>
  <c r="BK89" i="1"/>
  <c r="AC87" i="1"/>
  <c r="O87" i="1"/>
  <c r="AU87" i="1"/>
  <c r="L87" i="1"/>
  <c r="AG87" i="1"/>
  <c r="X90" i="1"/>
  <c r="O75" i="1"/>
  <c r="L75" i="1"/>
  <c r="AB84" i="1"/>
  <c r="BT86" i="1"/>
  <c r="BS86" i="1"/>
  <c r="BW86" i="1" s="1"/>
  <c r="BX86" i="1" s="1"/>
  <c r="BR86" i="1"/>
  <c r="BS87" i="1"/>
  <c r="BW87" i="1" s="1"/>
  <c r="BX87" i="1" s="1"/>
  <c r="BR87" i="1"/>
  <c r="BT89" i="1"/>
  <c r="BS89" i="1"/>
  <c r="BW89" i="1" s="1"/>
  <c r="BX89" i="1" s="1"/>
  <c r="T82" i="1"/>
  <c r="T88" i="1"/>
  <c r="T83" i="1"/>
  <c r="T89" i="1"/>
  <c r="T90" i="1"/>
  <c r="R53" i="1" l="1"/>
  <c r="P53" i="1" s="1"/>
  <c r="S53" i="1" s="1"/>
  <c r="M53" i="1" s="1"/>
  <c r="N53" i="1" s="1"/>
  <c r="AC53" i="1"/>
  <c r="AC85" i="1"/>
  <c r="R85" i="1"/>
  <c r="P85" i="1" s="1"/>
  <c r="S85" i="1" s="1"/>
  <c r="M85" i="1" s="1"/>
  <c r="N85" i="1" s="1"/>
  <c r="AC39" i="1"/>
  <c r="R39" i="1"/>
  <c r="P39" i="1" s="1"/>
  <c r="S39" i="1" s="1"/>
  <c r="M39" i="1" s="1"/>
  <c r="N39" i="1" s="1"/>
  <c r="BL79" i="1"/>
  <c r="BL49" i="1"/>
  <c r="AC56" i="1"/>
  <c r="AD34" i="1"/>
  <c r="AE34" i="1" s="1"/>
  <c r="AC47" i="1"/>
  <c r="AE47" i="1" s="1"/>
  <c r="BL30" i="1"/>
  <c r="BK19" i="1"/>
  <c r="AC42" i="1"/>
  <c r="AE42" i="1" s="1"/>
  <c r="BL72" i="1"/>
  <c r="BL34" i="1"/>
  <c r="W45" i="1"/>
  <c r="AA45" i="1" s="1"/>
  <c r="AC34" i="1"/>
  <c r="BL40" i="1"/>
  <c r="BK70" i="1"/>
  <c r="M71" i="1"/>
  <c r="N71" i="1" s="1"/>
  <c r="BL67" i="1"/>
  <c r="BK21" i="1"/>
  <c r="R42" i="1"/>
  <c r="P42" i="1" s="1"/>
  <c r="S42" i="1" s="1"/>
  <c r="M42" i="1" s="1"/>
  <c r="N42" i="1" s="1"/>
  <c r="BL62" i="1"/>
  <c r="AE45" i="1"/>
  <c r="BL68" i="1"/>
  <c r="BL87" i="1"/>
  <c r="M64" i="1"/>
  <c r="N64" i="1" s="1"/>
  <c r="AC72" i="1"/>
  <c r="R36" i="1"/>
  <c r="P36" i="1" s="1"/>
  <c r="S36" i="1" s="1"/>
  <c r="R34" i="1"/>
  <c r="P34" i="1" s="1"/>
  <c r="S34" i="1" s="1"/>
  <c r="M34" i="1" s="1"/>
  <c r="N34" i="1" s="1"/>
  <c r="BL41" i="1"/>
  <c r="AD33" i="1"/>
  <c r="W33" i="1"/>
  <c r="AA33" i="1" s="1"/>
  <c r="AC33" i="1"/>
  <c r="U75" i="1"/>
  <c r="V75" i="1" s="1"/>
  <c r="W44" i="1"/>
  <c r="AA44" i="1" s="1"/>
  <c r="AD44" i="1"/>
  <c r="U49" i="1"/>
  <c r="V49" i="1" s="1"/>
  <c r="AD35" i="1"/>
  <c r="W35" i="1"/>
  <c r="AA35" i="1" s="1"/>
  <c r="M68" i="1"/>
  <c r="N68" i="1" s="1"/>
  <c r="U76" i="1"/>
  <c r="V76" i="1" s="1"/>
  <c r="U89" i="1"/>
  <c r="V89" i="1" s="1"/>
  <c r="U77" i="1"/>
  <c r="V77" i="1" s="1"/>
  <c r="U46" i="1"/>
  <c r="V46" i="1" s="1"/>
  <c r="W54" i="1"/>
  <c r="AA54" i="1" s="1"/>
  <c r="AD54" i="1"/>
  <c r="AE54" i="1" s="1"/>
  <c r="U32" i="1"/>
  <c r="V32" i="1" s="1"/>
  <c r="BL57" i="1"/>
  <c r="W87" i="1"/>
  <c r="AA87" i="1" s="1"/>
  <c r="R87" i="1"/>
  <c r="P87" i="1" s="1"/>
  <c r="S87" i="1" s="1"/>
  <c r="M87" i="1" s="1"/>
  <c r="N87" i="1" s="1"/>
  <c r="AD87" i="1"/>
  <c r="AE87" i="1" s="1"/>
  <c r="W20" i="1"/>
  <c r="AA20" i="1" s="1"/>
  <c r="AD20" i="1"/>
  <c r="AC20" i="1"/>
  <c r="R20" i="1"/>
  <c r="P20" i="1" s="1"/>
  <c r="S20" i="1" s="1"/>
  <c r="M20" i="1" s="1"/>
  <c r="N20" i="1" s="1"/>
  <c r="W50" i="1"/>
  <c r="AA50" i="1" s="1"/>
  <c r="AD50" i="1"/>
  <c r="AC50" i="1"/>
  <c r="R50" i="1"/>
  <c r="P50" i="1" s="1"/>
  <c r="S50" i="1" s="1"/>
  <c r="M50" i="1" s="1"/>
  <c r="N50" i="1" s="1"/>
  <c r="AD62" i="1"/>
  <c r="W62" i="1"/>
  <c r="AA62" i="1" s="1"/>
  <c r="W74" i="1"/>
  <c r="AA74" i="1" s="1"/>
  <c r="AD74" i="1"/>
  <c r="U55" i="1"/>
  <c r="V55" i="1" s="1"/>
  <c r="W26" i="1"/>
  <c r="AA26" i="1" s="1"/>
  <c r="AD26" i="1"/>
  <c r="AE26" i="1" s="1"/>
  <c r="R26" i="1"/>
  <c r="P26" i="1" s="1"/>
  <c r="S26" i="1" s="1"/>
  <c r="M26" i="1" s="1"/>
  <c r="N26" i="1" s="1"/>
  <c r="BK80" i="1"/>
  <c r="U38" i="1"/>
  <c r="V38" i="1" s="1"/>
  <c r="U51" i="1"/>
  <c r="V51" i="1" s="1"/>
  <c r="W59" i="1"/>
  <c r="AA59" i="1" s="1"/>
  <c r="R59" i="1"/>
  <c r="P59" i="1" s="1"/>
  <c r="S59" i="1" s="1"/>
  <c r="M59" i="1" s="1"/>
  <c r="N59" i="1" s="1"/>
  <c r="AC59" i="1"/>
  <c r="AD59" i="1"/>
  <c r="AE59" i="1" s="1"/>
  <c r="BL66" i="1"/>
  <c r="BK66" i="1"/>
  <c r="U30" i="1"/>
  <c r="V30" i="1" s="1"/>
  <c r="AD79" i="1"/>
  <c r="AE79" i="1" s="1"/>
  <c r="W79" i="1"/>
  <c r="AA79" i="1" s="1"/>
  <c r="W31" i="1"/>
  <c r="AA31" i="1" s="1"/>
  <c r="AD31" i="1"/>
  <c r="AE31" i="1" s="1"/>
  <c r="R31" i="1"/>
  <c r="P31" i="1" s="1"/>
  <c r="S31" i="1" s="1"/>
  <c r="M31" i="1" s="1"/>
  <c r="N31" i="1" s="1"/>
  <c r="AD84" i="1"/>
  <c r="AE84" i="1" s="1"/>
  <c r="W84" i="1"/>
  <c r="AA84" i="1" s="1"/>
  <c r="R79" i="1"/>
  <c r="P79" i="1" s="1"/>
  <c r="S79" i="1" s="1"/>
  <c r="M79" i="1" s="1"/>
  <c r="N79" i="1" s="1"/>
  <c r="U27" i="1"/>
  <c r="V27" i="1" s="1"/>
  <c r="U80" i="1"/>
  <c r="V80" i="1" s="1"/>
  <c r="U24" i="1"/>
  <c r="V24" i="1" s="1"/>
  <c r="U90" i="1"/>
  <c r="V90" i="1" s="1"/>
  <c r="AD53" i="1"/>
  <c r="AE53" i="1" s="1"/>
  <c r="W53" i="1"/>
  <c r="AA53" i="1" s="1"/>
  <c r="U83" i="1"/>
  <c r="V83" i="1" s="1"/>
  <c r="U88" i="1"/>
  <c r="V88" i="1" s="1"/>
  <c r="U60" i="1"/>
  <c r="V60" i="1" s="1"/>
  <c r="AC74" i="1"/>
  <c r="W85" i="1"/>
  <c r="AA85" i="1" s="1"/>
  <c r="AD85" i="1"/>
  <c r="AE85" i="1" s="1"/>
  <c r="R74" i="1"/>
  <c r="P74" i="1" s="1"/>
  <c r="S74" i="1" s="1"/>
  <c r="M74" i="1" s="1"/>
  <c r="N74" i="1" s="1"/>
  <c r="BL77" i="1"/>
  <c r="AC35" i="1"/>
  <c r="U22" i="1"/>
  <c r="V22" i="1" s="1"/>
  <c r="U21" i="1"/>
  <c r="V21" i="1" s="1"/>
  <c r="AD56" i="1"/>
  <c r="AE56" i="1" s="1"/>
  <c r="W56" i="1"/>
  <c r="AA56" i="1" s="1"/>
  <c r="AD78" i="1"/>
  <c r="W78" i="1"/>
  <c r="AA78" i="1" s="1"/>
  <c r="AC78" i="1"/>
  <c r="R62" i="1"/>
  <c r="P62" i="1" s="1"/>
  <c r="S62" i="1" s="1"/>
  <c r="M62" i="1" s="1"/>
  <c r="N62" i="1" s="1"/>
  <c r="AD71" i="1"/>
  <c r="W71" i="1"/>
  <c r="AA71" i="1" s="1"/>
  <c r="AC71" i="1"/>
  <c r="AD39" i="1"/>
  <c r="AE39" i="1" s="1"/>
  <c r="W39" i="1"/>
  <c r="AA39" i="1" s="1"/>
  <c r="AD69" i="1"/>
  <c r="W69" i="1"/>
  <c r="AA69" i="1" s="1"/>
  <c r="AC69" i="1"/>
  <c r="U28" i="1"/>
  <c r="V28" i="1" s="1"/>
  <c r="AC84" i="1"/>
  <c r="U37" i="1"/>
  <c r="V37" i="1" s="1"/>
  <c r="R35" i="1"/>
  <c r="P35" i="1" s="1"/>
  <c r="S35" i="1" s="1"/>
  <c r="M35" i="1" s="1"/>
  <c r="N35" i="1" s="1"/>
  <c r="U57" i="1"/>
  <c r="V57" i="1" s="1"/>
  <c r="R69" i="1"/>
  <c r="P69" i="1" s="1"/>
  <c r="S69" i="1" s="1"/>
  <c r="M69" i="1" s="1"/>
  <c r="N69" i="1" s="1"/>
  <c r="BK75" i="1"/>
  <c r="U82" i="1"/>
  <c r="V82" i="1" s="1"/>
  <c r="M61" i="1"/>
  <c r="N61" i="1" s="1"/>
  <c r="M36" i="1"/>
  <c r="N36" i="1" s="1"/>
  <c r="AD72" i="1"/>
  <c r="AE72" i="1" s="1"/>
  <c r="W72" i="1"/>
  <c r="AA72" i="1" s="1"/>
  <c r="AD61" i="1"/>
  <c r="AE61" i="1" s="1"/>
  <c r="W61" i="1"/>
  <c r="AA61" i="1" s="1"/>
  <c r="U65" i="1"/>
  <c r="V65" i="1" s="1"/>
  <c r="W86" i="1"/>
  <c r="AA86" i="1" s="1"/>
  <c r="AD86" i="1"/>
  <c r="AE86" i="1" s="1"/>
  <c r="U70" i="1"/>
  <c r="V70" i="1" s="1"/>
  <c r="M43" i="1"/>
  <c r="N43" i="1" s="1"/>
  <c r="AD81" i="1"/>
  <c r="AE81" i="1" s="1"/>
  <c r="W81" i="1"/>
  <c r="AA81" i="1" s="1"/>
  <c r="R81" i="1"/>
  <c r="P81" i="1" s="1"/>
  <c r="S81" i="1" s="1"/>
  <c r="M81" i="1" s="1"/>
  <c r="N81" i="1" s="1"/>
  <c r="R86" i="1"/>
  <c r="P86" i="1" s="1"/>
  <c r="S86" i="1" s="1"/>
  <c r="M86" i="1" s="1"/>
  <c r="N86" i="1" s="1"/>
  <c r="AD36" i="1"/>
  <c r="AE36" i="1" s="1"/>
  <c r="W36" i="1"/>
  <c r="AA36" i="1" s="1"/>
  <c r="R54" i="1"/>
  <c r="P54" i="1" s="1"/>
  <c r="S54" i="1" s="1"/>
  <c r="M54" i="1" s="1"/>
  <c r="N54" i="1" s="1"/>
  <c r="BK55" i="1"/>
  <c r="W67" i="1"/>
  <c r="AA67" i="1" s="1"/>
  <c r="AD67" i="1"/>
  <c r="AE67" i="1" s="1"/>
  <c r="AD41" i="1"/>
  <c r="AE41" i="1" s="1"/>
  <c r="W41" i="1"/>
  <c r="AA41" i="1" s="1"/>
  <c r="U29" i="1"/>
  <c r="V29" i="1" s="1"/>
  <c r="BL28" i="1"/>
  <c r="BL29" i="1"/>
  <c r="R33" i="1"/>
  <c r="P33" i="1" s="1"/>
  <c r="S33" i="1" s="1"/>
  <c r="M33" i="1" s="1"/>
  <c r="N33" i="1" s="1"/>
  <c r="W64" i="1"/>
  <c r="AA64" i="1" s="1"/>
  <c r="AD64" i="1"/>
  <c r="AC64" i="1"/>
  <c r="U58" i="1"/>
  <c r="V58" i="1" s="1"/>
  <c r="AC62" i="1"/>
  <c r="U52" i="1"/>
  <c r="V52" i="1" s="1"/>
  <c r="BL63" i="1"/>
  <c r="U66" i="1"/>
  <c r="V66" i="1" s="1"/>
  <c r="AC44" i="1"/>
  <c r="W73" i="1"/>
  <c r="AA73" i="1" s="1"/>
  <c r="AC73" i="1"/>
  <c r="AD73" i="1"/>
  <c r="AE73" i="1" s="1"/>
  <c r="U63" i="1"/>
  <c r="V63" i="1" s="1"/>
  <c r="BL65" i="1"/>
  <c r="W48" i="1"/>
  <c r="AA48" i="1" s="1"/>
  <c r="AD48" i="1"/>
  <c r="AE48" i="1" s="1"/>
  <c r="BL37" i="1"/>
  <c r="W19" i="1"/>
  <c r="AA19" i="1" s="1"/>
  <c r="AD19" i="1"/>
  <c r="AC19" i="1"/>
  <c r="AE71" i="1" l="1"/>
  <c r="AE35" i="1"/>
  <c r="AE44" i="1"/>
  <c r="AE78" i="1"/>
  <c r="AE50" i="1"/>
  <c r="AD60" i="1"/>
  <c r="W60" i="1"/>
  <c r="AA60" i="1" s="1"/>
  <c r="AC60" i="1"/>
  <c r="R60" i="1"/>
  <c r="P60" i="1" s="1"/>
  <c r="S60" i="1" s="1"/>
  <c r="M60" i="1" s="1"/>
  <c r="N60" i="1" s="1"/>
  <c r="W63" i="1"/>
  <c r="AA63" i="1" s="1"/>
  <c r="AC63" i="1"/>
  <c r="AD63" i="1"/>
  <c r="AE63" i="1" s="1"/>
  <c r="R63" i="1"/>
  <c r="P63" i="1" s="1"/>
  <c r="S63" i="1" s="1"/>
  <c r="M63" i="1" s="1"/>
  <c r="N63" i="1" s="1"/>
  <c r="AD65" i="1"/>
  <c r="W65" i="1"/>
  <c r="AA65" i="1" s="1"/>
  <c r="AC65" i="1"/>
  <c r="R65" i="1"/>
  <c r="P65" i="1" s="1"/>
  <c r="S65" i="1" s="1"/>
  <c r="M65" i="1" s="1"/>
  <c r="N65" i="1" s="1"/>
  <c r="AD57" i="1"/>
  <c r="W57" i="1"/>
  <c r="AA57" i="1" s="1"/>
  <c r="R57" i="1"/>
  <c r="P57" i="1" s="1"/>
  <c r="S57" i="1" s="1"/>
  <c r="M57" i="1" s="1"/>
  <c r="N57" i="1" s="1"/>
  <c r="AC57" i="1"/>
  <c r="AD22" i="1"/>
  <c r="W22" i="1"/>
  <c r="AA22" i="1" s="1"/>
  <c r="R22" i="1"/>
  <c r="P22" i="1" s="1"/>
  <c r="S22" i="1" s="1"/>
  <c r="M22" i="1" s="1"/>
  <c r="N22" i="1" s="1"/>
  <c r="AC22" i="1"/>
  <c r="W83" i="1"/>
  <c r="AA83" i="1" s="1"/>
  <c r="AD83" i="1"/>
  <c r="AC83" i="1"/>
  <c r="R83" i="1"/>
  <c r="P83" i="1" s="1"/>
  <c r="S83" i="1" s="1"/>
  <c r="M83" i="1" s="1"/>
  <c r="N83" i="1" s="1"/>
  <c r="AD55" i="1"/>
  <c r="W55" i="1"/>
  <c r="AA55" i="1" s="1"/>
  <c r="AC55" i="1"/>
  <c r="R55" i="1"/>
  <c r="P55" i="1" s="1"/>
  <c r="S55" i="1" s="1"/>
  <c r="M55" i="1" s="1"/>
  <c r="N55" i="1" s="1"/>
  <c r="W29" i="1"/>
  <c r="AA29" i="1" s="1"/>
  <c r="AD29" i="1"/>
  <c r="R29" i="1"/>
  <c r="P29" i="1" s="1"/>
  <c r="S29" i="1" s="1"/>
  <c r="M29" i="1" s="1"/>
  <c r="N29" i="1" s="1"/>
  <c r="AC29" i="1"/>
  <c r="W38" i="1"/>
  <c r="AA38" i="1" s="1"/>
  <c r="AD38" i="1"/>
  <c r="AC38" i="1"/>
  <c r="R38" i="1"/>
  <c r="P38" i="1" s="1"/>
  <c r="S38" i="1" s="1"/>
  <c r="M38" i="1" s="1"/>
  <c r="N38" i="1" s="1"/>
  <c r="AD80" i="1"/>
  <c r="W80" i="1"/>
  <c r="AA80" i="1" s="1"/>
  <c r="R80" i="1"/>
  <c r="P80" i="1" s="1"/>
  <c r="S80" i="1" s="1"/>
  <c r="M80" i="1" s="1"/>
  <c r="N80" i="1" s="1"/>
  <c r="AC80" i="1"/>
  <c r="W30" i="1"/>
  <c r="AA30" i="1" s="1"/>
  <c r="AD30" i="1"/>
  <c r="AC30" i="1"/>
  <c r="R30" i="1"/>
  <c r="P30" i="1" s="1"/>
  <c r="S30" i="1" s="1"/>
  <c r="M30" i="1" s="1"/>
  <c r="N30" i="1" s="1"/>
  <c r="W46" i="1"/>
  <c r="AA46" i="1" s="1"/>
  <c r="R46" i="1"/>
  <c r="P46" i="1" s="1"/>
  <c r="S46" i="1" s="1"/>
  <c r="M46" i="1" s="1"/>
  <c r="N46" i="1" s="1"/>
  <c r="AC46" i="1"/>
  <c r="AD46" i="1"/>
  <c r="AE64" i="1"/>
  <c r="W77" i="1"/>
  <c r="AA77" i="1" s="1"/>
  <c r="AD77" i="1"/>
  <c r="AC77" i="1"/>
  <c r="R77" i="1"/>
  <c r="P77" i="1" s="1"/>
  <c r="S77" i="1" s="1"/>
  <c r="M77" i="1" s="1"/>
  <c r="N77" i="1" s="1"/>
  <c r="AE74" i="1"/>
  <c r="W75" i="1"/>
  <c r="AA75" i="1" s="1"/>
  <c r="AD75" i="1"/>
  <c r="R75" i="1"/>
  <c r="P75" i="1" s="1"/>
  <c r="S75" i="1" s="1"/>
  <c r="M75" i="1" s="1"/>
  <c r="N75" i="1" s="1"/>
  <c r="AC75" i="1"/>
  <c r="W24" i="1"/>
  <c r="AA24" i="1" s="1"/>
  <c r="AD24" i="1"/>
  <c r="AC24" i="1"/>
  <c r="R24" i="1"/>
  <c r="P24" i="1" s="1"/>
  <c r="S24" i="1" s="1"/>
  <c r="M24" i="1" s="1"/>
  <c r="N24" i="1" s="1"/>
  <c r="AD52" i="1"/>
  <c r="W52" i="1"/>
  <c r="AA52" i="1" s="1"/>
  <c r="R52" i="1"/>
  <c r="P52" i="1" s="1"/>
  <c r="S52" i="1" s="1"/>
  <c r="M52" i="1" s="1"/>
  <c r="N52" i="1" s="1"/>
  <c r="AC52" i="1"/>
  <c r="W58" i="1"/>
  <c r="AA58" i="1" s="1"/>
  <c r="AD58" i="1"/>
  <c r="AC58" i="1"/>
  <c r="R58" i="1"/>
  <c r="P58" i="1" s="1"/>
  <c r="S58" i="1" s="1"/>
  <c r="M58" i="1" s="1"/>
  <c r="N58" i="1" s="1"/>
  <c r="W27" i="1"/>
  <c r="AA27" i="1" s="1"/>
  <c r="R27" i="1"/>
  <c r="P27" i="1" s="1"/>
  <c r="S27" i="1" s="1"/>
  <c r="M27" i="1" s="1"/>
  <c r="N27" i="1" s="1"/>
  <c r="AD27" i="1"/>
  <c r="AC27" i="1"/>
  <c r="W21" i="1"/>
  <c r="AA21" i="1" s="1"/>
  <c r="AD21" i="1"/>
  <c r="AC21" i="1"/>
  <c r="R21" i="1"/>
  <c r="P21" i="1" s="1"/>
  <c r="S21" i="1" s="1"/>
  <c r="M21" i="1" s="1"/>
  <c r="N21" i="1" s="1"/>
  <c r="W89" i="1"/>
  <c r="AA89" i="1" s="1"/>
  <c r="AD89" i="1"/>
  <c r="AC89" i="1"/>
  <c r="R89" i="1"/>
  <c r="P89" i="1" s="1"/>
  <c r="S89" i="1" s="1"/>
  <c r="M89" i="1" s="1"/>
  <c r="N89" i="1" s="1"/>
  <c r="W32" i="1"/>
  <c r="AA32" i="1" s="1"/>
  <c r="AD32" i="1"/>
  <c r="R32" i="1"/>
  <c r="P32" i="1" s="1"/>
  <c r="S32" i="1" s="1"/>
  <c r="M32" i="1" s="1"/>
  <c r="N32" i="1" s="1"/>
  <c r="AC32" i="1"/>
  <c r="W82" i="1"/>
  <c r="AA82" i="1" s="1"/>
  <c r="AD82" i="1"/>
  <c r="R82" i="1"/>
  <c r="P82" i="1" s="1"/>
  <c r="S82" i="1" s="1"/>
  <c r="M82" i="1" s="1"/>
  <c r="N82" i="1" s="1"/>
  <c r="AC82" i="1"/>
  <c r="AE69" i="1"/>
  <c r="W88" i="1"/>
  <c r="AA88" i="1" s="1"/>
  <c r="AD88" i="1"/>
  <c r="R88" i="1"/>
  <c r="P88" i="1" s="1"/>
  <c r="S88" i="1" s="1"/>
  <c r="M88" i="1" s="1"/>
  <c r="N88" i="1" s="1"/>
  <c r="AC88" i="1"/>
  <c r="AE20" i="1"/>
  <c r="W37" i="1"/>
  <c r="AA37" i="1" s="1"/>
  <c r="AD37" i="1"/>
  <c r="R37" i="1"/>
  <c r="P37" i="1" s="1"/>
  <c r="S37" i="1" s="1"/>
  <c r="M37" i="1" s="1"/>
  <c r="N37" i="1" s="1"/>
  <c r="AC37" i="1"/>
  <c r="AD28" i="1"/>
  <c r="W28" i="1"/>
  <c r="AA28" i="1" s="1"/>
  <c r="AC28" i="1"/>
  <c r="R28" i="1"/>
  <c r="P28" i="1" s="1"/>
  <c r="S28" i="1" s="1"/>
  <c r="M28" i="1" s="1"/>
  <c r="N28" i="1" s="1"/>
  <c r="AD70" i="1"/>
  <c r="W70" i="1"/>
  <c r="AA70" i="1" s="1"/>
  <c r="AC70" i="1"/>
  <c r="R70" i="1"/>
  <c r="P70" i="1" s="1"/>
  <c r="S70" i="1" s="1"/>
  <c r="M70" i="1" s="1"/>
  <c r="N70" i="1" s="1"/>
  <c r="W49" i="1"/>
  <c r="AA49" i="1" s="1"/>
  <c r="AD49" i="1"/>
  <c r="AC49" i="1"/>
  <c r="R49" i="1"/>
  <c r="P49" i="1" s="1"/>
  <c r="S49" i="1" s="1"/>
  <c r="M49" i="1" s="1"/>
  <c r="N49" i="1" s="1"/>
  <c r="AE19" i="1"/>
  <c r="AD66" i="1"/>
  <c r="W66" i="1"/>
  <c r="AA66" i="1" s="1"/>
  <c r="AC66" i="1"/>
  <c r="R66" i="1"/>
  <c r="P66" i="1" s="1"/>
  <c r="S66" i="1" s="1"/>
  <c r="M66" i="1" s="1"/>
  <c r="N66" i="1" s="1"/>
  <c r="AD90" i="1"/>
  <c r="W90" i="1"/>
  <c r="AA90" i="1" s="1"/>
  <c r="R90" i="1"/>
  <c r="P90" i="1" s="1"/>
  <c r="S90" i="1" s="1"/>
  <c r="M90" i="1" s="1"/>
  <c r="N90" i="1" s="1"/>
  <c r="AC90" i="1"/>
  <c r="W51" i="1"/>
  <c r="AA51" i="1" s="1"/>
  <c r="AD51" i="1"/>
  <c r="R51" i="1"/>
  <c r="P51" i="1" s="1"/>
  <c r="S51" i="1" s="1"/>
  <c r="M51" i="1" s="1"/>
  <c r="N51" i="1" s="1"/>
  <c r="AC51" i="1"/>
  <c r="AE62" i="1"/>
  <c r="AD76" i="1"/>
  <c r="W76" i="1"/>
  <c r="AA76" i="1" s="1"/>
  <c r="R76" i="1"/>
  <c r="P76" i="1" s="1"/>
  <c r="S76" i="1" s="1"/>
  <c r="M76" i="1" s="1"/>
  <c r="N76" i="1" s="1"/>
  <c r="AC76" i="1"/>
  <c r="AE33" i="1"/>
  <c r="AE24" i="1" l="1"/>
  <c r="AE77" i="1"/>
  <c r="AE32" i="1"/>
  <c r="AE90" i="1"/>
  <c r="AE83" i="1"/>
  <c r="AE88" i="1"/>
  <c r="AE76" i="1"/>
  <c r="AE22" i="1"/>
  <c r="AE82" i="1"/>
  <c r="AE21" i="1"/>
  <c r="AE38" i="1"/>
  <c r="AE29" i="1"/>
  <c r="AE51" i="1"/>
  <c r="AE52" i="1"/>
  <c r="AE37" i="1"/>
  <c r="AE89" i="1"/>
  <c r="AE75" i="1"/>
  <c r="AE66" i="1"/>
  <c r="AE49" i="1"/>
  <c r="AE27" i="1"/>
  <c r="AE80" i="1"/>
  <c r="AE55" i="1"/>
  <c r="AE57" i="1"/>
  <c r="AE60" i="1"/>
  <c r="AE70" i="1"/>
  <c r="AE65" i="1"/>
  <c r="AE58" i="1"/>
  <c r="AE30" i="1"/>
  <c r="AE28" i="1"/>
  <c r="AE46" i="1"/>
</calcChain>
</file>

<file path=xl/sharedStrings.xml><?xml version="1.0" encoding="utf-8"?>
<sst xmlns="http://schemas.openxmlformats.org/spreadsheetml/2006/main" count="1967" uniqueCount="663">
  <si>
    <t>File opened</t>
  </si>
  <si>
    <t>2023-12-13 13:43:53</t>
  </si>
  <si>
    <t>Console s/n</t>
  </si>
  <si>
    <t>68C-702926</t>
  </si>
  <si>
    <t>Console ver</t>
  </si>
  <si>
    <t>Bluestem v.2.1.08</t>
  </si>
  <si>
    <t>Scripts ver</t>
  </si>
  <si>
    <t>2022.05  2.1.08, Aug 2022</t>
  </si>
  <si>
    <t>Head s/n</t>
  </si>
  <si>
    <t>68H-412916</t>
  </si>
  <si>
    <t>Head ver</t>
  </si>
  <si>
    <t>1.4.22</t>
  </si>
  <si>
    <t>Head cal</t>
  </si>
  <si>
    <t>{"oxygen": "21", "co2azero": "1.01742", "co2aspan1": "1.00161", "co2aspan2": "-0.039575", "co2aspan2a": "0.293526", "co2aspan2b": "0.290588", "co2aspanconc1": "2473", "co2aspanconc2": "301.4", "co2bzero": "1.00429", "co2bspan1": "1.00185", "co2bspan2": "-0.0412378", "co2bspan2a": "0.293842", "co2bspan2b": "0.290826", "co2bspanconc1": "2473", "co2bspanconc2": "301.4", "h2oazero": "1.09054", "h2oaspan1": "0.999576", "h2oaspan2": "0", "h2oaspan2a": "0.0691885", "h2oaspan2b": "0.0691591", "h2oaspanconc1": "11.66", "h2oaspanconc2": "0", "h2obzero": "1.06903", "h2obspan1": "0.995223", "h2obspan2": "0", "h2obspan2a": "0.0698144", "h2obspan2b": "0.0694809", "h2obspanconc1": "11.66", "h2obspanconc2": "0", "tazero": "0.115496", "tbzero": "0.222206", "flowmeterzero": "2.48199", "flowazero": "0.24696", "flowbzero": "0.27673", "chamberpressurezero": "2.60967", "ssa_ref": "35964.4", "ssb_ref": "33837.5"}</t>
  </si>
  <si>
    <t>CO2 rangematch</t>
  </si>
  <si>
    <t>Wed Nov  8 10:46</t>
  </si>
  <si>
    <t>H2O rangematch</t>
  </si>
  <si>
    <t>Wed Nov  8 10:52</t>
  </si>
  <si>
    <t>Chamber type</t>
  </si>
  <si>
    <t>6800-01A</t>
  </si>
  <si>
    <t>Chamber s/n</t>
  </si>
  <si>
    <t>MPF-742469</t>
  </si>
  <si>
    <t>Chamber rev</t>
  </si>
  <si>
    <t>0</t>
  </si>
  <si>
    <t>Chamber cal</t>
  </si>
  <si>
    <t>Fluorometer</t>
  </si>
  <si>
    <t>Flr. Version</t>
  </si>
  <si>
    <t>13:43:53</t>
  </si>
  <si>
    <t>Stability Definition:	ΔCO2 (Meas2): Slp&lt;0.5 Per=20	ΔH2O (Meas2): Slp&lt;0.1 Per=20	F (FlrLS): Slp&lt;1 Per=20</t>
  </si>
  <si>
    <t>SysConst</t>
  </si>
  <si>
    <t>AvgTime</t>
  </si>
  <si>
    <t>4</t>
  </si>
  <si>
    <t>Oxygen</t>
  </si>
  <si>
    <t>21</t>
  </si>
  <si>
    <t>ChambConst</t>
  </si>
  <si>
    <t>Chamber</t>
  </si>
  <si>
    <t>Aperture</t>
  </si>
  <si>
    <t>2 cm²</t>
  </si>
  <si>
    <t>blc_a</t>
  </si>
  <si>
    <t>blc_b</t>
  </si>
  <si>
    <t>blc_c</t>
  </si>
  <si>
    <t>blc_d</t>
  </si>
  <si>
    <t>blc_e</t>
  </si>
  <si>
    <t>blc_minS</t>
  </si>
  <si>
    <t>blc_maxS</t>
  </si>
  <si>
    <t>blc_Po</t>
  </si>
  <si>
    <t>UserDefCon</t>
  </si>
  <si>
    <t>machine</t>
  </si>
  <si>
    <t>yadi</t>
  </si>
  <si>
    <t>LTConst</t>
  </si>
  <si>
    <t>deltaTw</t>
  </si>
  <si>
    <t>fT1</t>
  </si>
  <si>
    <t>fT2</t>
  </si>
  <si>
    <t>fTeb</t>
  </si>
  <si>
    <t>LQConst</t>
  </si>
  <si>
    <t>Leaf</t>
  </si>
  <si>
    <t>standard</t>
  </si>
  <si>
    <t>Ambient</t>
  </si>
  <si>
    <t>Sun+Sky</t>
  </si>
  <si>
    <t>abs_ambient</t>
  </si>
  <si>
    <t>abs_redLED</t>
  </si>
  <si>
    <t>abs_greenLED</t>
  </si>
  <si>
    <t>abs_blueLED</t>
  </si>
  <si>
    <t>abs_whiteLED</t>
  </si>
  <si>
    <t>abs_redFlr</t>
  </si>
  <si>
    <t>abs_blueFlr</t>
  </si>
  <si>
    <t>k_ambient</t>
  </si>
  <si>
    <t>k_redLED</t>
  </si>
  <si>
    <t>k_greenLED</t>
  </si>
  <si>
    <t>k_blueLED</t>
  </si>
  <si>
    <t>k_whiteLED</t>
  </si>
  <si>
    <t>k_redFlr</t>
  </si>
  <si>
    <t>k_blueFlr</t>
  </si>
  <si>
    <t>QConst</t>
  </si>
  <si>
    <t>fQ_Amb_in</t>
  </si>
  <si>
    <t>fQ_Amb_out</t>
  </si>
  <si>
    <t>fQ_HeadLS</t>
  </si>
  <si>
    <t>fQ_ConsoleLS</t>
  </si>
  <si>
    <t>fQ_Flr</t>
  </si>
  <si>
    <t>LeakConst</t>
  </si>
  <si>
    <t>fan_a</t>
  </si>
  <si>
    <t>fan_b</t>
  </si>
  <si>
    <t>fan_c</t>
  </si>
  <si>
    <t>fan_d</t>
  </si>
  <si>
    <t>Fs_meas</t>
  </si>
  <si>
    <t>1.63569 190.917 347.118 601.88 839.433 1050.42 1229.91 1368.38</t>
  </si>
  <si>
    <t>Fs_true</t>
  </si>
  <si>
    <t>1.53571 226.979 384.474 606.592 800.557 1004.6 1201.24 1400.83</t>
  </si>
  <si>
    <t>leak_wt</t>
  </si>
  <si>
    <t>SysObs</t>
  </si>
  <si>
    <t>GasEx</t>
  </si>
  <si>
    <t>Dynamic</t>
  </si>
  <si>
    <t>Leak</t>
  </si>
  <si>
    <t>FLR</t>
  </si>
  <si>
    <t>MPF</t>
  </si>
  <si>
    <t>FastKntcs</t>
  </si>
  <si>
    <t>LeafQ</t>
  </si>
  <si>
    <t>Const</t>
  </si>
  <si>
    <t>Meas</t>
  </si>
  <si>
    <t>Meas2</t>
  </si>
  <si>
    <t>FlrLS</t>
  </si>
  <si>
    <t>FlrStats</t>
  </si>
  <si>
    <t>MchEvent</t>
  </si>
  <si>
    <t>Stability</t>
  </si>
  <si>
    <t>Raw</t>
  </si>
  <si>
    <t>Status2</t>
  </si>
  <si>
    <t>Auxiliary</t>
  </si>
  <si>
    <t>MchStatus</t>
  </si>
  <si>
    <t>ConStatus</t>
  </si>
  <si>
    <t>Status</t>
  </si>
  <si>
    <t>obs</t>
  </si>
  <si>
    <t>time</t>
  </si>
  <si>
    <t>elapsed</t>
  </si>
  <si>
    <t>date</t>
  </si>
  <si>
    <t>hhmmss</t>
  </si>
  <si>
    <t>averaging</t>
  </si>
  <si>
    <t>id</t>
  </si>
  <si>
    <t>TIME</t>
  </si>
  <si>
    <t>E</t>
  </si>
  <si>
    <t>Emm</t>
  </si>
  <si>
    <t>A</t>
  </si>
  <si>
    <t>Ca</t>
  </si>
  <si>
    <t>Ci</t>
  </si>
  <si>
    <t>Pci</t>
  </si>
  <si>
    <t>Pca</t>
  </si>
  <si>
    <t>gsw</t>
  </si>
  <si>
    <t>gbw</t>
  </si>
  <si>
    <t>gtw</t>
  </si>
  <si>
    <t>gtc</t>
  </si>
  <si>
    <t>Rabs</t>
  </si>
  <si>
    <t>TleafEB</t>
  </si>
  <si>
    <t>TleafCnd</t>
  </si>
  <si>
    <t>SVPleaf</t>
  </si>
  <si>
    <t>RHcham</t>
  </si>
  <si>
    <t>VPcham</t>
  </si>
  <si>
    <t>SVPcham</t>
  </si>
  <si>
    <t>VPDleaf</t>
  </si>
  <si>
    <t>LatHFlux</t>
  </si>
  <si>
    <t>SenHFlux</t>
  </si>
  <si>
    <t>NetTherm</t>
  </si>
  <si>
    <t>EBSum</t>
  </si>
  <si>
    <t>Asty</t>
  </si>
  <si>
    <t>Esty</t>
  </si>
  <si>
    <t>Adyn</t>
  </si>
  <si>
    <t>Crd</t>
  </si>
  <si>
    <t>Csd</t>
  </si>
  <si>
    <t>dCsd/dt</t>
  </si>
  <si>
    <t>αVc</t>
  </si>
  <si>
    <t>Edyn</t>
  </si>
  <si>
    <t>Hr</t>
  </si>
  <si>
    <t>Hs</t>
  </si>
  <si>
    <t>dHs/dt</t>
  </si>
  <si>
    <t>αVh</t>
  </si>
  <si>
    <t>LeakPct</t>
  </si>
  <si>
    <t>CorrFact</t>
  </si>
  <si>
    <t>CorrFactPct</t>
  </si>
  <si>
    <t>Fan</t>
  </si>
  <si>
    <t>DarkAdaptedID</t>
  </si>
  <si>
    <t>Qmax_d</t>
  </si>
  <si>
    <t>Fo</t>
  </si>
  <si>
    <t>Fm</t>
  </si>
  <si>
    <t>Fv/Fm</t>
  </si>
  <si>
    <t>A_dark</t>
  </si>
  <si>
    <t>LightAdaptedID</t>
  </si>
  <si>
    <t>Qmax</t>
  </si>
  <si>
    <t>Fs</t>
  </si>
  <si>
    <t>Fm'</t>
  </si>
  <si>
    <t>PhiPS2</t>
  </si>
  <si>
    <t>PS2/1</t>
  </si>
  <si>
    <t>Qabs_fs</t>
  </si>
  <si>
    <t>A_fs</t>
  </si>
  <si>
    <t>ETR</t>
  </si>
  <si>
    <t>PhiCO2</t>
  </si>
  <si>
    <t>NPQ</t>
  </si>
  <si>
    <t>alt._Fo'</t>
  </si>
  <si>
    <t>DarkPulseID</t>
  </si>
  <si>
    <t>Fmin</t>
  </si>
  <si>
    <t>Fo'</t>
  </si>
  <si>
    <t>Fv'/Fm'</t>
  </si>
  <si>
    <t>qP</t>
  </si>
  <si>
    <t>qN</t>
  </si>
  <si>
    <t>qP_Fo</t>
  </si>
  <si>
    <t>qN_Fo</t>
  </si>
  <si>
    <t>qL</t>
  </si>
  <si>
    <t>1-qL</t>
  </si>
  <si>
    <t>ID</t>
  </si>
  <si>
    <t>P1_dur</t>
  </si>
  <si>
    <t>P1_Fmax</t>
  </si>
  <si>
    <t>T@P1_Fmax</t>
  </si>
  <si>
    <t>Q@P1_Fmax</t>
  </si>
  <si>
    <t>P1_PredF</t>
  </si>
  <si>
    <t>P1_ΔF</t>
  </si>
  <si>
    <t>P2_dur</t>
  </si>
  <si>
    <t>P2_ramp</t>
  </si>
  <si>
    <t>P2_int</t>
  </si>
  <si>
    <t>P2_int_se</t>
  </si>
  <si>
    <t>P2_slp</t>
  </si>
  <si>
    <t>P2_slp_se</t>
  </si>
  <si>
    <t>P2_R2</t>
  </si>
  <si>
    <t>P2_dQdt</t>
  </si>
  <si>
    <t>P3_dur</t>
  </si>
  <si>
    <t>P3_Fmax</t>
  </si>
  <si>
    <t>T@P3_Fmax</t>
  </si>
  <si>
    <t>Q@P3_Fmax</t>
  </si>
  <si>
    <t>P3_PredF</t>
  </si>
  <si>
    <t>P3_ΔF</t>
  </si>
  <si>
    <t>Dur</t>
  </si>
  <si>
    <t>DCo</t>
  </si>
  <si>
    <t>InitSlope</t>
  </si>
  <si>
    <t>F1</t>
  </si>
  <si>
    <t>T@F1</t>
  </si>
  <si>
    <t>T@HIR</t>
  </si>
  <si>
    <t>F2</t>
  </si>
  <si>
    <t>T@F2</t>
  </si>
  <si>
    <t>DCmax</t>
  </si>
  <si>
    <t>T@DCmax</t>
  </si>
  <si>
    <t>PhiPS2_dc</t>
  </si>
  <si>
    <t>Qin</t>
  </si>
  <si>
    <t>Qabs</t>
  </si>
  <si>
    <t>alpha</t>
  </si>
  <si>
    <t>convert</t>
  </si>
  <si>
    <t>S</t>
  </si>
  <si>
    <t>K</t>
  </si>
  <si>
    <t>Geometry</t>
  </si>
  <si>
    <t>Custom</t>
  </si>
  <si>
    <t>UseDynamic</t>
  </si>
  <si>
    <t>CO2_s</t>
  </si>
  <si>
    <t>CO2_r</t>
  </si>
  <si>
    <t>H2O_s</t>
  </si>
  <si>
    <t>H2O_r</t>
  </si>
  <si>
    <t>CO2_a</t>
  </si>
  <si>
    <t>H2O_a</t>
  </si>
  <si>
    <t>Flow</t>
  </si>
  <si>
    <t>Pa</t>
  </si>
  <si>
    <t>ΔPcham</t>
  </si>
  <si>
    <t>Tair</t>
  </si>
  <si>
    <t>Tleaf</t>
  </si>
  <si>
    <t>Tleaf2</t>
  </si>
  <si>
    <t>Offset</t>
  </si>
  <si>
    <t>Offset2</t>
  </si>
  <si>
    <t>Fan_speed</t>
  </si>
  <si>
    <t>Qamb_in</t>
  </si>
  <si>
    <t>Qamb_out</t>
  </si>
  <si>
    <t>ΔCO2</t>
  </si>
  <si>
    <t>CO2_s_d</t>
  </si>
  <si>
    <t>CO2_r_d</t>
  </si>
  <si>
    <t>ΔH2O</t>
  </si>
  <si>
    <t>CO2_b</t>
  </si>
  <si>
    <t>H2O_b</t>
  </si>
  <si>
    <t>e_s</t>
  </si>
  <si>
    <t>e_r</t>
  </si>
  <si>
    <t>Td_s</t>
  </si>
  <si>
    <t>Td_r</t>
  </si>
  <si>
    <t>Q</t>
  </si>
  <si>
    <t>f_red</t>
  </si>
  <si>
    <t>f_blue</t>
  </si>
  <si>
    <t>f_farred</t>
  </si>
  <si>
    <t>F</t>
  </si>
  <si>
    <t>Q_modavg</t>
  </si>
  <si>
    <t>F_dc</t>
  </si>
  <si>
    <t>Pc</t>
  </si>
  <si>
    <t>Tled</t>
  </si>
  <si>
    <t>TDigital</t>
  </si>
  <si>
    <t>TPreamp</t>
  </si>
  <si>
    <t>TPwrSpy</t>
  </si>
  <si>
    <t>TDrive</t>
  </si>
  <si>
    <t>Q_red</t>
  </si>
  <si>
    <t>Q_blue</t>
  </si>
  <si>
    <t>Q_farred</t>
  </si>
  <si>
    <t>TSPF</t>
  </si>
  <si>
    <t>state</t>
  </si>
  <si>
    <t>F_avg</t>
  </si>
  <si>
    <t>dF/dt</t>
  </si>
  <si>
    <t>dF_dc/dt</t>
  </si>
  <si>
    <t>F_dc_avg</t>
  </si>
  <si>
    <t>period</t>
  </si>
  <si>
    <t>co2_t</t>
  </si>
  <si>
    <t>h2o_t</t>
  </si>
  <si>
    <t>count</t>
  </si>
  <si>
    <t>co2_adj</t>
  </si>
  <si>
    <t>h2o_adj</t>
  </si>
  <si>
    <t>co2_match</t>
  </si>
  <si>
    <t>h2o_match</t>
  </si>
  <si>
    <t>co2_at</t>
  </si>
  <si>
    <t>h2o_at</t>
  </si>
  <si>
    <t>co2_cv</t>
  </si>
  <si>
    <t>h2o_cv</t>
  </si>
  <si>
    <t>ΔCO2:MN</t>
  </si>
  <si>
    <t>ΔCO2:SLP</t>
  </si>
  <si>
    <t>ΔCO2:SD</t>
  </si>
  <si>
    <t>ΔCO2:OK</t>
  </si>
  <si>
    <t>F:MN</t>
  </si>
  <si>
    <t>F:SLP</t>
  </si>
  <si>
    <t>F:SD</t>
  </si>
  <si>
    <t>F:OK</t>
  </si>
  <si>
    <t>ΔH2O:MN</t>
  </si>
  <si>
    <t>ΔH2O:SLP</t>
  </si>
  <si>
    <t>ΔH2O:SD</t>
  </si>
  <si>
    <t>ΔH2O:OK</t>
  </si>
  <si>
    <t>Stable</t>
  </si>
  <si>
    <t>Total</t>
  </si>
  <si>
    <t>State</t>
  </si>
  <si>
    <t>Vflow</t>
  </si>
  <si>
    <t>VPchamber</t>
  </si>
  <si>
    <t>abs_c_a</t>
  </si>
  <si>
    <t>abs_c_b</t>
  </si>
  <si>
    <t>abs_h_a</t>
  </si>
  <si>
    <t>abs_h_b</t>
  </si>
  <si>
    <t>Wc_s</t>
  </si>
  <si>
    <t>Wc_r</t>
  </si>
  <si>
    <t>Wco_s</t>
  </si>
  <si>
    <t>Wco_r</t>
  </si>
  <si>
    <t>Ww_s</t>
  </si>
  <si>
    <t>Ww_r</t>
  </si>
  <si>
    <t>Wwo_s</t>
  </si>
  <si>
    <t>Wwo_r</t>
  </si>
  <si>
    <t>Flow_s_v</t>
  </si>
  <si>
    <t>Flow_r_v</t>
  </si>
  <si>
    <t>Tleaf_mv</t>
  </si>
  <si>
    <t>Tleaf2_mv</t>
  </si>
  <si>
    <t>Tleaf_j</t>
  </si>
  <si>
    <t>Tleaf2_j</t>
  </si>
  <si>
    <t>Console_RH</t>
  </si>
  <si>
    <t>Console_T</t>
  </si>
  <si>
    <t>Console_H2O</t>
  </si>
  <si>
    <t>Fan_%</t>
  </si>
  <si>
    <t>Flow_%</t>
  </si>
  <si>
    <t>Pump</t>
  </si>
  <si>
    <t>Tchp_pwm</t>
  </si>
  <si>
    <t>Txchg_pwm</t>
  </si>
  <si>
    <t>diag_20v</t>
  </si>
  <si>
    <t>diag_5_4v</t>
  </si>
  <si>
    <t>diag_12v</t>
  </si>
  <si>
    <t>diag_5va</t>
  </si>
  <si>
    <t>diag_3_3vf</t>
  </si>
  <si>
    <t>AccCO2_soda</t>
  </si>
  <si>
    <t>AccH2O_des</t>
  </si>
  <si>
    <t>AccH2O_hum</t>
  </si>
  <si>
    <t>CO2_hrs</t>
  </si>
  <si>
    <t>ADC_CH1</t>
  </si>
  <si>
    <t>ADC_CH2</t>
  </si>
  <si>
    <t>ADC_CH3</t>
  </si>
  <si>
    <t>ADC_CH4</t>
  </si>
  <si>
    <t>ADC_CH5</t>
  </si>
  <si>
    <t>ADC_CH6</t>
  </si>
  <si>
    <t>ADC_CH7</t>
  </si>
  <si>
    <t>ADC_CH8</t>
  </si>
  <si>
    <t>DAC_1</t>
  </si>
  <si>
    <t>DAC_2</t>
  </si>
  <si>
    <t>DAC_3</t>
  </si>
  <si>
    <t>DAC_4</t>
  </si>
  <si>
    <t>GPIO</t>
  </si>
  <si>
    <t>GPIO_dir</t>
  </si>
  <si>
    <t>excit_5v</t>
  </si>
  <si>
    <t>power_12v</t>
  </si>
  <si>
    <t>power_5v</t>
  </si>
  <si>
    <t>ch1_pullup</t>
  </si>
  <si>
    <t>AuxPower</t>
  </si>
  <si>
    <t>MatchValveR</t>
  </si>
  <si>
    <t>MatchValveS</t>
  </si>
  <si>
    <t>MatchCO2</t>
  </si>
  <si>
    <t>MatchH2O</t>
  </si>
  <si>
    <t>cf_co2_a</t>
  </si>
  <si>
    <t>cf_co2_b</t>
  </si>
  <si>
    <t>cf_co2_c</t>
  </si>
  <si>
    <t>cf_co2_d</t>
  </si>
  <si>
    <t>cf_h2o_a</t>
  </si>
  <si>
    <t>cf_h2o_b</t>
  </si>
  <si>
    <t>cf_h2o_c</t>
  </si>
  <si>
    <t>cf_h2o_d</t>
  </si>
  <si>
    <t>co2_fit_low</t>
  </si>
  <si>
    <t>co2_fit_high</t>
  </si>
  <si>
    <t>h2o_fit_low</t>
  </si>
  <si>
    <t>h2o_fit_high</t>
  </si>
  <si>
    <t>co2_elapsed</t>
  </si>
  <si>
    <t>h2o_elapsed</t>
  </si>
  <si>
    <t>CO2_f</t>
  </si>
  <si>
    <t>CO2_f_s</t>
  </si>
  <si>
    <t>Pump_f</t>
  </si>
  <si>
    <t>Pump_f_s</t>
  </si>
  <si>
    <t>Pump_p</t>
  </si>
  <si>
    <t>Pump_p_s</t>
  </si>
  <si>
    <t>Tboard</t>
  </si>
  <si>
    <t>V_system</t>
  </si>
  <si>
    <t>DIAG</t>
  </si>
  <si>
    <t>Flow_s</t>
  </si>
  <si>
    <t>Flow_r</t>
  </si>
  <si>
    <t>Txchg</t>
  </si>
  <si>
    <t>Tirga</t>
  </si>
  <si>
    <t>Tchopper</t>
  </si>
  <si>
    <t>Ts</t>
  </si>
  <si>
    <t>Tr</t>
  </si>
  <si>
    <t>CO2_%</t>
  </si>
  <si>
    <t>Desiccant_%</t>
  </si>
  <si>
    <t>Humidifier_%</t>
  </si>
  <si>
    <t>Txchg_sp</t>
  </si>
  <si>
    <t>CO2_r_sp</t>
  </si>
  <si>
    <t>H2O_r_sp</t>
  </si>
  <si>
    <t>SS_s</t>
  </si>
  <si>
    <t>SS_r</t>
  </si>
  <si>
    <t>s</t>
  </si>
  <si>
    <t>mol m⁻² s⁻¹</t>
  </si>
  <si>
    <t>mmol m⁻² s⁻¹</t>
  </si>
  <si>
    <t>µmol m⁻² s⁻¹</t>
  </si>
  <si>
    <t>µmol mol⁻¹</t>
  </si>
  <si>
    <t>W m⁻²</t>
  </si>
  <si>
    <t>°C</t>
  </si>
  <si>
    <t>kPa</t>
  </si>
  <si>
    <t>%</t>
  </si>
  <si>
    <t>µmol mol⁻¹ s⁻¹</t>
  </si>
  <si>
    <t>cm³</t>
  </si>
  <si>
    <t>mmol mol⁻¹</t>
  </si>
  <si>
    <t>mmol mol⁻¹ s⁻¹</t>
  </si>
  <si>
    <t>µmol s⁻¹</t>
  </si>
  <si>
    <t>µmol µmol⁻¹</t>
  </si>
  <si>
    <t>ms</t>
  </si>
  <si>
    <t>centimol m⁻² s⁻¹</t>
  </si>
  <si>
    <t>mol m⁻² s⁻²</t>
  </si>
  <si>
    <t>s⁻¹</t>
  </si>
  <si>
    <t>J/µmol</t>
  </si>
  <si>
    <t>cm²</t>
  </si>
  <si>
    <t>rpm</t>
  </si>
  <si>
    <t>min⁻¹</t>
  </si>
  <si>
    <t>secs</t>
  </si>
  <si>
    <t>µmol/mol</t>
  </si>
  <si>
    <t>mmol/mol</t>
  </si>
  <si>
    <t>µmol mol⁻¹ min⁻¹</t>
  </si>
  <si>
    <t xml:space="preserve"> min⁻¹</t>
  </si>
  <si>
    <t>mmol mol⁻¹ min⁻¹</t>
  </si>
  <si>
    <t>V</t>
  </si>
  <si>
    <t>mV</t>
  </si>
  <si>
    <t>mg</t>
  </si>
  <si>
    <t>hrs</t>
  </si>
  <si>
    <t>min</t>
  </si>
  <si>
    <t>20231212 13:45:12</t>
  </si>
  <si>
    <t>13:45:12</t>
  </si>
  <si>
    <t>ely-2-23</t>
  </si>
  <si>
    <t>-</t>
  </si>
  <si>
    <t>RECT-277-20231213-13_44_05</t>
  </si>
  <si>
    <t>0: Broadleaf</t>
  </si>
  <si>
    <t>--:--:--</t>
  </si>
  <si>
    <t>2/3</t>
  </si>
  <si>
    <t>00000000</t>
  </si>
  <si>
    <t>iiiiiiii</t>
  </si>
  <si>
    <t>off</t>
  </si>
  <si>
    <t>20231212 13:46:53</t>
  </si>
  <si>
    <t>13:46:53</t>
  </si>
  <si>
    <t>RECT-278-20231213-13_45_46</t>
  </si>
  <si>
    <t>3/3</t>
  </si>
  <si>
    <t>20231212 13:48:43</t>
  </si>
  <si>
    <t>13:48:43</t>
  </si>
  <si>
    <t>RECT-279-20231213-13_47_36</t>
  </si>
  <si>
    <t>20231212 13:58:35</t>
  </si>
  <si>
    <t>13:58:35</t>
  </si>
  <si>
    <t>RECT-280-20231213-13_57_28</t>
  </si>
  <si>
    <t>20231212 14:00:27</t>
  </si>
  <si>
    <t>14:00:27</t>
  </si>
  <si>
    <t>RECT-281-20231213-13_59_21</t>
  </si>
  <si>
    <t>20231212 14:02:17</t>
  </si>
  <si>
    <t>14:02:17</t>
  </si>
  <si>
    <t>RECT-282-20231213-14_01_11</t>
  </si>
  <si>
    <t>20231212 14:07:43</t>
  </si>
  <si>
    <t>14:07:43</t>
  </si>
  <si>
    <t>RECT-283-20231213-14_06_37</t>
  </si>
  <si>
    <t>1/3</t>
  </si>
  <si>
    <t>20231212 14:09:09</t>
  </si>
  <si>
    <t>14:09:09</t>
  </si>
  <si>
    <t>RECT-284-20231213-14_08_02</t>
  </si>
  <si>
    <t>20231212 14:11:18</t>
  </si>
  <si>
    <t>14:11:18</t>
  </si>
  <si>
    <t>RECT-285-20231213-14_10_11</t>
  </si>
  <si>
    <t>20231212 14:17:40</t>
  </si>
  <si>
    <t>14:17:40</t>
  </si>
  <si>
    <t>RECT-286-20231213-14_16_34</t>
  </si>
  <si>
    <t>20231212 14:19:32</t>
  </si>
  <si>
    <t>14:19:32</t>
  </si>
  <si>
    <t>RECT-287-20231213-14_18_26</t>
  </si>
  <si>
    <t>20231212 14:21:58</t>
  </si>
  <si>
    <t>14:21:58</t>
  </si>
  <si>
    <t>RECT-288-20231213-14_20_51</t>
  </si>
  <si>
    <t>20231212 14:28:24</t>
  </si>
  <si>
    <t>14:28:24</t>
  </si>
  <si>
    <t>RECT-289-20231213-14_27_18</t>
  </si>
  <si>
    <t>20231212 14:31:01</t>
  </si>
  <si>
    <t>14:31:01</t>
  </si>
  <si>
    <t>RECT-290-20231213-14_29_55</t>
  </si>
  <si>
    <t>20231212 14:32:19</t>
  </si>
  <si>
    <t>14:32:19</t>
  </si>
  <si>
    <t>RECT-291-20231213-14_31_13</t>
  </si>
  <si>
    <t>20231212 14:45:02</t>
  </si>
  <si>
    <t>14:45:02</t>
  </si>
  <si>
    <t>RECT-292-20231213-14_43_56</t>
  </si>
  <si>
    <t>20231212 14:49:04</t>
  </si>
  <si>
    <t>14:49:04</t>
  </si>
  <si>
    <t>RECT-293-20231213-14_47_57</t>
  </si>
  <si>
    <t>20231212 14:54:06</t>
  </si>
  <si>
    <t>14:54:06</t>
  </si>
  <si>
    <t>RECT-294-20231213-14_53_00</t>
  </si>
  <si>
    <t>20231212 15:19:41</t>
  </si>
  <si>
    <t>15:19:41</t>
  </si>
  <si>
    <t>sor-3-36</t>
  </si>
  <si>
    <t>RECT-295-20231213-15_18_34</t>
  </si>
  <si>
    <t>20231212 15:25:03</t>
  </si>
  <si>
    <t>15:25:03</t>
  </si>
  <si>
    <t>RECT-296-20231213-15_23_57</t>
  </si>
  <si>
    <t>20231212 15:27:09</t>
  </si>
  <si>
    <t>15:27:09</t>
  </si>
  <si>
    <t>RECT-297-20231213-15_26_02</t>
  </si>
  <si>
    <t>20231212 15:32:59</t>
  </si>
  <si>
    <t>15:32:59</t>
  </si>
  <si>
    <t>RECT-298-20231213-15_31_52</t>
  </si>
  <si>
    <t>20231212 15:34:50</t>
  </si>
  <si>
    <t>15:34:50</t>
  </si>
  <si>
    <t>RECT-299-20231213-15_33_43</t>
  </si>
  <si>
    <t>20231212 15:38:37</t>
  </si>
  <si>
    <t>15:38:37</t>
  </si>
  <si>
    <t>RECT-300-20231213-15_37_30</t>
  </si>
  <si>
    <t>20231212 15:47:44</t>
  </si>
  <si>
    <t>15:47:44</t>
  </si>
  <si>
    <t>RECT-301-20231213-15_46_37</t>
  </si>
  <si>
    <t>20231212 15:49:43</t>
  </si>
  <si>
    <t>15:49:43</t>
  </si>
  <si>
    <t>RECT-302-20231213-15_48_36</t>
  </si>
  <si>
    <t>20231212 15:52:14</t>
  </si>
  <si>
    <t>15:52:14</t>
  </si>
  <si>
    <t>RECT-303-20231213-15_51_08</t>
  </si>
  <si>
    <t>20231212 15:58:09</t>
  </si>
  <si>
    <t>15:58:09</t>
  </si>
  <si>
    <t>RECT-304-20231213-15_57_02</t>
  </si>
  <si>
    <t>20231212 15:59:21</t>
  </si>
  <si>
    <t>15:59:21</t>
  </si>
  <si>
    <t>RECT-305-20231213-15_58_14</t>
  </si>
  <si>
    <t>20231212 16:01:10</t>
  </si>
  <si>
    <t>16:01:10</t>
  </si>
  <si>
    <t>RECT-306-20231213-16_00_04</t>
  </si>
  <si>
    <t>20231212 16:06:08</t>
  </si>
  <si>
    <t>16:06:08</t>
  </si>
  <si>
    <t>RECT-307-20231213-16_05_02</t>
  </si>
  <si>
    <t>20231212 16:07:50</t>
  </si>
  <si>
    <t>16:07:50</t>
  </si>
  <si>
    <t>RECT-308-20231213-16_06_44</t>
  </si>
  <si>
    <t>20231212 16:10:30</t>
  </si>
  <si>
    <t>16:10:30</t>
  </si>
  <si>
    <t>RECT-309-20231213-16_09_24</t>
  </si>
  <si>
    <t>20231212 16:20:14</t>
  </si>
  <si>
    <t>16:20:14</t>
  </si>
  <si>
    <t>RECT-310-20231213-16_19_07</t>
  </si>
  <si>
    <t>20231212 16:22:05</t>
  </si>
  <si>
    <t>16:22:05</t>
  </si>
  <si>
    <t>RECT-311-20231213-16_20_58</t>
  </si>
  <si>
    <t>20231212 16:23:51</t>
  </si>
  <si>
    <t>16:23:51</t>
  </si>
  <si>
    <t>RECT-312-20231213-16_22_44</t>
  </si>
  <si>
    <t>20231212 17:07:19</t>
  </si>
  <si>
    <t>17:07:19</t>
  </si>
  <si>
    <t>RECT-313-20231213-17_06_13</t>
  </si>
  <si>
    <t>20231212 17:08:32</t>
  </si>
  <si>
    <t>17:08:32</t>
  </si>
  <si>
    <t>RECT-314-20231213-17_07_26</t>
  </si>
  <si>
    <t>20231212 17:09:52</t>
  </si>
  <si>
    <t>17:09:52</t>
  </si>
  <si>
    <t>RECT-315-20231213-17_08_46</t>
  </si>
  <si>
    <t>20231212 17:16:44</t>
  </si>
  <si>
    <t>17:16:44</t>
  </si>
  <si>
    <t>RECT-316-20231213-17_15_38</t>
  </si>
  <si>
    <t>20231212 17:17:58</t>
  </si>
  <si>
    <t>17:17:58</t>
  </si>
  <si>
    <t>RECT-317-20231213-17_16_52</t>
  </si>
  <si>
    <t>20231212 17:19:35</t>
  </si>
  <si>
    <t>17:19:35</t>
  </si>
  <si>
    <t>RECT-318-20231213-17_18_29</t>
  </si>
  <si>
    <t>20231212 17:24:51</t>
  </si>
  <si>
    <t>17:24:51</t>
  </si>
  <si>
    <t>RECT-319-20231213-17_23_45</t>
  </si>
  <si>
    <t>20231212 17:26:46</t>
  </si>
  <si>
    <t>17:26:46</t>
  </si>
  <si>
    <t>RECT-320-20231213-17_25_40</t>
  </si>
  <si>
    <t>20231212 17:28:46</t>
  </si>
  <si>
    <t>17:28:46</t>
  </si>
  <si>
    <t>RECT-321-20231213-17_27_40</t>
  </si>
  <si>
    <t>20231212 17:34:55</t>
  </si>
  <si>
    <t>17:34:55</t>
  </si>
  <si>
    <t>RECT-322-20231213-17_33_49</t>
  </si>
  <si>
    <t>20231212 17:36:27</t>
  </si>
  <si>
    <t>17:36:27</t>
  </si>
  <si>
    <t>RECT-323-20231213-17_35_21</t>
  </si>
  <si>
    <t>20231212 17:38:38</t>
  </si>
  <si>
    <t>17:38:38</t>
  </si>
  <si>
    <t>RECT-324-20231213-17_37_32</t>
  </si>
  <si>
    <t>20231212 17:44:17</t>
  </si>
  <si>
    <t>17:44:17</t>
  </si>
  <si>
    <t>RECT-325-20231213-17_43_11</t>
  </si>
  <si>
    <t>20231212 17:46:17</t>
  </si>
  <si>
    <t>17:46:17</t>
  </si>
  <si>
    <t>RECT-326-20231213-17_45_11</t>
  </si>
  <si>
    <t>20231212 17:47:23</t>
  </si>
  <si>
    <t>17:47:23</t>
  </si>
  <si>
    <t>RECT-327-20231213-17_46_17</t>
  </si>
  <si>
    <t>20231212 17:56:57</t>
  </si>
  <si>
    <t>17:56:57</t>
  </si>
  <si>
    <t>RECT-328-20231213-17_55_51</t>
  </si>
  <si>
    <t>20231212 17:58:09</t>
  </si>
  <si>
    <t>17:58:09</t>
  </si>
  <si>
    <t>RECT-329-20231213-17_57_03</t>
  </si>
  <si>
    <t>20231212 17:59:50</t>
  </si>
  <si>
    <t>17:59:50</t>
  </si>
  <si>
    <t>RECT-330-20231213-17_58_44</t>
  </si>
  <si>
    <t>20231212 18:24:39</t>
  </si>
  <si>
    <t>18:24:39</t>
  </si>
  <si>
    <t>RECT-331-20231213-18_23_33</t>
  </si>
  <si>
    <t>20231212 18:28:11</t>
  </si>
  <si>
    <t>18:28:11</t>
  </si>
  <si>
    <t>ely-3-35</t>
  </si>
  <si>
    <t>RECT-332-20231213-18_27_05</t>
  </si>
  <si>
    <t>20231212 18:31:54</t>
  </si>
  <si>
    <t>18:31:54</t>
  </si>
  <si>
    <t>RECT-333-20231213-18_30_48</t>
  </si>
  <si>
    <t>20231212 18:36:22</t>
  </si>
  <si>
    <t>18:36:22</t>
  </si>
  <si>
    <t>RECT-334-20231213-18_35_16</t>
  </si>
  <si>
    <t>20231212 18:38:17</t>
  </si>
  <si>
    <t>18:38:17</t>
  </si>
  <si>
    <t>RECT-335-20231213-18_37_11</t>
  </si>
  <si>
    <t>20231212 18:39:26</t>
  </si>
  <si>
    <t>18:39:26</t>
  </si>
  <si>
    <t>RECT-336-20231213-18_38_20</t>
  </si>
  <si>
    <t>20231212 18:47:42</t>
  </si>
  <si>
    <t>18:47:42</t>
  </si>
  <si>
    <t>RECT-337-20231213-18_46_36</t>
  </si>
  <si>
    <t>20231212 18:48:48</t>
  </si>
  <si>
    <t>18:48:48</t>
  </si>
  <si>
    <t>RECT-338-20231213-18_47_42</t>
  </si>
  <si>
    <t>20231212 18:50:09</t>
  </si>
  <si>
    <t>18:50:09</t>
  </si>
  <si>
    <t>RECT-339-20231213-18_49_03</t>
  </si>
  <si>
    <t>20231212 18:55:51</t>
  </si>
  <si>
    <t>18:55:51</t>
  </si>
  <si>
    <t>RECT-340-20231213-18_54_45</t>
  </si>
  <si>
    <t>20231212 18:57:18</t>
  </si>
  <si>
    <t>18:57:18</t>
  </si>
  <si>
    <t>RECT-341-20231213-18_56_12</t>
  </si>
  <si>
    <t>20231212 18:58:44</t>
  </si>
  <si>
    <t>18:58:44</t>
  </si>
  <si>
    <t>RECT-342-20231213-18_57_38</t>
  </si>
  <si>
    <t>20231212 19:07:01</t>
  </si>
  <si>
    <t>19:07:01</t>
  </si>
  <si>
    <t>RECT-343-20231213-19_05_55</t>
  </si>
  <si>
    <t>20231212 19:08:09</t>
  </si>
  <si>
    <t>19:08:09</t>
  </si>
  <si>
    <t>RECT-344-20231213-19_07_03</t>
  </si>
  <si>
    <t>20231212 19:09:51</t>
  </si>
  <si>
    <t>19:09:51</t>
  </si>
  <si>
    <t>RECT-345-20231213-19_08_45</t>
  </si>
  <si>
    <t>20231212 19:16:53</t>
  </si>
  <si>
    <t>19:16:53</t>
  </si>
  <si>
    <t>RECT-346-20231213-19_15_47</t>
  </si>
  <si>
    <t>20231212 19:18:49</t>
  </si>
  <si>
    <t>19:18:49</t>
  </si>
  <si>
    <t>RECT-347-20231213-19_17_43</t>
  </si>
  <si>
    <t>20231212 19:20:52</t>
  </si>
  <si>
    <t>19:20:52</t>
  </si>
  <si>
    <t>RECT-348-20231213-19_19_46</t>
  </si>
  <si>
    <t>pas-2-28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</si>
</sst>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KJ90"/>
  <sheetViews>
    <sheetView tabSelected="1" workbookViewId="0">
      <selection activeCell="J8" sqref="J8"/>
    </sheetView>
  </sheetViews>
  <sheetFormatPr defaultRowHeight="14.4" x14ac:dyDescent="0.3"/>
  <sheetData>
    <row r="2" spans="1:296" x14ac:dyDescent="0.3">
      <c r="A2" t="s">
        <v>29</v>
      </c>
      <c r="B2" t="s">
        <v>30</v>
      </c>
      <c r="C2" t="s">
        <v>32</v>
      </c>
    </row>
    <row r="3" spans="1:296" x14ac:dyDescent="0.3">
      <c r="B3" t="s">
        <v>31</v>
      </c>
      <c r="C3" t="s">
        <v>33</v>
      </c>
    </row>
    <row r="4" spans="1:296" x14ac:dyDescent="0.3">
      <c r="A4" t="s">
        <v>34</v>
      </c>
      <c r="B4" t="s">
        <v>35</v>
      </c>
      <c r="C4" t="s">
        <v>36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43</v>
      </c>
      <c r="J4" t="s">
        <v>44</v>
      </c>
      <c r="K4" t="s">
        <v>45</v>
      </c>
    </row>
    <row r="5" spans="1:296" x14ac:dyDescent="0.3">
      <c r="B5" t="s">
        <v>19</v>
      </c>
      <c r="C5" t="s">
        <v>37</v>
      </c>
      <c r="D5">
        <v>0.57199999999999995</v>
      </c>
      <c r="E5">
        <v>0.38727420000000001</v>
      </c>
      <c r="F5">
        <v>-1.8705840000000001E-2</v>
      </c>
      <c r="G5">
        <v>0</v>
      </c>
      <c r="H5">
        <v>-7.3738900000000001E-3</v>
      </c>
      <c r="I5">
        <v>1</v>
      </c>
      <c r="J5">
        <v>2</v>
      </c>
      <c r="K5">
        <v>96.9</v>
      </c>
    </row>
    <row r="6" spans="1:296" x14ac:dyDescent="0.3">
      <c r="A6" t="s">
        <v>46</v>
      </c>
      <c r="B6" t="s">
        <v>47</v>
      </c>
    </row>
    <row r="7" spans="1:296" x14ac:dyDescent="0.3">
      <c r="B7" t="s">
        <v>48</v>
      </c>
    </row>
    <row r="8" spans="1:296" x14ac:dyDescent="0.3">
      <c r="A8" t="s">
        <v>49</v>
      </c>
      <c r="B8" t="s">
        <v>50</v>
      </c>
      <c r="C8" t="s">
        <v>51</v>
      </c>
      <c r="D8" t="s">
        <v>52</v>
      </c>
      <c r="E8" t="s">
        <v>53</v>
      </c>
    </row>
    <row r="9" spans="1:296" x14ac:dyDescent="0.3">
      <c r="B9">
        <v>0</v>
      </c>
      <c r="C9">
        <v>1</v>
      </c>
      <c r="D9">
        <v>0</v>
      </c>
      <c r="E9">
        <v>0</v>
      </c>
    </row>
    <row r="10" spans="1:296" x14ac:dyDescent="0.3">
      <c r="A10" t="s">
        <v>54</v>
      </c>
      <c r="B10" t="s">
        <v>55</v>
      </c>
      <c r="C10" t="s">
        <v>57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67</v>
      </c>
      <c r="M10" t="s">
        <v>68</v>
      </c>
      <c r="N10" t="s">
        <v>69</v>
      </c>
      <c r="O10" t="s">
        <v>70</v>
      </c>
      <c r="P10" t="s">
        <v>71</v>
      </c>
      <c r="Q10" t="s">
        <v>72</v>
      </c>
    </row>
    <row r="11" spans="1:296" x14ac:dyDescent="0.3">
      <c r="B11" t="s">
        <v>56</v>
      </c>
      <c r="C11" t="s">
        <v>58</v>
      </c>
      <c r="D11">
        <v>0.8</v>
      </c>
      <c r="E11">
        <v>0.84</v>
      </c>
      <c r="F11">
        <v>0.7</v>
      </c>
      <c r="G11">
        <v>0.87</v>
      </c>
      <c r="H11">
        <v>0.75</v>
      </c>
      <c r="I11">
        <v>0.84</v>
      </c>
      <c r="J11">
        <v>0.87</v>
      </c>
      <c r="K11">
        <v>0.19109999999999999</v>
      </c>
      <c r="L11">
        <v>0.1512</v>
      </c>
      <c r="M11">
        <v>0.161</v>
      </c>
      <c r="N11">
        <v>0.22620000000000001</v>
      </c>
      <c r="O11">
        <v>0.1575</v>
      </c>
      <c r="P11">
        <v>0.15959999999999999</v>
      </c>
      <c r="Q11">
        <v>0.2175</v>
      </c>
    </row>
    <row r="12" spans="1:296" x14ac:dyDescent="0.3">
      <c r="A12" t="s">
        <v>73</v>
      </c>
      <c r="B12" t="s">
        <v>74</v>
      </c>
      <c r="C12" t="s">
        <v>75</v>
      </c>
      <c r="D12" t="s">
        <v>76</v>
      </c>
      <c r="E12" t="s">
        <v>77</v>
      </c>
      <c r="F12" t="s">
        <v>78</v>
      </c>
    </row>
    <row r="13" spans="1:296" x14ac:dyDescent="0.3">
      <c r="B13">
        <v>0</v>
      </c>
      <c r="C13">
        <v>0</v>
      </c>
      <c r="D13">
        <v>0</v>
      </c>
      <c r="E13">
        <v>0</v>
      </c>
      <c r="F13">
        <v>1</v>
      </c>
    </row>
    <row r="14" spans="1:296" x14ac:dyDescent="0.3">
      <c r="A14" t="s">
        <v>79</v>
      </c>
      <c r="B14" t="s">
        <v>80</v>
      </c>
      <c r="C14" t="s">
        <v>81</v>
      </c>
      <c r="D14" t="s">
        <v>82</v>
      </c>
      <c r="E14" t="s">
        <v>83</v>
      </c>
      <c r="F14" t="s">
        <v>84</v>
      </c>
      <c r="G14" t="s">
        <v>86</v>
      </c>
      <c r="H14" t="s">
        <v>88</v>
      </c>
    </row>
    <row r="15" spans="1:296" x14ac:dyDescent="0.3">
      <c r="B15">
        <v>-6276</v>
      </c>
      <c r="C15">
        <v>6.6</v>
      </c>
      <c r="D15">
        <v>1.7090000000000001E-5</v>
      </c>
      <c r="E15">
        <v>3.11</v>
      </c>
      <c r="F15" t="s">
        <v>85</v>
      </c>
      <c r="G15" t="s">
        <v>87</v>
      </c>
      <c r="H15">
        <v>0</v>
      </c>
    </row>
    <row r="16" spans="1:296" x14ac:dyDescent="0.3">
      <c r="A16" t="s">
        <v>89</v>
      </c>
      <c r="B16" t="s">
        <v>89</v>
      </c>
      <c r="C16" t="s">
        <v>89</v>
      </c>
      <c r="D16" t="s">
        <v>89</v>
      </c>
      <c r="E16" t="s">
        <v>89</v>
      </c>
      <c r="F16" t="s">
        <v>89</v>
      </c>
      <c r="G16" t="s">
        <v>46</v>
      </c>
      <c r="H16" t="s">
        <v>90</v>
      </c>
      <c r="I16" t="s">
        <v>90</v>
      </c>
      <c r="J16" t="s">
        <v>90</v>
      </c>
      <c r="K16" t="s">
        <v>90</v>
      </c>
      <c r="L16" t="s">
        <v>90</v>
      </c>
      <c r="M16" t="s">
        <v>90</v>
      </c>
      <c r="N16" t="s">
        <v>90</v>
      </c>
      <c r="O16" t="s">
        <v>90</v>
      </c>
      <c r="P16" t="s">
        <v>90</v>
      </c>
      <c r="Q16" t="s">
        <v>90</v>
      </c>
      <c r="R16" t="s">
        <v>90</v>
      </c>
      <c r="S16" t="s">
        <v>90</v>
      </c>
      <c r="T16" t="s">
        <v>90</v>
      </c>
      <c r="U16" t="s">
        <v>90</v>
      </c>
      <c r="V16" t="s">
        <v>90</v>
      </c>
      <c r="W16" t="s">
        <v>90</v>
      </c>
      <c r="X16" t="s">
        <v>90</v>
      </c>
      <c r="Y16" t="s">
        <v>90</v>
      </c>
      <c r="Z16" t="s">
        <v>90</v>
      </c>
      <c r="AA16" t="s">
        <v>90</v>
      </c>
      <c r="AB16" t="s">
        <v>90</v>
      </c>
      <c r="AC16" t="s">
        <v>90</v>
      </c>
      <c r="AD16" t="s">
        <v>90</v>
      </c>
      <c r="AE16" t="s">
        <v>90</v>
      </c>
      <c r="AF16" t="s">
        <v>90</v>
      </c>
      <c r="AG16" t="s">
        <v>90</v>
      </c>
      <c r="AH16" t="s">
        <v>91</v>
      </c>
      <c r="AI16" t="s">
        <v>91</v>
      </c>
      <c r="AJ16" t="s">
        <v>91</v>
      </c>
      <c r="AK16" t="s">
        <v>91</v>
      </c>
      <c r="AL16" t="s">
        <v>91</v>
      </c>
      <c r="AM16" t="s">
        <v>91</v>
      </c>
      <c r="AN16" t="s">
        <v>91</v>
      </c>
      <c r="AO16" t="s">
        <v>91</v>
      </c>
      <c r="AP16" t="s">
        <v>91</v>
      </c>
      <c r="AQ16" t="s">
        <v>91</v>
      </c>
      <c r="AR16" t="s">
        <v>92</v>
      </c>
      <c r="AS16" t="s">
        <v>92</v>
      </c>
      <c r="AT16" t="s">
        <v>92</v>
      </c>
      <c r="AU16" t="s">
        <v>92</v>
      </c>
      <c r="AV16" t="s">
        <v>92</v>
      </c>
      <c r="AW16" t="s">
        <v>93</v>
      </c>
      <c r="AX16" t="s">
        <v>93</v>
      </c>
      <c r="AY16" t="s">
        <v>93</v>
      </c>
      <c r="AZ16" t="s">
        <v>93</v>
      </c>
      <c r="BA16" t="s">
        <v>93</v>
      </c>
      <c r="BB16" t="s">
        <v>93</v>
      </c>
      <c r="BC16" t="s">
        <v>93</v>
      </c>
      <c r="BD16" t="s">
        <v>93</v>
      </c>
      <c r="BE16" t="s">
        <v>93</v>
      </c>
      <c r="BF16" t="s">
        <v>93</v>
      </c>
      <c r="BG16" t="s">
        <v>93</v>
      </c>
      <c r="BH16" t="s">
        <v>93</v>
      </c>
      <c r="BI16" t="s">
        <v>93</v>
      </c>
      <c r="BJ16" t="s">
        <v>93</v>
      </c>
      <c r="BK16" t="s">
        <v>93</v>
      </c>
      <c r="BL16" t="s">
        <v>93</v>
      </c>
      <c r="BM16" t="s">
        <v>93</v>
      </c>
      <c r="BN16" t="s">
        <v>93</v>
      </c>
      <c r="BO16" t="s">
        <v>93</v>
      </c>
      <c r="BP16" t="s">
        <v>93</v>
      </c>
      <c r="BQ16" t="s">
        <v>93</v>
      </c>
      <c r="BR16" t="s">
        <v>93</v>
      </c>
      <c r="BS16" t="s">
        <v>93</v>
      </c>
      <c r="BT16" t="s">
        <v>93</v>
      </c>
      <c r="BU16" t="s">
        <v>93</v>
      </c>
      <c r="BV16" t="s">
        <v>93</v>
      </c>
      <c r="BW16" t="s">
        <v>93</v>
      </c>
      <c r="BX16" t="s">
        <v>93</v>
      </c>
      <c r="BY16" t="s">
        <v>94</v>
      </c>
      <c r="BZ16" t="s">
        <v>94</v>
      </c>
      <c r="CA16" t="s">
        <v>94</v>
      </c>
      <c r="CB16" t="s">
        <v>94</v>
      </c>
      <c r="CC16" t="s">
        <v>94</v>
      </c>
      <c r="CD16" t="s">
        <v>94</v>
      </c>
      <c r="CE16" t="s">
        <v>94</v>
      </c>
      <c r="CF16" t="s">
        <v>94</v>
      </c>
      <c r="CG16" t="s">
        <v>94</v>
      </c>
      <c r="CH16" t="s">
        <v>94</v>
      </c>
      <c r="CI16" t="s">
        <v>94</v>
      </c>
      <c r="CJ16" t="s">
        <v>94</v>
      </c>
      <c r="CK16" t="s">
        <v>94</v>
      </c>
      <c r="CL16" t="s">
        <v>94</v>
      </c>
      <c r="CM16" t="s">
        <v>94</v>
      </c>
      <c r="CN16" t="s">
        <v>94</v>
      </c>
      <c r="CO16" t="s">
        <v>94</v>
      </c>
      <c r="CP16" t="s">
        <v>94</v>
      </c>
      <c r="CQ16" t="s">
        <v>94</v>
      </c>
      <c r="CR16" t="s">
        <v>94</v>
      </c>
      <c r="CS16" t="s">
        <v>94</v>
      </c>
      <c r="CT16" t="s">
        <v>95</v>
      </c>
      <c r="CU16" t="s">
        <v>95</v>
      </c>
      <c r="CV16" t="s">
        <v>95</v>
      </c>
      <c r="CW16" t="s">
        <v>95</v>
      </c>
      <c r="CX16" t="s">
        <v>95</v>
      </c>
      <c r="CY16" t="s">
        <v>95</v>
      </c>
      <c r="CZ16" t="s">
        <v>95</v>
      </c>
      <c r="DA16" t="s">
        <v>95</v>
      </c>
      <c r="DB16" t="s">
        <v>95</v>
      </c>
      <c r="DC16" t="s">
        <v>95</v>
      </c>
      <c r="DD16" t="s">
        <v>95</v>
      </c>
      <c r="DE16" t="s">
        <v>95</v>
      </c>
      <c r="DF16" t="s">
        <v>95</v>
      </c>
      <c r="DG16" t="s">
        <v>96</v>
      </c>
      <c r="DH16" t="s">
        <v>96</v>
      </c>
      <c r="DI16" t="s">
        <v>96</v>
      </c>
      <c r="DJ16" t="s">
        <v>96</v>
      </c>
      <c r="DK16" t="s">
        <v>97</v>
      </c>
      <c r="DL16" t="s">
        <v>97</v>
      </c>
      <c r="DM16" t="s">
        <v>97</v>
      </c>
      <c r="DN16" t="s">
        <v>97</v>
      </c>
      <c r="DO16" t="s">
        <v>97</v>
      </c>
      <c r="DP16" t="s">
        <v>98</v>
      </c>
      <c r="DQ16" t="s">
        <v>98</v>
      </c>
      <c r="DR16" t="s">
        <v>98</v>
      </c>
      <c r="DS16" t="s">
        <v>98</v>
      </c>
      <c r="DT16" t="s">
        <v>98</v>
      </c>
      <c r="DU16" t="s">
        <v>98</v>
      </c>
      <c r="DV16" t="s">
        <v>98</v>
      </c>
      <c r="DW16" t="s">
        <v>98</v>
      </c>
      <c r="DX16" t="s">
        <v>98</v>
      </c>
      <c r="DY16" t="s">
        <v>98</v>
      </c>
      <c r="DZ16" t="s">
        <v>98</v>
      </c>
      <c r="EA16" t="s">
        <v>98</v>
      </c>
      <c r="EB16" t="s">
        <v>98</v>
      </c>
      <c r="EC16" t="s">
        <v>98</v>
      </c>
      <c r="ED16" t="s">
        <v>98</v>
      </c>
      <c r="EE16" t="s">
        <v>98</v>
      </c>
      <c r="EF16" t="s">
        <v>98</v>
      </c>
      <c r="EG16" t="s">
        <v>98</v>
      </c>
      <c r="EH16" t="s">
        <v>99</v>
      </c>
      <c r="EI16" t="s">
        <v>99</v>
      </c>
      <c r="EJ16" t="s">
        <v>99</v>
      </c>
      <c r="EK16" t="s">
        <v>99</v>
      </c>
      <c r="EL16" t="s">
        <v>99</v>
      </c>
      <c r="EM16" t="s">
        <v>99</v>
      </c>
      <c r="EN16" t="s">
        <v>99</v>
      </c>
      <c r="EO16" t="s">
        <v>99</v>
      </c>
      <c r="EP16" t="s">
        <v>99</v>
      </c>
      <c r="EQ16" t="s">
        <v>99</v>
      </c>
      <c r="ER16" t="s">
        <v>100</v>
      </c>
      <c r="ES16" t="s">
        <v>100</v>
      </c>
      <c r="ET16" t="s">
        <v>100</v>
      </c>
      <c r="EU16" t="s">
        <v>100</v>
      </c>
      <c r="EV16" t="s">
        <v>100</v>
      </c>
      <c r="EW16" t="s">
        <v>100</v>
      </c>
      <c r="EX16" t="s">
        <v>100</v>
      </c>
      <c r="EY16" t="s">
        <v>100</v>
      </c>
      <c r="EZ16" t="s">
        <v>100</v>
      </c>
      <c r="FA16" t="s">
        <v>100</v>
      </c>
      <c r="FB16" t="s">
        <v>100</v>
      </c>
      <c r="FC16" t="s">
        <v>100</v>
      </c>
      <c r="FD16" t="s">
        <v>100</v>
      </c>
      <c r="FE16" t="s">
        <v>100</v>
      </c>
      <c r="FF16" t="s">
        <v>100</v>
      </c>
      <c r="FG16" t="s">
        <v>100</v>
      </c>
      <c r="FH16" t="s">
        <v>100</v>
      </c>
      <c r="FI16" t="s">
        <v>100</v>
      </c>
      <c r="FJ16" t="s">
        <v>101</v>
      </c>
      <c r="FK16" t="s">
        <v>101</v>
      </c>
      <c r="FL16" t="s">
        <v>101</v>
      </c>
      <c r="FM16" t="s">
        <v>101</v>
      </c>
      <c r="FN16" t="s">
        <v>101</v>
      </c>
      <c r="FO16" t="s">
        <v>102</v>
      </c>
      <c r="FP16" t="s">
        <v>102</v>
      </c>
      <c r="FQ16" t="s">
        <v>102</v>
      </c>
      <c r="FR16" t="s">
        <v>102</v>
      </c>
      <c r="FS16" t="s">
        <v>102</v>
      </c>
      <c r="FT16" t="s">
        <v>102</v>
      </c>
      <c r="FU16" t="s">
        <v>102</v>
      </c>
      <c r="FV16" t="s">
        <v>102</v>
      </c>
      <c r="FW16" t="s">
        <v>102</v>
      </c>
      <c r="FX16" t="s">
        <v>102</v>
      </c>
      <c r="FY16" t="s">
        <v>102</v>
      </c>
      <c r="FZ16" t="s">
        <v>102</v>
      </c>
      <c r="GA16" t="s">
        <v>102</v>
      </c>
      <c r="GB16" t="s">
        <v>103</v>
      </c>
      <c r="GC16" t="s">
        <v>103</v>
      </c>
      <c r="GD16" t="s">
        <v>103</v>
      </c>
      <c r="GE16" t="s">
        <v>103</v>
      </c>
      <c r="GF16" t="s">
        <v>103</v>
      </c>
      <c r="GG16" t="s">
        <v>103</v>
      </c>
      <c r="GH16" t="s">
        <v>103</v>
      </c>
      <c r="GI16" t="s">
        <v>103</v>
      </c>
      <c r="GJ16" t="s">
        <v>103</v>
      </c>
      <c r="GK16" t="s">
        <v>103</v>
      </c>
      <c r="GL16" t="s">
        <v>103</v>
      </c>
      <c r="GM16" t="s">
        <v>103</v>
      </c>
      <c r="GN16" t="s">
        <v>103</v>
      </c>
      <c r="GO16" t="s">
        <v>103</v>
      </c>
      <c r="GP16" t="s">
        <v>103</v>
      </c>
      <c r="GQ16" t="s">
        <v>104</v>
      </c>
      <c r="GR16" t="s">
        <v>104</v>
      </c>
      <c r="GS16" t="s">
        <v>104</v>
      </c>
      <c r="GT16" t="s">
        <v>104</v>
      </c>
      <c r="GU16" t="s">
        <v>104</v>
      </c>
      <c r="GV16" t="s">
        <v>104</v>
      </c>
      <c r="GW16" t="s">
        <v>104</v>
      </c>
      <c r="GX16" t="s">
        <v>104</v>
      </c>
      <c r="GY16" t="s">
        <v>104</v>
      </c>
      <c r="GZ16" t="s">
        <v>104</v>
      </c>
      <c r="HA16" t="s">
        <v>104</v>
      </c>
      <c r="HB16" t="s">
        <v>104</v>
      </c>
      <c r="HC16" t="s">
        <v>104</v>
      </c>
      <c r="HD16" t="s">
        <v>104</v>
      </c>
      <c r="HE16" t="s">
        <v>104</v>
      </c>
      <c r="HF16" t="s">
        <v>104</v>
      </c>
      <c r="HG16" t="s">
        <v>104</v>
      </c>
      <c r="HH16" t="s">
        <v>104</v>
      </c>
      <c r="HI16" t="s">
        <v>105</v>
      </c>
      <c r="HJ16" t="s">
        <v>105</v>
      </c>
      <c r="HK16" t="s">
        <v>105</v>
      </c>
      <c r="HL16" t="s">
        <v>105</v>
      </c>
      <c r="HM16" t="s">
        <v>105</v>
      </c>
      <c r="HN16" t="s">
        <v>105</v>
      </c>
      <c r="HO16" t="s">
        <v>105</v>
      </c>
      <c r="HP16" t="s">
        <v>105</v>
      </c>
      <c r="HQ16" t="s">
        <v>105</v>
      </c>
      <c r="HR16" t="s">
        <v>105</v>
      </c>
      <c r="HS16" t="s">
        <v>105</v>
      </c>
      <c r="HT16" t="s">
        <v>105</v>
      </c>
      <c r="HU16" t="s">
        <v>105</v>
      </c>
      <c r="HV16" t="s">
        <v>105</v>
      </c>
      <c r="HW16" t="s">
        <v>105</v>
      </c>
      <c r="HX16" t="s">
        <v>105</v>
      </c>
      <c r="HY16" t="s">
        <v>105</v>
      </c>
      <c r="HZ16" t="s">
        <v>105</v>
      </c>
      <c r="IA16" t="s">
        <v>105</v>
      </c>
      <c r="IB16" t="s">
        <v>106</v>
      </c>
      <c r="IC16" t="s">
        <v>106</v>
      </c>
      <c r="ID16" t="s">
        <v>106</v>
      </c>
      <c r="IE16" t="s">
        <v>106</v>
      </c>
      <c r="IF16" t="s">
        <v>106</v>
      </c>
      <c r="IG16" t="s">
        <v>106</v>
      </c>
      <c r="IH16" t="s">
        <v>106</v>
      </c>
      <c r="II16" t="s">
        <v>106</v>
      </c>
      <c r="IJ16" t="s">
        <v>106</v>
      </c>
      <c r="IK16" t="s">
        <v>106</v>
      </c>
      <c r="IL16" t="s">
        <v>106</v>
      </c>
      <c r="IM16" t="s">
        <v>106</v>
      </c>
      <c r="IN16" t="s">
        <v>106</v>
      </c>
      <c r="IO16" t="s">
        <v>106</v>
      </c>
      <c r="IP16" t="s">
        <v>106</v>
      </c>
      <c r="IQ16" t="s">
        <v>106</v>
      </c>
      <c r="IR16" t="s">
        <v>106</v>
      </c>
      <c r="IS16" t="s">
        <v>106</v>
      </c>
      <c r="IT16" t="s">
        <v>106</v>
      </c>
      <c r="IU16" t="s">
        <v>107</v>
      </c>
      <c r="IV16" t="s">
        <v>107</v>
      </c>
      <c r="IW16" t="s">
        <v>107</v>
      </c>
      <c r="IX16" t="s">
        <v>107</v>
      </c>
      <c r="IY16" t="s">
        <v>107</v>
      </c>
      <c r="IZ16" t="s">
        <v>107</v>
      </c>
      <c r="JA16" t="s">
        <v>107</v>
      </c>
      <c r="JB16" t="s">
        <v>107</v>
      </c>
      <c r="JC16" t="s">
        <v>107</v>
      </c>
      <c r="JD16" t="s">
        <v>107</v>
      </c>
      <c r="JE16" t="s">
        <v>107</v>
      </c>
      <c r="JF16" t="s">
        <v>107</v>
      </c>
      <c r="JG16" t="s">
        <v>107</v>
      </c>
      <c r="JH16" t="s">
        <v>107</v>
      </c>
      <c r="JI16" t="s">
        <v>107</v>
      </c>
      <c r="JJ16" t="s">
        <v>107</v>
      </c>
      <c r="JK16" t="s">
        <v>107</v>
      </c>
      <c r="JL16" t="s">
        <v>107</v>
      </c>
      <c r="JM16" t="s">
        <v>108</v>
      </c>
      <c r="JN16" t="s">
        <v>108</v>
      </c>
      <c r="JO16" t="s">
        <v>108</v>
      </c>
      <c r="JP16" t="s">
        <v>108</v>
      </c>
      <c r="JQ16" t="s">
        <v>108</v>
      </c>
      <c r="JR16" t="s">
        <v>108</v>
      </c>
      <c r="JS16" t="s">
        <v>108</v>
      </c>
      <c r="JT16" t="s">
        <v>108</v>
      </c>
      <c r="JU16" t="s">
        <v>109</v>
      </c>
      <c r="JV16" t="s">
        <v>109</v>
      </c>
      <c r="JW16" t="s">
        <v>109</v>
      </c>
      <c r="JX16" t="s">
        <v>109</v>
      </c>
      <c r="JY16" t="s">
        <v>109</v>
      </c>
      <c r="JZ16" t="s">
        <v>109</v>
      </c>
      <c r="KA16" t="s">
        <v>109</v>
      </c>
      <c r="KB16" t="s">
        <v>109</v>
      </c>
      <c r="KC16" t="s">
        <v>109</v>
      </c>
      <c r="KD16" t="s">
        <v>109</v>
      </c>
      <c r="KE16" t="s">
        <v>109</v>
      </c>
      <c r="KF16" t="s">
        <v>109</v>
      </c>
      <c r="KG16" t="s">
        <v>109</v>
      </c>
      <c r="KH16" t="s">
        <v>109</v>
      </c>
      <c r="KI16" t="s">
        <v>109</v>
      </c>
      <c r="KJ16" t="s">
        <v>109</v>
      </c>
    </row>
    <row r="17" spans="1:296" x14ac:dyDescent="0.3">
      <c r="A17" t="s">
        <v>110</v>
      </c>
      <c r="B17" t="s">
        <v>111</v>
      </c>
      <c r="C17" t="s">
        <v>112</v>
      </c>
      <c r="D17" t="s">
        <v>113</v>
      </c>
      <c r="E17" t="s">
        <v>114</v>
      </c>
      <c r="F17" t="s">
        <v>115</v>
      </c>
      <c r="G17" t="s">
        <v>116</v>
      </c>
      <c r="H17" t="s">
        <v>117</v>
      </c>
      <c r="I17" t="s">
        <v>118</v>
      </c>
      <c r="J17" t="s">
        <v>119</v>
      </c>
      <c r="K17" t="s">
        <v>120</v>
      </c>
      <c r="L17" t="s">
        <v>121</v>
      </c>
      <c r="M17" t="s">
        <v>122</v>
      </c>
      <c r="N17" t="s">
        <v>123</v>
      </c>
      <c r="O17" t="s">
        <v>124</v>
      </c>
      <c r="P17" t="s">
        <v>125</v>
      </c>
      <c r="Q17" t="s">
        <v>126</v>
      </c>
      <c r="R17" t="s">
        <v>127</v>
      </c>
      <c r="S17" t="s">
        <v>128</v>
      </c>
      <c r="T17" t="s">
        <v>129</v>
      </c>
      <c r="U17" t="s">
        <v>130</v>
      </c>
      <c r="V17" t="s">
        <v>131</v>
      </c>
      <c r="W17" t="s">
        <v>132</v>
      </c>
      <c r="X17" t="s">
        <v>133</v>
      </c>
      <c r="Y17" t="s">
        <v>134</v>
      </c>
      <c r="Z17" t="s">
        <v>135</v>
      </c>
      <c r="AA17" t="s">
        <v>136</v>
      </c>
      <c r="AB17" t="s">
        <v>137</v>
      </c>
      <c r="AC17" t="s">
        <v>138</v>
      </c>
      <c r="AD17" t="s">
        <v>139</v>
      </c>
      <c r="AE17" t="s">
        <v>140</v>
      </c>
      <c r="AF17" t="s">
        <v>141</v>
      </c>
      <c r="AG17" t="s">
        <v>142</v>
      </c>
      <c r="AH17" t="s">
        <v>143</v>
      </c>
      <c r="AI17" t="s">
        <v>144</v>
      </c>
      <c r="AJ17" t="s">
        <v>145</v>
      </c>
      <c r="AK17" t="s">
        <v>146</v>
      </c>
      <c r="AL17" t="s">
        <v>147</v>
      </c>
      <c r="AM17" t="s">
        <v>148</v>
      </c>
      <c r="AN17" t="s">
        <v>149</v>
      </c>
      <c r="AO17" t="s">
        <v>150</v>
      </c>
      <c r="AP17" t="s">
        <v>151</v>
      </c>
      <c r="AQ17" t="s">
        <v>152</v>
      </c>
      <c r="AR17" t="s">
        <v>92</v>
      </c>
      <c r="AS17" t="s">
        <v>153</v>
      </c>
      <c r="AT17" t="s">
        <v>154</v>
      </c>
      <c r="AU17" t="s">
        <v>155</v>
      </c>
      <c r="AV17" t="s">
        <v>156</v>
      </c>
      <c r="AW17" t="s">
        <v>157</v>
      </c>
      <c r="AX17" t="s">
        <v>158</v>
      </c>
      <c r="AY17" t="s">
        <v>159</v>
      </c>
      <c r="AZ17" t="s">
        <v>160</v>
      </c>
      <c r="BA17" t="s">
        <v>161</v>
      </c>
      <c r="BB17" t="s">
        <v>162</v>
      </c>
      <c r="BC17" t="s">
        <v>163</v>
      </c>
      <c r="BD17" t="s">
        <v>164</v>
      </c>
      <c r="BE17" t="s">
        <v>165</v>
      </c>
      <c r="BF17" t="s">
        <v>166</v>
      </c>
      <c r="BG17" t="s">
        <v>167</v>
      </c>
      <c r="BH17" t="s">
        <v>168</v>
      </c>
      <c r="BI17" t="s">
        <v>169</v>
      </c>
      <c r="BJ17" t="s">
        <v>170</v>
      </c>
      <c r="BK17" t="s">
        <v>171</v>
      </c>
      <c r="BL17" t="s">
        <v>172</v>
      </c>
      <c r="BM17" t="s">
        <v>173</v>
      </c>
      <c r="BN17" t="s">
        <v>174</v>
      </c>
      <c r="BO17" t="s">
        <v>175</v>
      </c>
      <c r="BP17" t="s">
        <v>176</v>
      </c>
      <c r="BQ17" t="s">
        <v>177</v>
      </c>
      <c r="BR17" t="s">
        <v>178</v>
      </c>
      <c r="BS17" t="s">
        <v>179</v>
      </c>
      <c r="BT17" t="s">
        <v>180</v>
      </c>
      <c r="BU17" t="s">
        <v>181</v>
      </c>
      <c r="BV17" t="s">
        <v>182</v>
      </c>
      <c r="BW17" t="s">
        <v>183</v>
      </c>
      <c r="BX17" t="s">
        <v>184</v>
      </c>
      <c r="BY17" t="s">
        <v>185</v>
      </c>
      <c r="BZ17" t="s">
        <v>186</v>
      </c>
      <c r="CA17" t="s">
        <v>187</v>
      </c>
      <c r="CB17" t="s">
        <v>188</v>
      </c>
      <c r="CC17" t="s">
        <v>189</v>
      </c>
      <c r="CD17" t="s">
        <v>190</v>
      </c>
      <c r="CE17" t="s">
        <v>191</v>
      </c>
      <c r="CF17" t="s">
        <v>192</v>
      </c>
      <c r="CG17" t="s">
        <v>193</v>
      </c>
      <c r="CH17" t="s">
        <v>194</v>
      </c>
      <c r="CI17" t="s">
        <v>195</v>
      </c>
      <c r="CJ17" t="s">
        <v>196</v>
      </c>
      <c r="CK17" t="s">
        <v>197</v>
      </c>
      <c r="CL17" t="s">
        <v>198</v>
      </c>
      <c r="CM17" t="s">
        <v>199</v>
      </c>
      <c r="CN17" t="s">
        <v>200</v>
      </c>
      <c r="CO17" t="s">
        <v>201</v>
      </c>
      <c r="CP17" t="s">
        <v>202</v>
      </c>
      <c r="CQ17" t="s">
        <v>203</v>
      </c>
      <c r="CR17" t="s">
        <v>204</v>
      </c>
      <c r="CS17" t="s">
        <v>205</v>
      </c>
      <c r="CT17" t="s">
        <v>185</v>
      </c>
      <c r="CU17" t="s">
        <v>206</v>
      </c>
      <c r="CV17" t="s">
        <v>207</v>
      </c>
      <c r="CW17" t="s">
        <v>208</v>
      </c>
      <c r="CX17" t="s">
        <v>159</v>
      </c>
      <c r="CY17" t="s">
        <v>209</v>
      </c>
      <c r="CZ17" t="s">
        <v>210</v>
      </c>
      <c r="DA17" t="s">
        <v>211</v>
      </c>
      <c r="DB17" t="s">
        <v>212</v>
      </c>
      <c r="DC17" t="s">
        <v>213</v>
      </c>
      <c r="DD17" t="s">
        <v>214</v>
      </c>
      <c r="DE17" t="s">
        <v>215</v>
      </c>
      <c r="DF17" t="s">
        <v>216</v>
      </c>
      <c r="DG17" t="s">
        <v>217</v>
      </c>
      <c r="DH17" t="s">
        <v>218</v>
      </c>
      <c r="DI17" t="s">
        <v>219</v>
      </c>
      <c r="DJ17" t="s">
        <v>220</v>
      </c>
      <c r="DK17" t="s">
        <v>221</v>
      </c>
      <c r="DL17" t="s">
        <v>222</v>
      </c>
      <c r="DM17" t="s">
        <v>223</v>
      </c>
      <c r="DN17" t="s">
        <v>224</v>
      </c>
      <c r="DO17" t="s">
        <v>225</v>
      </c>
      <c r="DP17" t="s">
        <v>117</v>
      </c>
      <c r="DQ17" t="s">
        <v>226</v>
      </c>
      <c r="DR17" t="s">
        <v>227</v>
      </c>
      <c r="DS17" t="s">
        <v>228</v>
      </c>
      <c r="DT17" t="s">
        <v>229</v>
      </c>
      <c r="DU17" t="s">
        <v>230</v>
      </c>
      <c r="DV17" t="s">
        <v>231</v>
      </c>
      <c r="DW17" t="s">
        <v>232</v>
      </c>
      <c r="DX17" t="s">
        <v>233</v>
      </c>
      <c r="DY17" t="s">
        <v>234</v>
      </c>
      <c r="DZ17" t="s">
        <v>235</v>
      </c>
      <c r="EA17" t="s">
        <v>236</v>
      </c>
      <c r="EB17" t="s">
        <v>237</v>
      </c>
      <c r="EC17" t="s">
        <v>238</v>
      </c>
      <c r="ED17" t="s">
        <v>239</v>
      </c>
      <c r="EE17" t="s">
        <v>240</v>
      </c>
      <c r="EF17" t="s">
        <v>241</v>
      </c>
      <c r="EG17" t="s">
        <v>242</v>
      </c>
      <c r="EH17" t="s">
        <v>243</v>
      </c>
      <c r="EI17" t="s">
        <v>244</v>
      </c>
      <c r="EJ17" t="s">
        <v>245</v>
      </c>
      <c r="EK17" t="s">
        <v>246</v>
      </c>
      <c r="EL17" t="s">
        <v>247</v>
      </c>
      <c r="EM17" t="s">
        <v>248</v>
      </c>
      <c r="EN17" t="s">
        <v>249</v>
      </c>
      <c r="EO17" t="s">
        <v>250</v>
      </c>
      <c r="EP17" t="s">
        <v>251</v>
      </c>
      <c r="EQ17" t="s">
        <v>252</v>
      </c>
      <c r="ER17" t="s">
        <v>253</v>
      </c>
      <c r="ES17" t="s">
        <v>254</v>
      </c>
      <c r="ET17" t="s">
        <v>255</v>
      </c>
      <c r="EU17" t="s">
        <v>256</v>
      </c>
      <c r="EV17" t="s">
        <v>257</v>
      </c>
      <c r="EW17" t="s">
        <v>258</v>
      </c>
      <c r="EX17" t="s">
        <v>259</v>
      </c>
      <c r="EY17" t="s">
        <v>260</v>
      </c>
      <c r="EZ17" t="s">
        <v>261</v>
      </c>
      <c r="FA17" t="s">
        <v>262</v>
      </c>
      <c r="FB17" t="s">
        <v>263</v>
      </c>
      <c r="FC17" t="s">
        <v>264</v>
      </c>
      <c r="FD17" t="s">
        <v>265</v>
      </c>
      <c r="FE17" t="s">
        <v>266</v>
      </c>
      <c r="FF17" t="s">
        <v>267</v>
      </c>
      <c r="FG17" t="s">
        <v>268</v>
      </c>
      <c r="FH17" t="s">
        <v>269</v>
      </c>
      <c r="FI17" t="s">
        <v>270</v>
      </c>
      <c r="FJ17" t="s">
        <v>271</v>
      </c>
      <c r="FK17" t="s">
        <v>272</v>
      </c>
      <c r="FL17" t="s">
        <v>273</v>
      </c>
      <c r="FM17" t="s">
        <v>274</v>
      </c>
      <c r="FN17" t="s">
        <v>275</v>
      </c>
      <c r="FO17" t="s">
        <v>111</v>
      </c>
      <c r="FP17" t="s">
        <v>114</v>
      </c>
      <c r="FQ17" t="s">
        <v>276</v>
      </c>
      <c r="FR17" t="s">
        <v>277</v>
      </c>
      <c r="FS17" t="s">
        <v>278</v>
      </c>
      <c r="FT17" t="s">
        <v>279</v>
      </c>
      <c r="FU17" t="s">
        <v>280</v>
      </c>
      <c r="FV17" t="s">
        <v>281</v>
      </c>
      <c r="FW17" t="s">
        <v>282</v>
      </c>
      <c r="FX17" t="s">
        <v>283</v>
      </c>
      <c r="FY17" t="s">
        <v>284</v>
      </c>
      <c r="FZ17" t="s">
        <v>285</v>
      </c>
      <c r="GA17" t="s">
        <v>286</v>
      </c>
      <c r="GB17" t="s">
        <v>287</v>
      </c>
      <c r="GC17" t="s">
        <v>288</v>
      </c>
      <c r="GD17" t="s">
        <v>289</v>
      </c>
      <c r="GE17" t="s">
        <v>290</v>
      </c>
      <c r="GF17" t="s">
        <v>291</v>
      </c>
      <c r="GG17" t="s">
        <v>292</v>
      </c>
      <c r="GH17" t="s">
        <v>293</v>
      </c>
      <c r="GI17" t="s">
        <v>294</v>
      </c>
      <c r="GJ17" t="s">
        <v>295</v>
      </c>
      <c r="GK17" t="s">
        <v>296</v>
      </c>
      <c r="GL17" t="s">
        <v>297</v>
      </c>
      <c r="GM17" t="s">
        <v>298</v>
      </c>
      <c r="GN17" t="s">
        <v>299</v>
      </c>
      <c r="GO17" t="s">
        <v>300</v>
      </c>
      <c r="GP17" t="s">
        <v>301</v>
      </c>
      <c r="GQ17" t="s">
        <v>302</v>
      </c>
      <c r="GR17" t="s">
        <v>303</v>
      </c>
      <c r="GS17" t="s">
        <v>304</v>
      </c>
      <c r="GT17" t="s">
        <v>305</v>
      </c>
      <c r="GU17" t="s">
        <v>306</v>
      </c>
      <c r="GV17" t="s">
        <v>307</v>
      </c>
      <c r="GW17" t="s">
        <v>308</v>
      </c>
      <c r="GX17" t="s">
        <v>309</v>
      </c>
      <c r="GY17" t="s">
        <v>310</v>
      </c>
      <c r="GZ17" t="s">
        <v>311</v>
      </c>
      <c r="HA17" t="s">
        <v>312</v>
      </c>
      <c r="HB17" t="s">
        <v>313</v>
      </c>
      <c r="HC17" t="s">
        <v>314</v>
      </c>
      <c r="HD17" t="s">
        <v>315</v>
      </c>
      <c r="HE17" t="s">
        <v>316</v>
      </c>
      <c r="HF17" t="s">
        <v>317</v>
      </c>
      <c r="HG17" t="s">
        <v>318</v>
      </c>
      <c r="HH17" t="s">
        <v>319</v>
      </c>
      <c r="HI17" t="s">
        <v>320</v>
      </c>
      <c r="HJ17" t="s">
        <v>321</v>
      </c>
      <c r="HK17" t="s">
        <v>322</v>
      </c>
      <c r="HL17" t="s">
        <v>323</v>
      </c>
      <c r="HM17" t="s">
        <v>324</v>
      </c>
      <c r="HN17" t="s">
        <v>325</v>
      </c>
      <c r="HO17" t="s">
        <v>326</v>
      </c>
      <c r="HP17" t="s">
        <v>327</v>
      </c>
      <c r="HQ17" t="s">
        <v>328</v>
      </c>
      <c r="HR17" t="s">
        <v>329</v>
      </c>
      <c r="HS17" t="s">
        <v>330</v>
      </c>
      <c r="HT17" t="s">
        <v>331</v>
      </c>
      <c r="HU17" t="s">
        <v>332</v>
      </c>
      <c r="HV17" t="s">
        <v>333</v>
      </c>
      <c r="HW17" t="s">
        <v>334</v>
      </c>
      <c r="HX17" t="s">
        <v>335</v>
      </c>
      <c r="HY17" t="s">
        <v>336</v>
      </c>
      <c r="HZ17" t="s">
        <v>337</v>
      </c>
      <c r="IA17" t="s">
        <v>338</v>
      </c>
      <c r="IB17" t="s">
        <v>339</v>
      </c>
      <c r="IC17" t="s">
        <v>340</v>
      </c>
      <c r="ID17" t="s">
        <v>341</v>
      </c>
      <c r="IE17" t="s">
        <v>342</v>
      </c>
      <c r="IF17" t="s">
        <v>343</v>
      </c>
      <c r="IG17" t="s">
        <v>344</v>
      </c>
      <c r="IH17" t="s">
        <v>345</v>
      </c>
      <c r="II17" t="s">
        <v>346</v>
      </c>
      <c r="IJ17" t="s">
        <v>347</v>
      </c>
      <c r="IK17" t="s">
        <v>348</v>
      </c>
      <c r="IL17" t="s">
        <v>349</v>
      </c>
      <c r="IM17" t="s">
        <v>350</v>
      </c>
      <c r="IN17" t="s">
        <v>351</v>
      </c>
      <c r="IO17" t="s">
        <v>352</v>
      </c>
      <c r="IP17" t="s">
        <v>353</v>
      </c>
      <c r="IQ17" t="s">
        <v>354</v>
      </c>
      <c r="IR17" t="s">
        <v>355</v>
      </c>
      <c r="IS17" t="s">
        <v>356</v>
      </c>
      <c r="IT17" t="s">
        <v>357</v>
      </c>
      <c r="IU17" t="s">
        <v>358</v>
      </c>
      <c r="IV17" t="s">
        <v>359</v>
      </c>
      <c r="IW17" t="s">
        <v>360</v>
      </c>
      <c r="IX17" t="s">
        <v>361</v>
      </c>
      <c r="IY17" t="s">
        <v>362</v>
      </c>
      <c r="IZ17" t="s">
        <v>363</v>
      </c>
      <c r="JA17" t="s">
        <v>364</v>
      </c>
      <c r="JB17" t="s">
        <v>365</v>
      </c>
      <c r="JC17" t="s">
        <v>366</v>
      </c>
      <c r="JD17" t="s">
        <v>367</v>
      </c>
      <c r="JE17" t="s">
        <v>368</v>
      </c>
      <c r="JF17" t="s">
        <v>369</v>
      </c>
      <c r="JG17" t="s">
        <v>370</v>
      </c>
      <c r="JH17" t="s">
        <v>371</v>
      </c>
      <c r="JI17" t="s">
        <v>372</v>
      </c>
      <c r="JJ17" t="s">
        <v>373</v>
      </c>
      <c r="JK17" t="s">
        <v>374</v>
      </c>
      <c r="JL17" t="s">
        <v>375</v>
      </c>
      <c r="JM17" t="s">
        <v>376</v>
      </c>
      <c r="JN17" t="s">
        <v>377</v>
      </c>
      <c r="JO17" t="s">
        <v>378</v>
      </c>
      <c r="JP17" t="s">
        <v>379</v>
      </c>
      <c r="JQ17" t="s">
        <v>380</v>
      </c>
      <c r="JR17" t="s">
        <v>381</v>
      </c>
      <c r="JS17" t="s">
        <v>382</v>
      </c>
      <c r="JT17" t="s">
        <v>383</v>
      </c>
      <c r="JU17" t="s">
        <v>384</v>
      </c>
      <c r="JV17" t="s">
        <v>385</v>
      </c>
      <c r="JW17" t="s">
        <v>386</v>
      </c>
      <c r="JX17" t="s">
        <v>387</v>
      </c>
      <c r="JY17" t="s">
        <v>388</v>
      </c>
      <c r="JZ17" t="s">
        <v>389</v>
      </c>
      <c r="KA17" t="s">
        <v>390</v>
      </c>
      <c r="KB17" t="s">
        <v>391</v>
      </c>
      <c r="KC17" t="s">
        <v>392</v>
      </c>
      <c r="KD17" t="s">
        <v>393</v>
      </c>
      <c r="KE17" t="s">
        <v>394</v>
      </c>
      <c r="KF17" t="s">
        <v>395</v>
      </c>
      <c r="KG17" t="s">
        <v>396</v>
      </c>
      <c r="KH17" t="s">
        <v>397</v>
      </c>
      <c r="KI17" t="s">
        <v>398</v>
      </c>
      <c r="KJ17" t="s">
        <v>399</v>
      </c>
    </row>
    <row r="18" spans="1:296" x14ac:dyDescent="0.3">
      <c r="B18" t="s">
        <v>400</v>
      </c>
      <c r="C18" t="s">
        <v>400</v>
      </c>
      <c r="F18" t="s">
        <v>400</v>
      </c>
      <c r="H18" t="s">
        <v>400</v>
      </c>
      <c r="I18" t="s">
        <v>401</v>
      </c>
      <c r="J18" t="s">
        <v>402</v>
      </c>
      <c r="K18" t="s">
        <v>403</v>
      </c>
      <c r="L18" t="s">
        <v>404</v>
      </c>
      <c r="M18" t="s">
        <v>404</v>
      </c>
      <c r="N18" t="s">
        <v>233</v>
      </c>
      <c r="O18" t="s">
        <v>233</v>
      </c>
      <c r="P18" t="s">
        <v>401</v>
      </c>
      <c r="Q18" t="s">
        <v>401</v>
      </c>
      <c r="R18" t="s">
        <v>401</v>
      </c>
      <c r="S18" t="s">
        <v>401</v>
      </c>
      <c r="T18" t="s">
        <v>405</v>
      </c>
      <c r="U18" t="s">
        <v>406</v>
      </c>
      <c r="V18" t="s">
        <v>406</v>
      </c>
      <c r="W18" t="s">
        <v>407</v>
      </c>
      <c r="X18" t="s">
        <v>408</v>
      </c>
      <c r="Y18" t="s">
        <v>407</v>
      </c>
      <c r="Z18" t="s">
        <v>407</v>
      </c>
      <c r="AA18" t="s">
        <v>407</v>
      </c>
      <c r="AB18" t="s">
        <v>405</v>
      </c>
      <c r="AC18" t="s">
        <v>405</v>
      </c>
      <c r="AD18" t="s">
        <v>405</v>
      </c>
      <c r="AE18" t="s">
        <v>405</v>
      </c>
      <c r="AF18" t="s">
        <v>403</v>
      </c>
      <c r="AG18" t="s">
        <v>402</v>
      </c>
      <c r="AH18" t="s">
        <v>403</v>
      </c>
      <c r="AI18" t="s">
        <v>404</v>
      </c>
      <c r="AJ18" t="s">
        <v>404</v>
      </c>
      <c r="AK18" t="s">
        <v>409</v>
      </c>
      <c r="AL18" t="s">
        <v>410</v>
      </c>
      <c r="AM18" t="s">
        <v>402</v>
      </c>
      <c r="AN18" t="s">
        <v>411</v>
      </c>
      <c r="AO18" t="s">
        <v>411</v>
      </c>
      <c r="AP18" t="s">
        <v>412</v>
      </c>
      <c r="AQ18" t="s">
        <v>410</v>
      </c>
      <c r="AR18" t="s">
        <v>413</v>
      </c>
      <c r="AS18" t="s">
        <v>408</v>
      </c>
      <c r="AU18" t="s">
        <v>408</v>
      </c>
      <c r="AV18" t="s">
        <v>413</v>
      </c>
      <c r="BB18" t="s">
        <v>403</v>
      </c>
      <c r="BI18" t="s">
        <v>403</v>
      </c>
      <c r="BJ18" t="s">
        <v>403</v>
      </c>
      <c r="BK18" t="s">
        <v>403</v>
      </c>
      <c r="BL18" t="s">
        <v>414</v>
      </c>
      <c r="BZ18" t="s">
        <v>415</v>
      </c>
      <c r="CB18" t="s">
        <v>415</v>
      </c>
      <c r="CC18" t="s">
        <v>403</v>
      </c>
      <c r="CF18" t="s">
        <v>415</v>
      </c>
      <c r="CG18" t="s">
        <v>408</v>
      </c>
      <c r="CJ18" t="s">
        <v>416</v>
      </c>
      <c r="CK18" t="s">
        <v>416</v>
      </c>
      <c r="CM18" t="s">
        <v>417</v>
      </c>
      <c r="CN18" t="s">
        <v>415</v>
      </c>
      <c r="CP18" t="s">
        <v>415</v>
      </c>
      <c r="CQ18" t="s">
        <v>403</v>
      </c>
      <c r="CU18" t="s">
        <v>415</v>
      </c>
      <c r="CW18" t="s">
        <v>418</v>
      </c>
      <c r="CZ18" t="s">
        <v>415</v>
      </c>
      <c r="DA18" t="s">
        <v>415</v>
      </c>
      <c r="DC18" t="s">
        <v>415</v>
      </c>
      <c r="DE18" t="s">
        <v>415</v>
      </c>
      <c r="DG18" t="s">
        <v>403</v>
      </c>
      <c r="DH18" t="s">
        <v>403</v>
      </c>
      <c r="DJ18" t="s">
        <v>419</v>
      </c>
      <c r="DK18" t="s">
        <v>420</v>
      </c>
      <c r="DN18" t="s">
        <v>401</v>
      </c>
      <c r="DP18" t="s">
        <v>400</v>
      </c>
      <c r="DQ18" t="s">
        <v>404</v>
      </c>
      <c r="DR18" t="s">
        <v>404</v>
      </c>
      <c r="DS18" t="s">
        <v>411</v>
      </c>
      <c r="DT18" t="s">
        <v>411</v>
      </c>
      <c r="DU18" t="s">
        <v>404</v>
      </c>
      <c r="DV18" t="s">
        <v>411</v>
      </c>
      <c r="DW18" t="s">
        <v>413</v>
      </c>
      <c r="DX18" t="s">
        <v>407</v>
      </c>
      <c r="DY18" t="s">
        <v>407</v>
      </c>
      <c r="DZ18" t="s">
        <v>406</v>
      </c>
      <c r="EA18" t="s">
        <v>406</v>
      </c>
      <c r="EB18" t="s">
        <v>406</v>
      </c>
      <c r="EC18" t="s">
        <v>406</v>
      </c>
      <c r="ED18" t="s">
        <v>406</v>
      </c>
      <c r="EE18" t="s">
        <v>421</v>
      </c>
      <c r="EF18" t="s">
        <v>403</v>
      </c>
      <c r="EG18" t="s">
        <v>403</v>
      </c>
      <c r="EH18" t="s">
        <v>404</v>
      </c>
      <c r="EI18" t="s">
        <v>404</v>
      </c>
      <c r="EJ18" t="s">
        <v>404</v>
      </c>
      <c r="EK18" t="s">
        <v>411</v>
      </c>
      <c r="EL18" t="s">
        <v>404</v>
      </c>
      <c r="EM18" t="s">
        <v>411</v>
      </c>
      <c r="EN18" t="s">
        <v>407</v>
      </c>
      <c r="EO18" t="s">
        <v>407</v>
      </c>
      <c r="EP18" t="s">
        <v>406</v>
      </c>
      <c r="EQ18" t="s">
        <v>406</v>
      </c>
      <c r="ER18" t="s">
        <v>403</v>
      </c>
      <c r="EW18" t="s">
        <v>403</v>
      </c>
      <c r="EZ18" t="s">
        <v>406</v>
      </c>
      <c r="FA18" t="s">
        <v>406</v>
      </c>
      <c r="FB18" t="s">
        <v>406</v>
      </c>
      <c r="FC18" t="s">
        <v>406</v>
      </c>
      <c r="FD18" t="s">
        <v>406</v>
      </c>
      <c r="FE18" t="s">
        <v>403</v>
      </c>
      <c r="FF18" t="s">
        <v>403</v>
      </c>
      <c r="FG18" t="s">
        <v>403</v>
      </c>
      <c r="FH18" t="s">
        <v>400</v>
      </c>
      <c r="FK18" t="s">
        <v>422</v>
      </c>
      <c r="FL18" t="s">
        <v>422</v>
      </c>
      <c r="FN18" t="s">
        <v>400</v>
      </c>
      <c r="FO18" t="s">
        <v>423</v>
      </c>
      <c r="FQ18" t="s">
        <v>400</v>
      </c>
      <c r="FR18" t="s">
        <v>400</v>
      </c>
      <c r="FT18" t="s">
        <v>424</v>
      </c>
      <c r="FU18" t="s">
        <v>425</v>
      </c>
      <c r="FV18" t="s">
        <v>424</v>
      </c>
      <c r="FW18" t="s">
        <v>425</v>
      </c>
      <c r="FX18" t="s">
        <v>424</v>
      </c>
      <c r="FY18" t="s">
        <v>425</v>
      </c>
      <c r="FZ18" t="s">
        <v>408</v>
      </c>
      <c r="GA18" t="s">
        <v>408</v>
      </c>
      <c r="GB18" t="s">
        <v>404</v>
      </c>
      <c r="GC18" t="s">
        <v>426</v>
      </c>
      <c r="GD18" t="s">
        <v>404</v>
      </c>
      <c r="GG18" t="s">
        <v>427</v>
      </c>
      <c r="GJ18" t="s">
        <v>411</v>
      </c>
      <c r="GK18" t="s">
        <v>428</v>
      </c>
      <c r="GL18" t="s">
        <v>411</v>
      </c>
      <c r="GQ18" t="s">
        <v>429</v>
      </c>
      <c r="GR18" t="s">
        <v>429</v>
      </c>
      <c r="HE18" t="s">
        <v>429</v>
      </c>
      <c r="HF18" t="s">
        <v>429</v>
      </c>
      <c r="HG18" t="s">
        <v>430</v>
      </c>
      <c r="HH18" t="s">
        <v>430</v>
      </c>
      <c r="HI18" t="s">
        <v>406</v>
      </c>
      <c r="HJ18" t="s">
        <v>406</v>
      </c>
      <c r="HK18" t="s">
        <v>408</v>
      </c>
      <c r="HL18" t="s">
        <v>406</v>
      </c>
      <c r="HM18" t="s">
        <v>411</v>
      </c>
      <c r="HN18" t="s">
        <v>408</v>
      </c>
      <c r="HO18" t="s">
        <v>408</v>
      </c>
      <c r="HQ18" t="s">
        <v>429</v>
      </c>
      <c r="HR18" t="s">
        <v>429</v>
      </c>
      <c r="HS18" t="s">
        <v>429</v>
      </c>
      <c r="HT18" t="s">
        <v>429</v>
      </c>
      <c r="HU18" t="s">
        <v>429</v>
      </c>
      <c r="HV18" t="s">
        <v>429</v>
      </c>
      <c r="HW18" t="s">
        <v>429</v>
      </c>
      <c r="HX18" t="s">
        <v>431</v>
      </c>
      <c r="HY18" t="s">
        <v>431</v>
      </c>
      <c r="HZ18" t="s">
        <v>431</v>
      </c>
      <c r="IA18" t="s">
        <v>432</v>
      </c>
      <c r="IB18" t="s">
        <v>429</v>
      </c>
      <c r="IC18" t="s">
        <v>429</v>
      </c>
      <c r="ID18" t="s">
        <v>429</v>
      </c>
      <c r="IE18" t="s">
        <v>429</v>
      </c>
      <c r="IF18" t="s">
        <v>429</v>
      </c>
      <c r="IG18" t="s">
        <v>429</v>
      </c>
      <c r="IH18" t="s">
        <v>429</v>
      </c>
      <c r="II18" t="s">
        <v>429</v>
      </c>
      <c r="IJ18" t="s">
        <v>429</v>
      </c>
      <c r="IK18" t="s">
        <v>429</v>
      </c>
      <c r="IL18" t="s">
        <v>429</v>
      </c>
      <c r="IM18" t="s">
        <v>429</v>
      </c>
      <c r="IT18" t="s">
        <v>429</v>
      </c>
      <c r="IU18" t="s">
        <v>408</v>
      </c>
      <c r="IV18" t="s">
        <v>408</v>
      </c>
      <c r="IW18" t="s">
        <v>424</v>
      </c>
      <c r="IX18" t="s">
        <v>425</v>
      </c>
      <c r="IY18" t="s">
        <v>425</v>
      </c>
      <c r="JC18" t="s">
        <v>425</v>
      </c>
      <c r="JG18" t="s">
        <v>404</v>
      </c>
      <c r="JH18" t="s">
        <v>404</v>
      </c>
      <c r="JI18" t="s">
        <v>411</v>
      </c>
      <c r="JJ18" t="s">
        <v>411</v>
      </c>
      <c r="JK18" t="s">
        <v>433</v>
      </c>
      <c r="JL18" t="s">
        <v>433</v>
      </c>
      <c r="JM18" t="s">
        <v>429</v>
      </c>
      <c r="JN18" t="s">
        <v>429</v>
      </c>
      <c r="JO18" t="s">
        <v>429</v>
      </c>
      <c r="JP18" t="s">
        <v>429</v>
      </c>
      <c r="JQ18" t="s">
        <v>429</v>
      </c>
      <c r="JR18" t="s">
        <v>429</v>
      </c>
      <c r="JS18" t="s">
        <v>406</v>
      </c>
      <c r="JT18" t="s">
        <v>429</v>
      </c>
      <c r="JV18" t="s">
        <v>413</v>
      </c>
      <c r="JW18" t="s">
        <v>413</v>
      </c>
      <c r="JX18" t="s">
        <v>406</v>
      </c>
      <c r="JY18" t="s">
        <v>406</v>
      </c>
      <c r="JZ18" t="s">
        <v>406</v>
      </c>
      <c r="KA18" t="s">
        <v>406</v>
      </c>
      <c r="KB18" t="s">
        <v>406</v>
      </c>
      <c r="KC18" t="s">
        <v>408</v>
      </c>
      <c r="KD18" t="s">
        <v>408</v>
      </c>
      <c r="KE18" t="s">
        <v>408</v>
      </c>
      <c r="KF18" t="s">
        <v>406</v>
      </c>
      <c r="KG18" t="s">
        <v>404</v>
      </c>
      <c r="KH18" t="s">
        <v>411</v>
      </c>
      <c r="KI18" t="s">
        <v>408</v>
      </c>
      <c r="KJ18" t="s">
        <v>408</v>
      </c>
    </row>
    <row r="19" spans="1:296" x14ac:dyDescent="0.3">
      <c r="A19">
        <v>1</v>
      </c>
      <c r="B19">
        <v>1702410312.0999999</v>
      </c>
      <c r="C19">
        <v>0</v>
      </c>
      <c r="D19" t="s">
        <v>434</v>
      </c>
      <c r="E19" t="s">
        <v>435</v>
      </c>
      <c r="F19">
        <v>5</v>
      </c>
      <c r="G19" t="s">
        <v>436</v>
      </c>
      <c r="H19">
        <v>1702410306.5999999</v>
      </c>
      <c r="I19">
        <f t="shared" ref="I19:I50" si="0">(J19)/1000</f>
        <v>1.0287477325011355E-3</v>
      </c>
      <c r="J19">
        <f t="shared" ref="J19:J50" si="1">IF(DO19, AM19, AG19)</f>
        <v>1.0287477325011354</v>
      </c>
      <c r="K19">
        <f t="shared" ref="K19:K50" si="2">IF(DO19, AH19, AF19)</f>
        <v>8.2679999075917365</v>
      </c>
      <c r="L19">
        <f t="shared" ref="L19:L50" si="3">DQ19 - IF(AT19&gt;1, K19*DK19*100/(AV19*EE19), 0)</f>
        <v>416.53514285714289</v>
      </c>
      <c r="M19">
        <f t="shared" ref="M19:M50" si="4">((S19-I19/2)*L19-K19)/(S19+I19/2)</f>
        <v>257.45212513313203</v>
      </c>
      <c r="N19">
        <f t="shared" ref="N19:N50" si="5">M19*(DX19+DY19)/1000</f>
        <v>23.485490368637084</v>
      </c>
      <c r="O19">
        <f t="shared" ref="O19:O50" si="6">(DQ19 - IF(AT19&gt;1, K19*DK19*100/(AV19*EE19), 0))*(DX19+DY19)/1000</f>
        <v>37.997480427522667</v>
      </c>
      <c r="P19">
        <f t="shared" ref="P19:P50" si="7">2/((1/R19-1/Q19)+SIGN(R19)*SQRT((1/R19-1/Q19)*(1/R19-1/Q19) + 4*DL19/((DL19+1)*(DL19+1))*(2*1/R19*1/Q19-1/Q19*1/Q19)))</f>
        <v>8.7909262524383427E-2</v>
      </c>
      <c r="Q19">
        <f t="shared" ref="Q19:Q50" si="8">IF(LEFT(DM19,1)&lt;&gt;"0",IF(LEFT(DM19,1)="1",3,DN19),$D$5+$E$5*(EE19*DX19/($K$5*1000))+$F$5*(EE19*DX19/($K$5*1000))*MAX(MIN(DK19,$J$5),$I$5)*MAX(MIN(DK19,$J$5),$I$5)+$G$5*MAX(MIN(DK19,$J$5),$I$5)*(EE19*DX19/($K$5*1000))+$H$5*(EE19*DX19/($K$5*1000))*(EE19*DX19/($K$5*1000)))</f>
        <v>2.8589175809784599</v>
      </c>
      <c r="R19">
        <f t="shared" ref="R19:R50" si="9">I19*(1000-(1000*0.61365*EXP(17.502*V19/(240.97+V19))/(DX19+DY19)+DS19)/2)/(1000*0.61365*EXP(17.502*V19/(240.97+V19))/(DX19+DY19)-DS19)</f>
        <v>8.6434701600457228E-2</v>
      </c>
      <c r="S19">
        <f t="shared" ref="S19:S50" si="10">1/((DL19+1)/(P19/1.6)+1/(Q19/1.37)) + DL19/((DL19+1)/(P19/1.6) + DL19/(Q19/1.37))</f>
        <v>5.4152111694140415E-2</v>
      </c>
      <c r="T19">
        <f t="shared" ref="T19:T50" si="11">(DG19*DJ19)</f>
        <v>241.73757562331249</v>
      </c>
      <c r="U19">
        <f t="shared" ref="U19:U50" si="12">(DZ19+(T19+2*0.95*0.0000000567*(((DZ19+$B$9)+273)^4-(DZ19+273)^4)-44100*I19)/(1.84*29.3*Q19+8*0.95*0.0000000567*(DZ19+273)^3))</f>
        <v>18.627719475318308</v>
      </c>
      <c r="V19">
        <f t="shared" ref="V19:V50" si="13">($C$9*EA19+$D$9*EB19+$E$9*U19)</f>
        <v>17.98348571428571</v>
      </c>
      <c r="W19">
        <f t="shared" ref="W19:W50" si="14">0.61365*EXP(17.502*V19/(240.97+V19))</f>
        <v>2.0691274465997824</v>
      </c>
      <c r="X19">
        <f t="shared" ref="X19:X50" si="15">(Y19/Z19*100)</f>
        <v>50.111803205311311</v>
      </c>
      <c r="Y19">
        <f t="shared" ref="Y19:Y50" si="16">DS19*(DX19+DY19)/1000</f>
        <v>1.0016666075959288</v>
      </c>
      <c r="Z19">
        <f t="shared" ref="Z19:Z50" si="17">0.61365*EXP(17.502*DZ19/(240.97+DZ19))</f>
        <v>1.9988636279800904</v>
      </c>
      <c r="AA19">
        <f t="shared" ref="AA19:AA50" si="18">(W19-DS19*(DX19+DY19)/1000)</f>
        <v>1.0674608390038536</v>
      </c>
      <c r="AB19">
        <f t="shared" ref="AB19:AB50" si="19">(-I19*44100)</f>
        <v>-45.367775003300075</v>
      </c>
      <c r="AC19">
        <f t="shared" ref="AC19:AC50" si="20">2*29.3*Q19*0.92*(DZ19-V19)</f>
        <v>-84.485973133475383</v>
      </c>
      <c r="AD19">
        <f t="shared" ref="AD19:AD50" si="21">2*0.95*0.0000000567*(((DZ19+$B$9)+273)^4-(V19+273)^4)</f>
        <v>-5.8032575742714965</v>
      </c>
      <c r="AE19">
        <f t="shared" ref="AE19:AE50" si="22">T19+AD19+AB19+AC19</f>
        <v>106.08056991226555</v>
      </c>
      <c r="AF19">
        <f t="shared" ref="AF19:AF50" si="23">DW19*AT19*(DR19-DQ19*(1000-AT19*DT19)/(1000-AT19*DS19))/(100*DK19)</f>
        <v>8.1658403858755246</v>
      </c>
      <c r="AG19">
        <f t="shared" ref="AG19:AG50" si="24">1000*DW19*AT19*(DS19-DT19)/(100*DK19*(1000-AT19*DS19))</f>
        <v>0.96873199364326124</v>
      </c>
      <c r="AH19">
        <f t="shared" ref="AH19:AH50" si="25">(AI19 - AJ19 - DX19*1000/(8.314*(DZ19+273.15)) * AL19/DW19 * AK19) * DW19/(100*DK19) * (1000 - DT19)/1000</f>
        <v>8.2679999075917365</v>
      </c>
      <c r="AI19">
        <v>424.47954859336221</v>
      </c>
      <c r="AJ19">
        <v>421.13880606060587</v>
      </c>
      <c r="AK19">
        <v>-3.4336433543825121E-4</v>
      </c>
      <c r="AL19">
        <v>66.217845718501152</v>
      </c>
      <c r="AM19">
        <f t="shared" ref="AM19:AM50" si="26">(AO19 - AN19 + DX19*1000/(8.314*(DZ19+273.15)) * AQ19/DW19 * AP19) * DW19/(100*DK19) * 1000/(1000 - AO19)</f>
        <v>1.0287477325011354</v>
      </c>
      <c r="AN19">
        <v>10.595999419411861</v>
      </c>
      <c r="AO19">
        <v>10.997260000000001</v>
      </c>
      <c r="AP19">
        <v>6.9440918911680208E-4</v>
      </c>
      <c r="AQ19">
        <v>108.6875070768243</v>
      </c>
      <c r="AR19">
        <v>0</v>
      </c>
      <c r="AS19">
        <v>0</v>
      </c>
      <c r="AT19">
        <f t="shared" ref="AT19:AT50" si="27">IF(AR19*$H$15&gt;=AV19,1,(AV19/(AV19-AR19*$H$15)))</f>
        <v>1</v>
      </c>
      <c r="AU19">
        <f t="shared" ref="AU19:AU50" si="28">(AT19-1)*100</f>
        <v>0</v>
      </c>
      <c r="AV19">
        <f t="shared" ref="AV19:AV50" si="29">MAX(0,($B$15+$C$15*EE19)/(1+$D$15*EE19)*DX19/(DZ19+273)*$E$15)</f>
        <v>49792.622572903696</v>
      </c>
      <c r="AW19" t="s">
        <v>437</v>
      </c>
      <c r="AX19">
        <v>0</v>
      </c>
      <c r="AY19">
        <v>0.7</v>
      </c>
      <c r="AZ19">
        <v>0.7</v>
      </c>
      <c r="BA19">
        <f t="shared" ref="BA19:BA50" si="30">1-AY19/AZ19</f>
        <v>0</v>
      </c>
      <c r="BB19">
        <v>-1</v>
      </c>
      <c r="BC19" t="s">
        <v>438</v>
      </c>
      <c r="BD19">
        <v>8168.2</v>
      </c>
      <c r="BE19">
        <v>355.40323076923079</v>
      </c>
      <c r="BF19">
        <v>379.73</v>
      </c>
      <c r="BG19">
        <f t="shared" ref="BG19:BG50" si="31">1-BE19/BF19</f>
        <v>6.4063332448764165E-2</v>
      </c>
      <c r="BH19">
        <v>0.5</v>
      </c>
      <c r="BI19">
        <f t="shared" ref="BI19:BI50" si="32">DH19</f>
        <v>1261.2119003229595</v>
      </c>
      <c r="BJ19">
        <f t="shared" ref="BJ19:BJ50" si="33">K19</f>
        <v>8.2679999075917365</v>
      </c>
      <c r="BK19">
        <f t="shared" ref="BK19:BK50" si="34">BG19*BH19*BI19</f>
        <v>40.398718629363685</v>
      </c>
      <c r="BL19">
        <f t="shared" ref="BL19:BL50" si="35">(BJ19-BB19)/BI19</f>
        <v>7.3484875184086614E-3</v>
      </c>
      <c r="BM19">
        <f t="shared" ref="BM19:BM50" si="36">(AZ19-BF19)/BF19</f>
        <v>-0.99815658494193249</v>
      </c>
      <c r="BN19">
        <f t="shared" ref="BN19:BN50" si="37">AY19/(BA19+AY19/BF19)</f>
        <v>379.73</v>
      </c>
      <c r="BO19" t="s">
        <v>437</v>
      </c>
      <c r="BP19">
        <v>0</v>
      </c>
      <c r="BQ19">
        <f t="shared" ref="BQ19:BQ50" si="38">IF(BP19&lt;&gt;0, BP19, BN19)</f>
        <v>379.73</v>
      </c>
      <c r="BR19">
        <f t="shared" ref="BR19:BR50" si="39">1-BQ19/BF19</f>
        <v>0</v>
      </c>
      <c r="BS19" t="e">
        <f t="shared" ref="BS19:BS50" si="40">(BF19-BE19)/(BF19-BQ19)</f>
        <v>#DIV/0!</v>
      </c>
      <c r="BT19">
        <f t="shared" ref="BT19:BT50" si="41">(AZ19-BF19)/(AZ19-BQ19)</f>
        <v>1</v>
      </c>
      <c r="BU19">
        <f t="shared" ref="BU19:BU50" si="42">(BF19-BE19)/(BF19-AY19)</f>
        <v>6.418164586119629E-2</v>
      </c>
      <c r="BV19" t="e">
        <f t="shared" ref="BV19:BV50" si="43">(AZ19-BF19)/(AZ19-AY19)</f>
        <v>#DIV/0!</v>
      </c>
      <c r="BW19" t="e">
        <f t="shared" ref="BW19:BW50" si="44">(BS19*BQ19/BE19)</f>
        <v>#DIV/0!</v>
      </c>
      <c r="BX19" t="e">
        <f t="shared" ref="BX19:BX50" si="45">(1-BW19)</f>
        <v>#DIV/0!</v>
      </c>
      <c r="DG19">
        <f t="shared" ref="DG19:DG50" si="46">$B$13*EF19+$C$13*EG19+$F$13*ER19*(1-EU19)</f>
        <v>1500.000952380952</v>
      </c>
      <c r="DH19">
        <f t="shared" ref="DH19:DH50" si="47">DG19*DI19</f>
        <v>1261.2119003229595</v>
      </c>
      <c r="DI19">
        <f t="shared" ref="DI19:DI50" si="48">($B$13*$D$11+$C$13*$D$11+$F$13*((FE19+EW19)/MAX(FE19+EW19+FF19, 0.1)*$I$11+FF19/MAX(FE19+EW19+FF19, 0.1)*$J$11))/($B$13+$C$13+$F$13)</f>
        <v>0.84080739970267193</v>
      </c>
      <c r="DJ19">
        <f t="shared" ref="DJ19:DJ50" si="49">($B$13*$K$11+$C$13*$K$11+$F$13*((FE19+EW19)/MAX(FE19+EW19+FF19, 0.1)*$P$11+FF19/MAX(FE19+EW19+FF19, 0.1)*$Q$11))/($B$13+$C$13+$F$13)</f>
        <v>0.16115828142615668</v>
      </c>
      <c r="DK19">
        <v>2</v>
      </c>
      <c r="DL19">
        <v>0.5</v>
      </c>
      <c r="DM19" t="s">
        <v>439</v>
      </c>
      <c r="DN19">
        <v>2</v>
      </c>
      <c r="DO19" t="b">
        <v>1</v>
      </c>
      <c r="DP19">
        <v>1702410306.5999999</v>
      </c>
      <c r="DQ19">
        <v>416.53514285714289</v>
      </c>
      <c r="DR19">
        <v>419.9627142857143</v>
      </c>
      <c r="DS19">
        <v>10.98044761904762</v>
      </c>
      <c r="DT19">
        <v>10.59722857142857</v>
      </c>
      <c r="DU19">
        <v>415.27</v>
      </c>
      <c r="DV19">
        <v>10.970685714285709</v>
      </c>
      <c r="DW19">
        <v>500.02466666666669</v>
      </c>
      <c r="DX19">
        <v>91.122757142857154</v>
      </c>
      <c r="DY19">
        <v>9.9990995238095237E-2</v>
      </c>
      <c r="DZ19">
        <v>17.435338095238102</v>
      </c>
      <c r="EA19">
        <v>17.98348571428571</v>
      </c>
      <c r="EB19">
        <v>999.9000000000002</v>
      </c>
      <c r="EC19">
        <v>0</v>
      </c>
      <c r="ED19">
        <v>0</v>
      </c>
      <c r="EE19">
        <v>10004.758095238099</v>
      </c>
      <c r="EF19">
        <v>0</v>
      </c>
      <c r="EG19">
        <v>9.6593938095238094</v>
      </c>
      <c r="EH19">
        <v>-3.4274066666666672</v>
      </c>
      <c r="EI19">
        <v>421.15985714285722</v>
      </c>
      <c r="EJ19">
        <v>424.46080952380947</v>
      </c>
      <c r="EK19">
        <v>0.38322604761904772</v>
      </c>
      <c r="EL19">
        <v>419.9627142857143</v>
      </c>
      <c r="EM19">
        <v>10.59722857142857</v>
      </c>
      <c r="EN19">
        <v>1.000569761904762</v>
      </c>
      <c r="EO19">
        <v>0.9656487619047619</v>
      </c>
      <c r="EP19">
        <v>6.9246638095238087</v>
      </c>
      <c r="EQ19">
        <v>6.4081309523809526</v>
      </c>
      <c r="ER19">
        <v>1500.000952380952</v>
      </c>
      <c r="ES19">
        <v>0.97299733333333349</v>
      </c>
      <c r="ET19">
        <v>2.700292857142857E-2</v>
      </c>
      <c r="EU19">
        <v>0</v>
      </c>
      <c r="EV19">
        <v>355.40438095238102</v>
      </c>
      <c r="EW19">
        <v>4.9996</v>
      </c>
      <c r="EX19">
        <v>5334.5790476190477</v>
      </c>
      <c r="EY19">
        <v>14076.39523809524</v>
      </c>
      <c r="EZ19">
        <v>37.716999999999999</v>
      </c>
      <c r="FA19">
        <v>39.187190476190473</v>
      </c>
      <c r="FB19">
        <v>39.184238095238094</v>
      </c>
      <c r="FC19">
        <v>38.505714285714276</v>
      </c>
      <c r="FD19">
        <v>38.32414285714286</v>
      </c>
      <c r="FE19">
        <v>1454.630952380953</v>
      </c>
      <c r="FF19">
        <v>40.369999999999997</v>
      </c>
      <c r="FG19">
        <v>0</v>
      </c>
      <c r="FH19">
        <v>1702410286.0999999</v>
      </c>
      <c r="FI19">
        <v>0</v>
      </c>
      <c r="FJ19">
        <v>355.40323076923079</v>
      </c>
      <c r="FK19">
        <v>0.23781195666880051</v>
      </c>
      <c r="FL19">
        <v>-18.978803372342469</v>
      </c>
      <c r="FM19">
        <v>5335.1865384615376</v>
      </c>
      <c r="FN19">
        <v>15</v>
      </c>
      <c r="FO19">
        <v>0</v>
      </c>
      <c r="FP19" t="s">
        <v>440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-3.4216887804878051</v>
      </c>
      <c r="GC19">
        <v>-7.9622090592341085E-2</v>
      </c>
      <c r="GD19">
        <v>4.5576127426490649E-2</v>
      </c>
      <c r="GE19">
        <v>1</v>
      </c>
      <c r="GF19">
        <v>355.42967647058822</v>
      </c>
      <c r="GG19">
        <v>-0.46259740910633562</v>
      </c>
      <c r="GH19">
        <v>0.19949535164689849</v>
      </c>
      <c r="GI19">
        <v>1</v>
      </c>
      <c r="GJ19">
        <v>0.3935135609756098</v>
      </c>
      <c r="GK19">
        <v>-0.1213026480836243</v>
      </c>
      <c r="GL19">
        <v>2.3899753370549899E-2</v>
      </c>
      <c r="GM19">
        <v>0</v>
      </c>
      <c r="GN19">
        <v>2</v>
      </c>
      <c r="GO19">
        <v>3</v>
      </c>
      <c r="GP19" t="s">
        <v>441</v>
      </c>
      <c r="GQ19">
        <v>3.0995599999999999</v>
      </c>
      <c r="GR19">
        <v>2.7581500000000001</v>
      </c>
      <c r="GS19">
        <v>8.8328000000000004E-2</v>
      </c>
      <c r="GT19">
        <v>8.9122000000000007E-2</v>
      </c>
      <c r="GU19">
        <v>6.2145300000000001E-2</v>
      </c>
      <c r="GV19">
        <v>6.1008600000000003E-2</v>
      </c>
      <c r="GW19">
        <v>23922.3</v>
      </c>
      <c r="GX19">
        <v>22226.2</v>
      </c>
      <c r="GY19">
        <v>26797.200000000001</v>
      </c>
      <c r="GZ19">
        <v>24618.3</v>
      </c>
      <c r="HA19">
        <v>40286.300000000003</v>
      </c>
      <c r="HB19">
        <v>34202.300000000003</v>
      </c>
      <c r="HC19">
        <v>46863.1</v>
      </c>
      <c r="HD19">
        <v>38973.800000000003</v>
      </c>
      <c r="HE19">
        <v>1.9158999999999999</v>
      </c>
      <c r="HF19">
        <v>1.9310499999999999</v>
      </c>
      <c r="HG19">
        <v>5.0254199999999999E-2</v>
      </c>
      <c r="HH19">
        <v>0</v>
      </c>
      <c r="HI19">
        <v>17.1646</v>
      </c>
      <c r="HJ19">
        <v>999.9</v>
      </c>
      <c r="HK19">
        <v>57</v>
      </c>
      <c r="HL19">
        <v>26.8</v>
      </c>
      <c r="HM19">
        <v>22.125900000000001</v>
      </c>
      <c r="HN19">
        <v>61.835000000000001</v>
      </c>
      <c r="HO19">
        <v>23.898199999999999</v>
      </c>
      <c r="HP19">
        <v>1</v>
      </c>
      <c r="HQ19">
        <v>-9.1145799999999999E-2</v>
      </c>
      <c r="HR19">
        <v>4.1638599999999997</v>
      </c>
      <c r="HS19">
        <v>20.231200000000001</v>
      </c>
      <c r="HT19">
        <v>5.2220800000000001</v>
      </c>
      <c r="HU19">
        <v>11.98</v>
      </c>
      <c r="HV19">
        <v>4.9657499999999999</v>
      </c>
      <c r="HW19">
        <v>3.2754799999999999</v>
      </c>
      <c r="HX19">
        <v>9999</v>
      </c>
      <c r="HY19">
        <v>9999</v>
      </c>
      <c r="HZ19">
        <v>9999</v>
      </c>
      <c r="IA19">
        <v>532.1</v>
      </c>
      <c r="IB19">
        <v>1.8639300000000001</v>
      </c>
      <c r="IC19">
        <v>1.85992</v>
      </c>
      <c r="ID19">
        <v>1.85822</v>
      </c>
      <c r="IE19">
        <v>1.8595900000000001</v>
      </c>
      <c r="IF19">
        <v>1.8597399999999999</v>
      </c>
      <c r="IG19">
        <v>1.85822</v>
      </c>
      <c r="IH19">
        <v>1.8572599999999999</v>
      </c>
      <c r="II19">
        <v>1.85226</v>
      </c>
      <c r="IJ19">
        <v>0</v>
      </c>
      <c r="IK19">
        <v>0</v>
      </c>
      <c r="IL19">
        <v>0</v>
      </c>
      <c r="IM19">
        <v>0</v>
      </c>
      <c r="IN19" t="s">
        <v>442</v>
      </c>
      <c r="IO19" t="s">
        <v>443</v>
      </c>
      <c r="IP19" t="s">
        <v>444</v>
      </c>
      <c r="IQ19" t="s">
        <v>444</v>
      </c>
      <c r="IR19" t="s">
        <v>444</v>
      </c>
      <c r="IS19" t="s">
        <v>444</v>
      </c>
      <c r="IT19">
        <v>0</v>
      </c>
      <c r="IU19">
        <v>100</v>
      </c>
      <c r="IV19">
        <v>100</v>
      </c>
      <c r="IW19">
        <v>1.2649999999999999</v>
      </c>
      <c r="IX19">
        <v>0.01</v>
      </c>
      <c r="IY19">
        <v>0.39716153104927959</v>
      </c>
      <c r="IZ19">
        <v>2.1943836705261579E-3</v>
      </c>
      <c r="JA19">
        <v>-2.6144308360484781E-7</v>
      </c>
      <c r="JB19">
        <v>2.8315668189746569E-11</v>
      </c>
      <c r="JC19">
        <v>-2.387284111826243E-2</v>
      </c>
      <c r="JD19">
        <v>-4.9195921971587819E-3</v>
      </c>
      <c r="JE19">
        <v>8.1864236447964141E-4</v>
      </c>
      <c r="JF19">
        <v>-8.2681161510495509E-6</v>
      </c>
      <c r="JG19">
        <v>6</v>
      </c>
      <c r="JH19">
        <v>2002</v>
      </c>
      <c r="JI19">
        <v>0</v>
      </c>
      <c r="JJ19">
        <v>28</v>
      </c>
      <c r="JK19">
        <v>28373505.199999999</v>
      </c>
      <c r="JL19">
        <v>28373505.199999999</v>
      </c>
      <c r="JM19">
        <v>1.1035200000000001</v>
      </c>
      <c r="JN19">
        <v>2.5793499999999998</v>
      </c>
      <c r="JO19">
        <v>1.49658</v>
      </c>
      <c r="JP19">
        <v>2.34741</v>
      </c>
      <c r="JQ19">
        <v>1.5490699999999999</v>
      </c>
      <c r="JR19">
        <v>2.4157700000000002</v>
      </c>
      <c r="JS19">
        <v>32.046399999999998</v>
      </c>
      <c r="JT19">
        <v>24.087499999999999</v>
      </c>
      <c r="JU19">
        <v>18</v>
      </c>
      <c r="JV19">
        <v>487.87799999999999</v>
      </c>
      <c r="JW19">
        <v>514.51400000000001</v>
      </c>
      <c r="JX19">
        <v>13.573700000000001</v>
      </c>
      <c r="JY19">
        <v>25.9</v>
      </c>
      <c r="JZ19">
        <v>29.999400000000001</v>
      </c>
      <c r="KA19">
        <v>26.334599999999998</v>
      </c>
      <c r="KB19">
        <v>26.377099999999999</v>
      </c>
      <c r="KC19">
        <v>22.190300000000001</v>
      </c>
      <c r="KD19">
        <v>50.634</v>
      </c>
      <c r="KE19">
        <v>0</v>
      </c>
      <c r="KF19">
        <v>13.583399999999999</v>
      </c>
      <c r="KG19">
        <v>420</v>
      </c>
      <c r="KH19">
        <v>10.572100000000001</v>
      </c>
      <c r="KI19">
        <v>102.407</v>
      </c>
      <c r="KJ19">
        <v>93.966999999999999</v>
      </c>
    </row>
    <row r="20" spans="1:296" x14ac:dyDescent="0.3">
      <c r="A20">
        <v>2</v>
      </c>
      <c r="B20">
        <v>1702410413.0999999</v>
      </c>
      <c r="C20">
        <v>101</v>
      </c>
      <c r="D20" t="s">
        <v>445</v>
      </c>
      <c r="E20" t="s">
        <v>446</v>
      </c>
      <c r="F20">
        <v>5</v>
      </c>
      <c r="G20" t="s">
        <v>436</v>
      </c>
      <c r="H20">
        <v>1702410405.099999</v>
      </c>
      <c r="I20">
        <f t="shared" si="0"/>
        <v>1.1351711960862528E-3</v>
      </c>
      <c r="J20">
        <f t="shared" si="1"/>
        <v>1.1351711960862529</v>
      </c>
      <c r="K20">
        <f t="shared" si="2"/>
        <v>8.7032086760576561</v>
      </c>
      <c r="L20">
        <f t="shared" si="3"/>
        <v>416.4725806451612</v>
      </c>
      <c r="M20">
        <f t="shared" si="4"/>
        <v>264.59681144948581</v>
      </c>
      <c r="N20">
        <f t="shared" si="5"/>
        <v>24.137064528383625</v>
      </c>
      <c r="O20">
        <f t="shared" si="6"/>
        <v>37.991484093351659</v>
      </c>
      <c r="P20">
        <f t="shared" si="7"/>
        <v>9.7309401269202248E-2</v>
      </c>
      <c r="Q20">
        <f t="shared" si="8"/>
        <v>2.8574216349864332</v>
      </c>
      <c r="R20">
        <f t="shared" si="9"/>
        <v>9.5505191884924179E-2</v>
      </c>
      <c r="S20">
        <f t="shared" si="10"/>
        <v>5.985005970614958E-2</v>
      </c>
      <c r="T20">
        <f t="shared" si="11"/>
        <v>241.74006747547949</v>
      </c>
      <c r="U20">
        <f t="shared" si="12"/>
        <v>18.584042090467253</v>
      </c>
      <c r="V20">
        <f t="shared" si="13"/>
        <v>17.973361290322579</v>
      </c>
      <c r="W20">
        <f t="shared" si="14"/>
        <v>2.0678102718096274</v>
      </c>
      <c r="X20">
        <f t="shared" si="15"/>
        <v>50.16798981515408</v>
      </c>
      <c r="Y20">
        <f t="shared" si="16"/>
        <v>1.0017908823964188</v>
      </c>
      <c r="Z20">
        <f t="shared" si="17"/>
        <v>1.9968726793470428</v>
      </c>
      <c r="AA20">
        <f t="shared" si="18"/>
        <v>1.0660193894132086</v>
      </c>
      <c r="AB20">
        <f t="shared" si="19"/>
        <v>-50.06104974740375</v>
      </c>
      <c r="AC20">
        <f t="shared" si="20"/>
        <v>-85.312510749668036</v>
      </c>
      <c r="AD20">
        <f t="shared" si="21"/>
        <v>-5.8623160943510157</v>
      </c>
      <c r="AE20">
        <f t="shared" si="22"/>
        <v>100.50419088405667</v>
      </c>
      <c r="AF20">
        <f t="shared" si="23"/>
        <v>8.3407048502955679</v>
      </c>
      <c r="AG20">
        <f t="shared" si="24"/>
        <v>1.1337937496863333</v>
      </c>
      <c r="AH20">
        <f t="shared" si="25"/>
        <v>8.7032086760576561</v>
      </c>
      <c r="AI20">
        <v>424.43493757181392</v>
      </c>
      <c r="AJ20">
        <v>421.04572727272728</v>
      </c>
      <c r="AK20">
        <v>-2.5838457843233398E-2</v>
      </c>
      <c r="AL20">
        <v>66.217845718501152</v>
      </c>
      <c r="AM20">
        <f t="shared" si="26"/>
        <v>1.1351711960862529</v>
      </c>
      <c r="AN20">
        <v>10.52919354241534</v>
      </c>
      <c r="AO20">
        <v>10.97839272727273</v>
      </c>
      <c r="AP20">
        <v>-1.508034675801498E-5</v>
      </c>
      <c r="AQ20">
        <v>108.6875070768243</v>
      </c>
      <c r="AR20">
        <v>0</v>
      </c>
      <c r="AS20">
        <v>0</v>
      </c>
      <c r="AT20">
        <f t="shared" si="27"/>
        <v>1</v>
      </c>
      <c r="AU20">
        <f t="shared" si="28"/>
        <v>0</v>
      </c>
      <c r="AV20">
        <f t="shared" si="29"/>
        <v>49751.607069052021</v>
      </c>
      <c r="AW20" t="s">
        <v>437</v>
      </c>
      <c r="AX20">
        <v>0</v>
      </c>
      <c r="AY20">
        <v>0.7</v>
      </c>
      <c r="AZ20">
        <v>0.7</v>
      </c>
      <c r="BA20">
        <f t="shared" si="30"/>
        <v>0</v>
      </c>
      <c r="BB20">
        <v>-1</v>
      </c>
      <c r="BC20" t="s">
        <v>447</v>
      </c>
      <c r="BD20">
        <v>8171.97</v>
      </c>
      <c r="BE20">
        <v>355.27136000000002</v>
      </c>
      <c r="BF20">
        <v>379.97</v>
      </c>
      <c r="BG20">
        <f t="shared" si="31"/>
        <v>6.500155275416486E-2</v>
      </c>
      <c r="BH20">
        <v>0.5</v>
      </c>
      <c r="BI20">
        <f t="shared" si="32"/>
        <v>1261.2249290947661</v>
      </c>
      <c r="BJ20">
        <f t="shared" si="33"/>
        <v>8.7032086760576561</v>
      </c>
      <c r="BK20">
        <f t="shared" si="34"/>
        <v>40.990789381710641</v>
      </c>
      <c r="BL20">
        <f t="shared" si="35"/>
        <v>7.693479927503538E-3</v>
      </c>
      <c r="BM20">
        <f t="shared" si="36"/>
        <v>-0.9981577492959971</v>
      </c>
      <c r="BN20">
        <f t="shared" si="37"/>
        <v>379.97</v>
      </c>
      <c r="BO20" t="s">
        <v>437</v>
      </c>
      <c r="BP20">
        <v>0</v>
      </c>
      <c r="BQ20">
        <f t="shared" si="38"/>
        <v>379.97</v>
      </c>
      <c r="BR20">
        <f t="shared" si="39"/>
        <v>0</v>
      </c>
      <c r="BS20" t="e">
        <f t="shared" si="40"/>
        <v>#DIV/0!</v>
      </c>
      <c r="BT20">
        <f t="shared" si="41"/>
        <v>1</v>
      </c>
      <c r="BU20">
        <f t="shared" si="42"/>
        <v>6.512152292562029E-2</v>
      </c>
      <c r="BV20" t="e">
        <f t="shared" si="43"/>
        <v>#DIV/0!</v>
      </c>
      <c r="BW20" t="e">
        <f t="shared" si="44"/>
        <v>#DIV/0!</v>
      </c>
      <c r="BX20" t="e">
        <f t="shared" si="45"/>
        <v>#DIV/0!</v>
      </c>
      <c r="DG20">
        <f t="shared" si="46"/>
        <v>1500.016451612903</v>
      </c>
      <c r="DH20">
        <f t="shared" si="47"/>
        <v>1261.2249290947661</v>
      </c>
      <c r="DI20">
        <f t="shared" si="48"/>
        <v>0.84080739763795609</v>
      </c>
      <c r="DJ20">
        <f t="shared" si="49"/>
        <v>0.16115827744125527</v>
      </c>
      <c r="DK20">
        <v>2</v>
      </c>
      <c r="DL20">
        <v>0.5</v>
      </c>
      <c r="DM20" t="s">
        <v>439</v>
      </c>
      <c r="DN20">
        <v>2</v>
      </c>
      <c r="DO20" t="b">
        <v>1</v>
      </c>
      <c r="DP20">
        <v>1702410405.099999</v>
      </c>
      <c r="DQ20">
        <v>416.4725806451612</v>
      </c>
      <c r="DR20">
        <v>419.99767741935477</v>
      </c>
      <c r="DS20">
        <v>10.981893548387101</v>
      </c>
      <c r="DT20">
        <v>10.53336451612903</v>
      </c>
      <c r="DU20">
        <v>415.20725806451622</v>
      </c>
      <c r="DV20">
        <v>10.972109677419359</v>
      </c>
      <c r="DW20">
        <v>500.00890322580642</v>
      </c>
      <c r="DX20">
        <v>91.122009677419356</v>
      </c>
      <c r="DY20">
        <v>0.1000439677419355</v>
      </c>
      <c r="DZ20">
        <v>17.41956129032258</v>
      </c>
      <c r="EA20">
        <v>17.973361290322579</v>
      </c>
      <c r="EB20">
        <v>999.90000000000032</v>
      </c>
      <c r="EC20">
        <v>0</v>
      </c>
      <c r="ED20">
        <v>0</v>
      </c>
      <c r="EE20">
        <v>9995.6851612903229</v>
      </c>
      <c r="EF20">
        <v>0</v>
      </c>
      <c r="EG20">
        <v>9.8812645161290327</v>
      </c>
      <c r="EH20">
        <v>-3.525152903225806</v>
      </c>
      <c r="EI20">
        <v>421.09696774193549</v>
      </c>
      <c r="EJ20">
        <v>424.46880645161281</v>
      </c>
      <c r="EK20">
        <v>0.44853048387096772</v>
      </c>
      <c r="EL20">
        <v>419.99767741935477</v>
      </c>
      <c r="EM20">
        <v>10.53336451612903</v>
      </c>
      <c r="EN20">
        <v>1.000692903225807</v>
      </c>
      <c r="EO20">
        <v>0.95982112903225802</v>
      </c>
      <c r="EP20">
        <v>6.9264590322580641</v>
      </c>
      <c r="EQ20">
        <v>6.3203296774193536</v>
      </c>
      <c r="ER20">
        <v>1500.016451612903</v>
      </c>
      <c r="ES20">
        <v>0.97299400000000003</v>
      </c>
      <c r="ET20">
        <v>2.7005999999999988E-2</v>
      </c>
      <c r="EU20">
        <v>0</v>
      </c>
      <c r="EV20">
        <v>355.26477419354842</v>
      </c>
      <c r="EW20">
        <v>4.9995999999999974</v>
      </c>
      <c r="EX20">
        <v>5315.0954838709686</v>
      </c>
      <c r="EY20">
        <v>14076.512903225799</v>
      </c>
      <c r="EZ20">
        <v>36.856548387096773</v>
      </c>
      <c r="FA20">
        <v>38.43519354838709</v>
      </c>
      <c r="FB20">
        <v>38.140935483870948</v>
      </c>
      <c r="FC20">
        <v>37.72151612903226</v>
      </c>
      <c r="FD20">
        <v>37.570258064516118</v>
      </c>
      <c r="FE20">
        <v>1454.646451612904</v>
      </c>
      <c r="FF20">
        <v>40.370322580645137</v>
      </c>
      <c r="FG20">
        <v>0</v>
      </c>
      <c r="FH20">
        <v>100.0999999046326</v>
      </c>
      <c r="FI20">
        <v>0</v>
      </c>
      <c r="FJ20">
        <v>355.27136000000002</v>
      </c>
      <c r="FK20">
        <v>0.34900000240524037</v>
      </c>
      <c r="FL20">
        <v>-10.849230789012481</v>
      </c>
      <c r="FM20">
        <v>5314.9552000000003</v>
      </c>
      <c r="FN20">
        <v>15</v>
      </c>
      <c r="FO20">
        <v>0</v>
      </c>
      <c r="FP20" t="s">
        <v>440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-3.524958292682927</v>
      </c>
      <c r="GC20">
        <v>7.5556933797917961E-2</v>
      </c>
      <c r="GD20">
        <v>3.8354009546650782E-2</v>
      </c>
      <c r="GE20">
        <v>1</v>
      </c>
      <c r="GF20">
        <v>355.29032352941181</v>
      </c>
      <c r="GG20">
        <v>-3.80443020370466E-3</v>
      </c>
      <c r="GH20">
        <v>0.2043396423760416</v>
      </c>
      <c r="GI20">
        <v>1</v>
      </c>
      <c r="GJ20">
        <v>0.44803329268292691</v>
      </c>
      <c r="GK20">
        <v>9.3159303135885406E-3</v>
      </c>
      <c r="GL20">
        <v>1.1688472587710931E-3</v>
      </c>
      <c r="GM20">
        <v>1</v>
      </c>
      <c r="GN20">
        <v>3</v>
      </c>
      <c r="GO20">
        <v>3</v>
      </c>
      <c r="GP20" t="s">
        <v>448</v>
      </c>
      <c r="GQ20">
        <v>3.09951</v>
      </c>
      <c r="GR20">
        <v>2.7579400000000001</v>
      </c>
      <c r="GS20">
        <v>8.8349999999999998E-2</v>
      </c>
      <c r="GT20">
        <v>8.9149300000000001E-2</v>
      </c>
      <c r="GU20">
        <v>6.2084E-2</v>
      </c>
      <c r="GV20">
        <v>6.0739000000000001E-2</v>
      </c>
      <c r="GW20">
        <v>23925.8</v>
      </c>
      <c r="GX20">
        <v>22228.799999999999</v>
      </c>
      <c r="GY20">
        <v>26801.4</v>
      </c>
      <c r="GZ20">
        <v>24621.3</v>
      </c>
      <c r="HA20">
        <v>40294.9</v>
      </c>
      <c r="HB20">
        <v>34216.1</v>
      </c>
      <c r="HC20">
        <v>46870.1</v>
      </c>
      <c r="HD20">
        <v>38978.300000000003</v>
      </c>
      <c r="HE20">
        <v>1.91737</v>
      </c>
      <c r="HF20">
        <v>1.93228</v>
      </c>
      <c r="HG20">
        <v>5.0160999999999997E-2</v>
      </c>
      <c r="HH20">
        <v>0</v>
      </c>
      <c r="HI20">
        <v>17.1373</v>
      </c>
      <c r="HJ20">
        <v>999.9</v>
      </c>
      <c r="HK20">
        <v>56.3</v>
      </c>
      <c r="HL20">
        <v>27</v>
      </c>
      <c r="HM20">
        <v>22.1158</v>
      </c>
      <c r="HN20">
        <v>61.604999999999997</v>
      </c>
      <c r="HO20">
        <v>23.774000000000001</v>
      </c>
      <c r="HP20">
        <v>1</v>
      </c>
      <c r="HQ20">
        <v>-0.103753</v>
      </c>
      <c r="HR20">
        <v>3.9972699999999999</v>
      </c>
      <c r="HS20">
        <v>20.2346</v>
      </c>
      <c r="HT20">
        <v>5.2222299999999997</v>
      </c>
      <c r="HU20">
        <v>11.98</v>
      </c>
      <c r="HV20">
        <v>4.9657499999999999</v>
      </c>
      <c r="HW20">
        <v>3.27508</v>
      </c>
      <c r="HX20">
        <v>9999</v>
      </c>
      <c r="HY20">
        <v>9999</v>
      </c>
      <c r="HZ20">
        <v>9999</v>
      </c>
      <c r="IA20">
        <v>532.1</v>
      </c>
      <c r="IB20">
        <v>1.8639300000000001</v>
      </c>
      <c r="IC20">
        <v>1.85998</v>
      </c>
      <c r="ID20">
        <v>1.8582099999999999</v>
      </c>
      <c r="IE20">
        <v>1.85961</v>
      </c>
      <c r="IF20">
        <v>1.85975</v>
      </c>
      <c r="IG20">
        <v>1.85822</v>
      </c>
      <c r="IH20">
        <v>1.8572900000000001</v>
      </c>
      <c r="II20">
        <v>1.85226</v>
      </c>
      <c r="IJ20">
        <v>0</v>
      </c>
      <c r="IK20">
        <v>0</v>
      </c>
      <c r="IL20">
        <v>0</v>
      </c>
      <c r="IM20">
        <v>0</v>
      </c>
      <c r="IN20" t="s">
        <v>442</v>
      </c>
      <c r="IO20" t="s">
        <v>443</v>
      </c>
      <c r="IP20" t="s">
        <v>444</v>
      </c>
      <c r="IQ20" t="s">
        <v>444</v>
      </c>
      <c r="IR20" t="s">
        <v>444</v>
      </c>
      <c r="IS20" t="s">
        <v>444</v>
      </c>
      <c r="IT20">
        <v>0</v>
      </c>
      <c r="IU20">
        <v>100</v>
      </c>
      <c r="IV20">
        <v>100</v>
      </c>
      <c r="IW20">
        <v>1.2649999999999999</v>
      </c>
      <c r="IX20">
        <v>9.7000000000000003E-3</v>
      </c>
      <c r="IY20">
        <v>0.39716153104927959</v>
      </c>
      <c r="IZ20">
        <v>2.1943836705261579E-3</v>
      </c>
      <c r="JA20">
        <v>-2.6144308360484781E-7</v>
      </c>
      <c r="JB20">
        <v>2.8315668189746569E-11</v>
      </c>
      <c r="JC20">
        <v>-2.387284111826243E-2</v>
      </c>
      <c r="JD20">
        <v>-4.9195921971587819E-3</v>
      </c>
      <c r="JE20">
        <v>8.1864236447964141E-4</v>
      </c>
      <c r="JF20">
        <v>-8.2681161510495509E-6</v>
      </c>
      <c r="JG20">
        <v>6</v>
      </c>
      <c r="JH20">
        <v>2002</v>
      </c>
      <c r="JI20">
        <v>0</v>
      </c>
      <c r="JJ20">
        <v>28</v>
      </c>
      <c r="JK20">
        <v>28373506.899999999</v>
      </c>
      <c r="JL20">
        <v>28373506.899999999</v>
      </c>
      <c r="JM20">
        <v>1.1035200000000001</v>
      </c>
      <c r="JN20">
        <v>2.5793499999999998</v>
      </c>
      <c r="JO20">
        <v>1.49658</v>
      </c>
      <c r="JP20">
        <v>2.34863</v>
      </c>
      <c r="JQ20">
        <v>1.5490699999999999</v>
      </c>
      <c r="JR20">
        <v>2.3986800000000001</v>
      </c>
      <c r="JS20">
        <v>32.090400000000002</v>
      </c>
      <c r="JT20">
        <v>24.096299999999999</v>
      </c>
      <c r="JU20">
        <v>18</v>
      </c>
      <c r="JV20">
        <v>487.52800000000002</v>
      </c>
      <c r="JW20">
        <v>513.94500000000005</v>
      </c>
      <c r="JX20">
        <v>13.647500000000001</v>
      </c>
      <c r="JY20">
        <v>25.7561</v>
      </c>
      <c r="JZ20">
        <v>29.999400000000001</v>
      </c>
      <c r="KA20">
        <v>26.184999999999999</v>
      </c>
      <c r="KB20">
        <v>26.225899999999999</v>
      </c>
      <c r="KC20">
        <v>22.200299999999999</v>
      </c>
      <c r="KD20">
        <v>50.634</v>
      </c>
      <c r="KE20">
        <v>0</v>
      </c>
      <c r="KF20">
        <v>13.6549</v>
      </c>
      <c r="KG20">
        <v>420</v>
      </c>
      <c r="KH20">
        <v>10.561</v>
      </c>
      <c r="KI20">
        <v>102.423</v>
      </c>
      <c r="KJ20">
        <v>93.977999999999994</v>
      </c>
    </row>
    <row r="21" spans="1:296" x14ac:dyDescent="0.3">
      <c r="A21">
        <v>3</v>
      </c>
      <c r="B21">
        <v>1702410523.0999999</v>
      </c>
      <c r="C21">
        <v>211</v>
      </c>
      <c r="D21" t="s">
        <v>449</v>
      </c>
      <c r="E21" t="s">
        <v>450</v>
      </c>
      <c r="F21">
        <v>5</v>
      </c>
      <c r="G21" t="s">
        <v>436</v>
      </c>
      <c r="H21">
        <v>1702410515.099999</v>
      </c>
      <c r="I21">
        <f t="shared" si="0"/>
        <v>1.1708080533387E-3</v>
      </c>
      <c r="J21">
        <f t="shared" si="1"/>
        <v>1.1708080533387</v>
      </c>
      <c r="K21">
        <f t="shared" si="2"/>
        <v>8.6238686695207623</v>
      </c>
      <c r="L21">
        <f t="shared" si="3"/>
        <v>416.3572903225807</v>
      </c>
      <c r="M21">
        <f t="shared" si="4"/>
        <v>269.74297125418764</v>
      </c>
      <c r="N21">
        <f t="shared" si="5"/>
        <v>24.605344553695332</v>
      </c>
      <c r="O21">
        <f t="shared" si="6"/>
        <v>37.979171572838581</v>
      </c>
      <c r="P21">
        <f t="shared" si="7"/>
        <v>0.10013555556991767</v>
      </c>
      <c r="Q21">
        <f t="shared" si="8"/>
        <v>2.8566153647605317</v>
      </c>
      <c r="R21">
        <f t="shared" si="9"/>
        <v>9.8225605510534775E-2</v>
      </c>
      <c r="S21">
        <f t="shared" si="10"/>
        <v>6.15595705978517E-2</v>
      </c>
      <c r="T21">
        <f t="shared" si="11"/>
        <v>241.73938001040463</v>
      </c>
      <c r="U21">
        <f t="shared" si="12"/>
        <v>18.589345490460989</v>
      </c>
      <c r="V21">
        <f t="shared" si="13"/>
        <v>17.99253548387097</v>
      </c>
      <c r="W21">
        <f t="shared" si="14"/>
        <v>2.0703054331087989</v>
      </c>
      <c r="X21">
        <f t="shared" si="15"/>
        <v>50.099035276749269</v>
      </c>
      <c r="Y21">
        <f t="shared" si="16"/>
        <v>1.0013345154615578</v>
      </c>
      <c r="Z21">
        <f t="shared" si="17"/>
        <v>1.9987101746174194</v>
      </c>
      <c r="AA21">
        <f t="shared" si="18"/>
        <v>1.0689709176472411</v>
      </c>
      <c r="AB21">
        <f t="shared" si="19"/>
        <v>-51.632635152236666</v>
      </c>
      <c r="AC21">
        <f t="shared" si="20"/>
        <v>-85.998852441338244</v>
      </c>
      <c r="AD21">
        <f t="shared" si="21"/>
        <v>-5.9121756693277492</v>
      </c>
      <c r="AE21">
        <f t="shared" si="22"/>
        <v>98.195716747501962</v>
      </c>
      <c r="AF21">
        <f t="shared" si="23"/>
        <v>8.5690515656130284</v>
      </c>
      <c r="AG21">
        <f t="shared" si="24"/>
        <v>1.1683875475035264</v>
      </c>
      <c r="AH21">
        <f t="shared" si="25"/>
        <v>8.6238686695207623</v>
      </c>
      <c r="AI21">
        <v>424.44705144699088</v>
      </c>
      <c r="AJ21">
        <v>420.96370303030278</v>
      </c>
      <c r="AK21">
        <v>-5.4453680628954336E-4</v>
      </c>
      <c r="AL21">
        <v>66.217845718501152</v>
      </c>
      <c r="AM21">
        <f t="shared" si="26"/>
        <v>1.1708080533387</v>
      </c>
      <c r="AN21">
        <v>10.51219347062827</v>
      </c>
      <c r="AO21">
        <v>10.97538303030303</v>
      </c>
      <c r="AP21">
        <v>-3.0034687852256579E-6</v>
      </c>
      <c r="AQ21">
        <v>108.6875070768243</v>
      </c>
      <c r="AR21">
        <v>0</v>
      </c>
      <c r="AS21">
        <v>0</v>
      </c>
      <c r="AT21">
        <f t="shared" si="27"/>
        <v>1</v>
      </c>
      <c r="AU21">
        <f t="shared" si="28"/>
        <v>0</v>
      </c>
      <c r="AV21">
        <f t="shared" si="29"/>
        <v>49725.471100080293</v>
      </c>
      <c r="AW21" t="s">
        <v>437</v>
      </c>
      <c r="AX21">
        <v>0</v>
      </c>
      <c r="AY21">
        <v>0.7</v>
      </c>
      <c r="AZ21">
        <v>0.7</v>
      </c>
      <c r="BA21">
        <f t="shared" si="30"/>
        <v>0</v>
      </c>
      <c r="BB21">
        <v>-1</v>
      </c>
      <c r="BC21" t="s">
        <v>451</v>
      </c>
      <c r="BD21">
        <v>8166.2</v>
      </c>
      <c r="BE21">
        <v>354.46924000000001</v>
      </c>
      <c r="BF21">
        <v>378.85</v>
      </c>
      <c r="BG21">
        <f t="shared" si="31"/>
        <v>6.4354652237033183E-2</v>
      </c>
      <c r="BH21">
        <v>0.5</v>
      </c>
      <c r="BI21">
        <f t="shared" si="32"/>
        <v>1261.2213970971509</v>
      </c>
      <c r="BJ21">
        <f t="shared" si="33"/>
        <v>8.6238686695207623</v>
      </c>
      <c r="BK21">
        <f t="shared" si="34"/>
        <v>40.582732202046138</v>
      </c>
      <c r="BL21">
        <f t="shared" si="35"/>
        <v>7.6305941935898213E-3</v>
      </c>
      <c r="BM21">
        <f t="shared" si="36"/>
        <v>-0.9981523030223044</v>
      </c>
      <c r="BN21">
        <f t="shared" si="37"/>
        <v>378.85</v>
      </c>
      <c r="BO21" t="s">
        <v>437</v>
      </c>
      <c r="BP21">
        <v>0</v>
      </c>
      <c r="BQ21">
        <f t="shared" si="38"/>
        <v>378.85</v>
      </c>
      <c r="BR21">
        <f t="shared" si="39"/>
        <v>0</v>
      </c>
      <c r="BS21" t="e">
        <f t="shared" si="40"/>
        <v>#DIV/0!</v>
      </c>
      <c r="BT21">
        <f t="shared" si="41"/>
        <v>1</v>
      </c>
      <c r="BU21">
        <f t="shared" si="42"/>
        <v>6.447378024593417E-2</v>
      </c>
      <c r="BV21" t="e">
        <f t="shared" si="43"/>
        <v>#DIV/0!</v>
      </c>
      <c r="BW21" t="e">
        <f t="shared" si="44"/>
        <v>#DIV/0!</v>
      </c>
      <c r="BX21" t="e">
        <f t="shared" si="45"/>
        <v>#DIV/0!</v>
      </c>
      <c r="DG21">
        <f t="shared" si="46"/>
        <v>1500.0122580645159</v>
      </c>
      <c r="DH21">
        <f t="shared" si="47"/>
        <v>1261.2213970971509</v>
      </c>
      <c r="DI21">
        <f t="shared" si="48"/>
        <v>0.84080739361724965</v>
      </c>
      <c r="DJ21">
        <f t="shared" si="49"/>
        <v>0.16115826968129174</v>
      </c>
      <c r="DK21">
        <v>2</v>
      </c>
      <c r="DL21">
        <v>0.5</v>
      </c>
      <c r="DM21" t="s">
        <v>439</v>
      </c>
      <c r="DN21">
        <v>2</v>
      </c>
      <c r="DO21" t="b">
        <v>1</v>
      </c>
      <c r="DP21">
        <v>1702410515.099999</v>
      </c>
      <c r="DQ21">
        <v>416.3572903225807</v>
      </c>
      <c r="DR21">
        <v>419.97935483870958</v>
      </c>
      <c r="DS21">
        <v>10.977409677419359</v>
      </c>
      <c r="DT21">
        <v>10.515203225806451</v>
      </c>
      <c r="DU21">
        <v>415.0922903225806</v>
      </c>
      <c r="DV21">
        <v>10.96767419354839</v>
      </c>
      <c r="DW21">
        <v>500.01970967741943</v>
      </c>
      <c r="DX21">
        <v>91.117674193548396</v>
      </c>
      <c r="DY21">
        <v>0.1000670483870968</v>
      </c>
      <c r="DZ21">
        <v>17.434122580645159</v>
      </c>
      <c r="EA21">
        <v>17.99253548387097</v>
      </c>
      <c r="EB21">
        <v>999.90000000000032</v>
      </c>
      <c r="EC21">
        <v>0</v>
      </c>
      <c r="ED21">
        <v>0</v>
      </c>
      <c r="EE21">
        <v>9991.2290322580629</v>
      </c>
      <c r="EF21">
        <v>0</v>
      </c>
      <c r="EG21">
        <v>9.9281222580645156</v>
      </c>
      <c r="EH21">
        <v>-3.6219419354838709</v>
      </c>
      <c r="EI21">
        <v>420.9785161290323</v>
      </c>
      <c r="EJ21">
        <v>424.44232258064523</v>
      </c>
      <c r="EK21">
        <v>0.46220819354838699</v>
      </c>
      <c r="EL21">
        <v>419.97935483870958</v>
      </c>
      <c r="EM21">
        <v>10.515203225806451</v>
      </c>
      <c r="EN21">
        <v>1.000236451612903</v>
      </c>
      <c r="EO21">
        <v>0.95812045161290327</v>
      </c>
      <c r="EP21">
        <v>6.9198158064516138</v>
      </c>
      <c r="EQ21">
        <v>6.294620322580645</v>
      </c>
      <c r="ER21">
        <v>1500.0122580645159</v>
      </c>
      <c r="ES21">
        <v>0.97299722580645176</v>
      </c>
      <c r="ET21">
        <v>2.7002403225806451E-2</v>
      </c>
      <c r="EU21">
        <v>0</v>
      </c>
      <c r="EV21">
        <v>354.51080645161289</v>
      </c>
      <c r="EW21">
        <v>4.9995999999999974</v>
      </c>
      <c r="EX21">
        <v>5307.8919354838717</v>
      </c>
      <c r="EY21">
        <v>14076.519354838711</v>
      </c>
      <c r="EZ21">
        <v>37.0078064516129</v>
      </c>
      <c r="FA21">
        <v>38.959419354838708</v>
      </c>
      <c r="FB21">
        <v>37.908935483870962</v>
      </c>
      <c r="FC21">
        <v>38.340483870967738</v>
      </c>
      <c r="FD21">
        <v>38.207387096774191</v>
      </c>
      <c r="FE21">
        <v>1454.642258064516</v>
      </c>
      <c r="FF21">
        <v>40.369999999999983</v>
      </c>
      <c r="FG21">
        <v>0</v>
      </c>
      <c r="FH21">
        <v>109.4000000953674</v>
      </c>
      <c r="FI21">
        <v>0</v>
      </c>
      <c r="FJ21">
        <v>354.46924000000001</v>
      </c>
      <c r="FK21">
        <v>-1.7353076899741109</v>
      </c>
      <c r="FL21">
        <v>5.4069230671882478</v>
      </c>
      <c r="FM21">
        <v>5307.9216000000006</v>
      </c>
      <c r="FN21">
        <v>15</v>
      </c>
      <c r="FO21">
        <v>0</v>
      </c>
      <c r="FP21" t="s">
        <v>440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-3.6189</v>
      </c>
      <c r="GC21">
        <v>-6.9340557491282873E-2</v>
      </c>
      <c r="GD21">
        <v>3.4214863194445701E-2</v>
      </c>
      <c r="GE21">
        <v>1</v>
      </c>
      <c r="GF21">
        <v>354.5297352941177</v>
      </c>
      <c r="GG21">
        <v>-1.0288922828335589</v>
      </c>
      <c r="GH21">
        <v>0.21827563643294759</v>
      </c>
      <c r="GI21">
        <v>0</v>
      </c>
      <c r="GJ21">
        <v>0.46177626829268292</v>
      </c>
      <c r="GK21">
        <v>9.5044181184673684E-3</v>
      </c>
      <c r="GL21">
        <v>1.234172755911289E-3</v>
      </c>
      <c r="GM21">
        <v>1</v>
      </c>
      <c r="GN21">
        <v>2</v>
      </c>
      <c r="GO21">
        <v>3</v>
      </c>
      <c r="GP21" t="s">
        <v>441</v>
      </c>
      <c r="GQ21">
        <v>3.09951</v>
      </c>
      <c r="GR21">
        <v>2.7580100000000001</v>
      </c>
      <c r="GS21">
        <v>8.8369000000000003E-2</v>
      </c>
      <c r="GT21">
        <v>8.9182399999999995E-2</v>
      </c>
      <c r="GU21">
        <v>6.2090800000000002E-2</v>
      </c>
      <c r="GV21">
        <v>6.0681600000000002E-2</v>
      </c>
      <c r="GW21">
        <v>23930.1</v>
      </c>
      <c r="GX21">
        <v>22231.3</v>
      </c>
      <c r="GY21">
        <v>26806.2</v>
      </c>
      <c r="GZ21">
        <v>24624.400000000001</v>
      </c>
      <c r="HA21">
        <v>40302</v>
      </c>
      <c r="HB21">
        <v>34222.1</v>
      </c>
      <c r="HC21">
        <v>46878.7</v>
      </c>
      <c r="HD21">
        <v>38982.699999999997</v>
      </c>
      <c r="HE21">
        <v>1.9187700000000001</v>
      </c>
      <c r="HF21">
        <v>1.93415</v>
      </c>
      <c r="HG21">
        <v>5.2005099999999999E-2</v>
      </c>
      <c r="HH21">
        <v>0</v>
      </c>
      <c r="HI21">
        <v>17.1418</v>
      </c>
      <c r="HJ21">
        <v>999.9</v>
      </c>
      <c r="HK21">
        <v>55.6</v>
      </c>
      <c r="HL21">
        <v>27.1</v>
      </c>
      <c r="HM21">
        <v>21.9696</v>
      </c>
      <c r="HN21">
        <v>62.454999999999998</v>
      </c>
      <c r="HO21">
        <v>24.006399999999999</v>
      </c>
      <c r="HP21">
        <v>1</v>
      </c>
      <c r="HQ21">
        <v>-0.117525</v>
      </c>
      <c r="HR21">
        <v>3.8673799999999998</v>
      </c>
      <c r="HS21">
        <v>20.239599999999999</v>
      </c>
      <c r="HT21">
        <v>5.2225299999999999</v>
      </c>
      <c r="HU21">
        <v>11.98</v>
      </c>
      <c r="HV21">
        <v>4.9657</v>
      </c>
      <c r="HW21">
        <v>3.27515</v>
      </c>
      <c r="HX21">
        <v>9999</v>
      </c>
      <c r="HY21">
        <v>9999</v>
      </c>
      <c r="HZ21">
        <v>9999</v>
      </c>
      <c r="IA21">
        <v>532.20000000000005</v>
      </c>
      <c r="IB21">
        <v>1.86391</v>
      </c>
      <c r="IC21">
        <v>1.8599399999999999</v>
      </c>
      <c r="ID21">
        <v>1.8582099999999999</v>
      </c>
      <c r="IE21">
        <v>1.8596299999999999</v>
      </c>
      <c r="IF21">
        <v>1.8597399999999999</v>
      </c>
      <c r="IG21">
        <v>1.85822</v>
      </c>
      <c r="IH21">
        <v>1.8573</v>
      </c>
      <c r="II21">
        <v>1.85226</v>
      </c>
      <c r="IJ21">
        <v>0</v>
      </c>
      <c r="IK21">
        <v>0</v>
      </c>
      <c r="IL21">
        <v>0</v>
      </c>
      <c r="IM21">
        <v>0</v>
      </c>
      <c r="IN21" t="s">
        <v>442</v>
      </c>
      <c r="IO21" t="s">
        <v>443</v>
      </c>
      <c r="IP21" t="s">
        <v>444</v>
      </c>
      <c r="IQ21" t="s">
        <v>444</v>
      </c>
      <c r="IR21" t="s">
        <v>444</v>
      </c>
      <c r="IS21" t="s">
        <v>444</v>
      </c>
      <c r="IT21">
        <v>0</v>
      </c>
      <c r="IU21">
        <v>100</v>
      </c>
      <c r="IV21">
        <v>100</v>
      </c>
      <c r="IW21">
        <v>1.2649999999999999</v>
      </c>
      <c r="IX21">
        <v>9.7000000000000003E-3</v>
      </c>
      <c r="IY21">
        <v>0.39716153104927959</v>
      </c>
      <c r="IZ21">
        <v>2.1943836705261579E-3</v>
      </c>
      <c r="JA21">
        <v>-2.6144308360484781E-7</v>
      </c>
      <c r="JB21">
        <v>2.8315668189746569E-11</v>
      </c>
      <c r="JC21">
        <v>-2.387284111826243E-2</v>
      </c>
      <c r="JD21">
        <v>-4.9195921971587819E-3</v>
      </c>
      <c r="JE21">
        <v>8.1864236447964141E-4</v>
      </c>
      <c r="JF21">
        <v>-8.2681161510495509E-6</v>
      </c>
      <c r="JG21">
        <v>6</v>
      </c>
      <c r="JH21">
        <v>2002</v>
      </c>
      <c r="JI21">
        <v>0</v>
      </c>
      <c r="JJ21">
        <v>28</v>
      </c>
      <c r="JK21">
        <v>28373508.699999999</v>
      </c>
      <c r="JL21">
        <v>28373508.699999999</v>
      </c>
      <c r="JM21">
        <v>1.1047400000000001</v>
      </c>
      <c r="JN21">
        <v>2.5830099999999998</v>
      </c>
      <c r="JO21">
        <v>1.49658</v>
      </c>
      <c r="JP21">
        <v>2.34741</v>
      </c>
      <c r="JQ21">
        <v>1.5490699999999999</v>
      </c>
      <c r="JR21">
        <v>2.36084</v>
      </c>
      <c r="JS21">
        <v>32.134399999999999</v>
      </c>
      <c r="JT21">
        <v>24.096299999999999</v>
      </c>
      <c r="JU21">
        <v>18</v>
      </c>
      <c r="JV21">
        <v>487.04199999999997</v>
      </c>
      <c r="JW21">
        <v>513.71199999999999</v>
      </c>
      <c r="JX21">
        <v>13.8093</v>
      </c>
      <c r="JY21">
        <v>25.595600000000001</v>
      </c>
      <c r="JZ21">
        <v>29.999500000000001</v>
      </c>
      <c r="KA21">
        <v>26.0242</v>
      </c>
      <c r="KB21">
        <v>26.0642</v>
      </c>
      <c r="KC21">
        <v>22.217300000000002</v>
      </c>
      <c r="KD21">
        <v>50.356299999999997</v>
      </c>
      <c r="KE21">
        <v>0</v>
      </c>
      <c r="KF21">
        <v>13.8119</v>
      </c>
      <c r="KG21">
        <v>420</v>
      </c>
      <c r="KH21">
        <v>10.562799999999999</v>
      </c>
      <c r="KI21">
        <v>102.441</v>
      </c>
      <c r="KJ21">
        <v>93.989099999999993</v>
      </c>
    </row>
    <row r="22" spans="1:296" x14ac:dyDescent="0.3">
      <c r="A22">
        <v>4</v>
      </c>
      <c r="B22">
        <v>1702411115</v>
      </c>
      <c r="C22">
        <v>802.90000009536743</v>
      </c>
      <c r="D22" t="s">
        <v>452</v>
      </c>
      <c r="E22" t="s">
        <v>453</v>
      </c>
      <c r="F22">
        <v>5</v>
      </c>
      <c r="G22" t="s">
        <v>436</v>
      </c>
      <c r="H22">
        <v>1702411107</v>
      </c>
      <c r="I22">
        <f t="shared" si="0"/>
        <v>1.4039857003460604E-3</v>
      </c>
      <c r="J22">
        <f t="shared" si="1"/>
        <v>1.4039857003460603</v>
      </c>
      <c r="K22">
        <f t="shared" si="2"/>
        <v>8.1295156075089512</v>
      </c>
      <c r="L22">
        <f t="shared" si="3"/>
        <v>416.49338709677431</v>
      </c>
      <c r="M22">
        <f t="shared" si="4"/>
        <v>248.05602328705791</v>
      </c>
      <c r="N22">
        <f t="shared" si="5"/>
        <v>22.631890097251233</v>
      </c>
      <c r="O22">
        <f t="shared" si="6"/>
        <v>37.999611692952207</v>
      </c>
      <c r="P22">
        <f t="shared" si="7"/>
        <v>8.2777246415720165E-2</v>
      </c>
      <c r="Q22">
        <f t="shared" si="8"/>
        <v>2.8601944890842201</v>
      </c>
      <c r="R22">
        <f t="shared" si="9"/>
        <v>8.146901820463695E-2</v>
      </c>
      <c r="S22">
        <f t="shared" si="10"/>
        <v>5.1033953202307455E-2</v>
      </c>
      <c r="T22">
        <f t="shared" si="11"/>
        <v>241.73576557227057</v>
      </c>
      <c r="U22">
        <f t="shared" si="12"/>
        <v>24.621755032363186</v>
      </c>
      <c r="V22">
        <f t="shared" si="13"/>
        <v>24.004009677419351</v>
      </c>
      <c r="W22">
        <f t="shared" si="14"/>
        <v>2.9956959287037481</v>
      </c>
      <c r="X22">
        <f t="shared" si="15"/>
        <v>50.193484640642168</v>
      </c>
      <c r="Y22">
        <f t="shared" si="16"/>
        <v>1.4617834955343936</v>
      </c>
      <c r="Z22">
        <f t="shared" si="17"/>
        <v>2.9122972951568551</v>
      </c>
      <c r="AA22">
        <f t="shared" si="18"/>
        <v>1.5339124331693545</v>
      </c>
      <c r="AB22">
        <f t="shared" si="19"/>
        <v>-61.915769385261264</v>
      </c>
      <c r="AC22">
        <f t="shared" si="20"/>
        <v>-72.351074275654227</v>
      </c>
      <c r="AD22">
        <f t="shared" si="21"/>
        <v>-5.2846749750392554</v>
      </c>
      <c r="AE22">
        <f t="shared" si="22"/>
        <v>102.18424693631583</v>
      </c>
      <c r="AF22">
        <f t="shared" si="23"/>
        <v>8.1700073559284458</v>
      </c>
      <c r="AG22">
        <f t="shared" si="24"/>
        <v>1.408659800117011</v>
      </c>
      <c r="AH22">
        <f t="shared" si="25"/>
        <v>8.1295156075089512</v>
      </c>
      <c r="AI22">
        <v>426.57530978533413</v>
      </c>
      <c r="AJ22">
        <v>423.27289090909079</v>
      </c>
      <c r="AK22">
        <v>-9.6101672259538056E-5</v>
      </c>
      <c r="AL22">
        <v>66.217845718501152</v>
      </c>
      <c r="AM22">
        <f t="shared" si="26"/>
        <v>1.4039857003460603</v>
      </c>
      <c r="AN22">
        <v>15.46504768406337</v>
      </c>
      <c r="AO22">
        <v>16.017729090909089</v>
      </c>
      <c r="AP22">
        <v>-1.0372203480175001E-5</v>
      </c>
      <c r="AQ22">
        <v>108.6875070768243</v>
      </c>
      <c r="AR22">
        <v>0</v>
      </c>
      <c r="AS22">
        <v>0</v>
      </c>
      <c r="AT22">
        <f t="shared" si="27"/>
        <v>1</v>
      </c>
      <c r="AU22">
        <f t="shared" si="28"/>
        <v>0</v>
      </c>
      <c r="AV22">
        <f t="shared" si="29"/>
        <v>48805.298112646196</v>
      </c>
      <c r="AW22" t="s">
        <v>437</v>
      </c>
      <c r="AX22">
        <v>0</v>
      </c>
      <c r="AY22">
        <v>0.7</v>
      </c>
      <c r="AZ22">
        <v>0.7</v>
      </c>
      <c r="BA22">
        <f t="shared" si="30"/>
        <v>0</v>
      </c>
      <c r="BB22">
        <v>-1</v>
      </c>
      <c r="BC22" t="s">
        <v>454</v>
      </c>
      <c r="BD22">
        <v>8155.17</v>
      </c>
      <c r="BE22">
        <v>337.07523076923081</v>
      </c>
      <c r="BF22">
        <v>367.9</v>
      </c>
      <c r="BG22">
        <f t="shared" si="31"/>
        <v>8.3785727727015979E-2</v>
      </c>
      <c r="BH22">
        <v>0.5</v>
      </c>
      <c r="BI22">
        <f t="shared" si="32"/>
        <v>1261.2009581270333</v>
      </c>
      <c r="BJ22">
        <f t="shared" si="33"/>
        <v>8.1295156075089512</v>
      </c>
      <c r="BK22">
        <f t="shared" si="34"/>
        <v>52.835320043341646</v>
      </c>
      <c r="BL22">
        <f t="shared" si="35"/>
        <v>7.2387477575872475E-3</v>
      </c>
      <c r="BM22">
        <f t="shared" si="36"/>
        <v>-0.99809730905137273</v>
      </c>
      <c r="BN22">
        <f t="shared" si="37"/>
        <v>367.9</v>
      </c>
      <c r="BO22" t="s">
        <v>437</v>
      </c>
      <c r="BP22">
        <v>0</v>
      </c>
      <c r="BQ22">
        <f t="shared" si="38"/>
        <v>367.9</v>
      </c>
      <c r="BR22">
        <f t="shared" si="39"/>
        <v>0</v>
      </c>
      <c r="BS22" t="e">
        <f t="shared" si="40"/>
        <v>#DIV/0!</v>
      </c>
      <c r="BT22">
        <f t="shared" si="41"/>
        <v>1</v>
      </c>
      <c r="BU22">
        <f t="shared" si="42"/>
        <v>8.3945449974861558E-2</v>
      </c>
      <c r="BV22" t="e">
        <f t="shared" si="43"/>
        <v>#DIV/0!</v>
      </c>
      <c r="BW22" t="e">
        <f t="shared" si="44"/>
        <v>#DIV/0!</v>
      </c>
      <c r="BX22" t="e">
        <f t="shared" si="45"/>
        <v>#DIV/0!</v>
      </c>
      <c r="DG22">
        <f t="shared" si="46"/>
        <v>1499.9877419354841</v>
      </c>
      <c r="DH22">
        <f t="shared" si="47"/>
        <v>1261.2009581270333</v>
      </c>
      <c r="DI22">
        <f t="shared" si="48"/>
        <v>0.84080750986648978</v>
      </c>
      <c r="DJ22">
        <f t="shared" si="49"/>
        <v>0.16115849404232521</v>
      </c>
      <c r="DK22">
        <v>2</v>
      </c>
      <c r="DL22">
        <v>0.5</v>
      </c>
      <c r="DM22" t="s">
        <v>439</v>
      </c>
      <c r="DN22">
        <v>2</v>
      </c>
      <c r="DO22" t="b">
        <v>1</v>
      </c>
      <c r="DP22">
        <v>1702411107</v>
      </c>
      <c r="DQ22">
        <v>416.49338709677431</v>
      </c>
      <c r="DR22">
        <v>419.99606451612902</v>
      </c>
      <c r="DS22">
        <v>16.021825806451609</v>
      </c>
      <c r="DT22">
        <v>15.46739032258064</v>
      </c>
      <c r="DU22">
        <v>415.22812903225798</v>
      </c>
      <c r="DV22">
        <v>15.949454838709681</v>
      </c>
      <c r="DW22">
        <v>500.00064516129032</v>
      </c>
      <c r="DX22">
        <v>91.137083870967743</v>
      </c>
      <c r="DY22">
        <v>9.9927016129032264E-2</v>
      </c>
      <c r="DZ22">
        <v>23.534803225806449</v>
      </c>
      <c r="EA22">
        <v>24.004009677419351</v>
      </c>
      <c r="EB22">
        <v>999.90000000000032</v>
      </c>
      <c r="EC22">
        <v>0</v>
      </c>
      <c r="ED22">
        <v>0</v>
      </c>
      <c r="EE22">
        <v>10011.003870967739</v>
      </c>
      <c r="EF22">
        <v>0</v>
      </c>
      <c r="EG22">
        <v>9.8747983870967762</v>
      </c>
      <c r="EH22">
        <v>-3.502735806451613</v>
      </c>
      <c r="EI22">
        <v>423.27493548387082</v>
      </c>
      <c r="EJ22">
        <v>426.59454838709672</v>
      </c>
      <c r="EK22">
        <v>0.55443703225806451</v>
      </c>
      <c r="EL22">
        <v>419.99606451612902</v>
      </c>
      <c r="EM22">
        <v>15.46739032258064</v>
      </c>
      <c r="EN22">
        <v>1.4601825806451609</v>
      </c>
      <c r="EO22">
        <v>1.409652580645161</v>
      </c>
      <c r="EP22">
        <v>12.55748064516129</v>
      </c>
      <c r="EQ22">
        <v>12.02187096774194</v>
      </c>
      <c r="ER22">
        <v>1499.9877419354841</v>
      </c>
      <c r="ES22">
        <v>0.97299512903225793</v>
      </c>
      <c r="ET22">
        <v>2.7004990322580639E-2</v>
      </c>
      <c r="EU22">
        <v>0</v>
      </c>
      <c r="EV22">
        <v>337.08887096774191</v>
      </c>
      <c r="EW22">
        <v>4.9995999999999974</v>
      </c>
      <c r="EX22">
        <v>5084.9770967741952</v>
      </c>
      <c r="EY22">
        <v>14076.27419354839</v>
      </c>
      <c r="EZ22">
        <v>38.622677419354829</v>
      </c>
      <c r="FA22">
        <v>40.445354838709662</v>
      </c>
      <c r="FB22">
        <v>38.800193548387092</v>
      </c>
      <c r="FC22">
        <v>40.570387096774184</v>
      </c>
      <c r="FD22">
        <v>40.396935483870948</v>
      </c>
      <c r="FE22">
        <v>1454.6129032258059</v>
      </c>
      <c r="FF22">
        <v>40.375161290322609</v>
      </c>
      <c r="FG22">
        <v>0</v>
      </c>
      <c r="FH22">
        <v>591.39999985694885</v>
      </c>
      <c r="FI22">
        <v>0</v>
      </c>
      <c r="FJ22">
        <v>337.07523076923081</v>
      </c>
      <c r="FK22">
        <v>-1.8004786208614281</v>
      </c>
      <c r="FL22">
        <v>-0.432478650930538</v>
      </c>
      <c r="FM22">
        <v>5084.9434615384616</v>
      </c>
      <c r="FN22">
        <v>15</v>
      </c>
      <c r="FO22">
        <v>0</v>
      </c>
      <c r="FP22" t="s">
        <v>440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-3.5135490243902439</v>
      </c>
      <c r="GC22">
        <v>0.22001435540068681</v>
      </c>
      <c r="GD22">
        <v>3.1592801109984157E-2</v>
      </c>
      <c r="GE22">
        <v>1</v>
      </c>
      <c r="GF22">
        <v>337.11452941176469</v>
      </c>
      <c r="GG22">
        <v>-0.6739495706093106</v>
      </c>
      <c r="GH22">
        <v>0.26008067021081049</v>
      </c>
      <c r="GI22">
        <v>1</v>
      </c>
      <c r="GJ22">
        <v>0.55431119512195115</v>
      </c>
      <c r="GK22">
        <v>3.3324878048780382E-3</v>
      </c>
      <c r="GL22">
        <v>7.7779247403091155E-4</v>
      </c>
      <c r="GM22">
        <v>1</v>
      </c>
      <c r="GN22">
        <v>3</v>
      </c>
      <c r="GO22">
        <v>3</v>
      </c>
      <c r="GP22" t="s">
        <v>448</v>
      </c>
      <c r="GQ22">
        <v>3.1007500000000001</v>
      </c>
      <c r="GR22">
        <v>2.7583600000000001</v>
      </c>
      <c r="GS22">
        <v>8.8569200000000001E-2</v>
      </c>
      <c r="GT22">
        <v>8.9375200000000002E-2</v>
      </c>
      <c r="GU22">
        <v>8.2411200000000004E-2</v>
      </c>
      <c r="GV22">
        <v>8.1131200000000001E-2</v>
      </c>
      <c r="GW22">
        <v>23934</v>
      </c>
      <c r="GX22">
        <v>22230.9</v>
      </c>
      <c r="GY22">
        <v>26814.6</v>
      </c>
      <c r="GZ22">
        <v>24627.200000000001</v>
      </c>
      <c r="HA22">
        <v>39431.300000000003</v>
      </c>
      <c r="HB22">
        <v>33472.800000000003</v>
      </c>
      <c r="HC22">
        <v>46893.5</v>
      </c>
      <c r="HD22">
        <v>38984.400000000001</v>
      </c>
      <c r="HE22">
        <v>1.92272</v>
      </c>
      <c r="HF22">
        <v>1.9468300000000001</v>
      </c>
      <c r="HG22">
        <v>0.144895</v>
      </c>
      <c r="HH22">
        <v>0</v>
      </c>
      <c r="HI22">
        <v>21.6282</v>
      </c>
      <c r="HJ22">
        <v>999.9</v>
      </c>
      <c r="HK22">
        <v>52.7</v>
      </c>
      <c r="HL22">
        <v>27.6</v>
      </c>
      <c r="HM22">
        <v>21.438099999999999</v>
      </c>
      <c r="HN22">
        <v>60.884999999999998</v>
      </c>
      <c r="HO22">
        <v>24.086500000000001</v>
      </c>
      <c r="HP22">
        <v>1</v>
      </c>
      <c r="HQ22">
        <v>-0.15973100000000001</v>
      </c>
      <c r="HR22">
        <v>0.95891099999999996</v>
      </c>
      <c r="HS22">
        <v>20.279900000000001</v>
      </c>
      <c r="HT22">
        <v>5.2216300000000002</v>
      </c>
      <c r="HU22">
        <v>11.9794</v>
      </c>
      <c r="HV22">
        <v>4.9657499999999999</v>
      </c>
      <c r="HW22">
        <v>3.2751800000000002</v>
      </c>
      <c r="HX22">
        <v>9999</v>
      </c>
      <c r="HY22">
        <v>9999</v>
      </c>
      <c r="HZ22">
        <v>9999</v>
      </c>
      <c r="IA22">
        <v>532.29999999999995</v>
      </c>
      <c r="IB22">
        <v>1.8639399999999999</v>
      </c>
      <c r="IC22">
        <v>1.8600099999999999</v>
      </c>
      <c r="ID22">
        <v>1.85822</v>
      </c>
      <c r="IE22">
        <v>1.8596299999999999</v>
      </c>
      <c r="IF22">
        <v>1.8597600000000001</v>
      </c>
      <c r="IG22">
        <v>1.85822</v>
      </c>
      <c r="IH22">
        <v>1.8572900000000001</v>
      </c>
      <c r="II22">
        <v>1.85226</v>
      </c>
      <c r="IJ22">
        <v>0</v>
      </c>
      <c r="IK22">
        <v>0</v>
      </c>
      <c r="IL22">
        <v>0</v>
      </c>
      <c r="IM22">
        <v>0</v>
      </c>
      <c r="IN22" t="s">
        <v>442</v>
      </c>
      <c r="IO22" t="s">
        <v>443</v>
      </c>
      <c r="IP22" t="s">
        <v>444</v>
      </c>
      <c r="IQ22" t="s">
        <v>444</v>
      </c>
      <c r="IR22" t="s">
        <v>444</v>
      </c>
      <c r="IS22" t="s">
        <v>444</v>
      </c>
      <c r="IT22">
        <v>0</v>
      </c>
      <c r="IU22">
        <v>100</v>
      </c>
      <c r="IV22">
        <v>100</v>
      </c>
      <c r="IW22">
        <v>1.2649999999999999</v>
      </c>
      <c r="IX22">
        <v>7.2300000000000003E-2</v>
      </c>
      <c r="IY22">
        <v>0.39716153104927959</v>
      </c>
      <c r="IZ22">
        <v>2.1943836705261579E-3</v>
      </c>
      <c r="JA22">
        <v>-2.6144308360484781E-7</v>
      </c>
      <c r="JB22">
        <v>2.8315668189746569E-11</v>
      </c>
      <c r="JC22">
        <v>-2.387284111826243E-2</v>
      </c>
      <c r="JD22">
        <v>-4.9195921971587819E-3</v>
      </c>
      <c r="JE22">
        <v>8.1864236447964141E-4</v>
      </c>
      <c r="JF22">
        <v>-8.2681161510495509E-6</v>
      </c>
      <c r="JG22">
        <v>6</v>
      </c>
      <c r="JH22">
        <v>2002</v>
      </c>
      <c r="JI22">
        <v>0</v>
      </c>
      <c r="JJ22">
        <v>28</v>
      </c>
      <c r="JK22">
        <v>28373518.600000001</v>
      </c>
      <c r="JL22">
        <v>28373518.600000001</v>
      </c>
      <c r="JM22">
        <v>1.11694</v>
      </c>
      <c r="JN22">
        <v>2.5817899999999998</v>
      </c>
      <c r="JO22">
        <v>1.49658</v>
      </c>
      <c r="JP22">
        <v>2.34497</v>
      </c>
      <c r="JQ22">
        <v>1.5490699999999999</v>
      </c>
      <c r="JR22">
        <v>2.4389599999999998</v>
      </c>
      <c r="JS22">
        <v>32.266599999999997</v>
      </c>
      <c r="JT22">
        <v>24.122499999999999</v>
      </c>
      <c r="JU22">
        <v>18</v>
      </c>
      <c r="JV22">
        <v>485.14100000000002</v>
      </c>
      <c r="JW22">
        <v>516.98699999999997</v>
      </c>
      <c r="JX22">
        <v>21.343800000000002</v>
      </c>
      <c r="JY22">
        <v>25.252500000000001</v>
      </c>
      <c r="JZ22">
        <v>29.9999</v>
      </c>
      <c r="KA22">
        <v>25.508099999999999</v>
      </c>
      <c r="KB22">
        <v>25.503</v>
      </c>
      <c r="KC22">
        <v>22.447500000000002</v>
      </c>
      <c r="KD22">
        <v>29.020600000000002</v>
      </c>
      <c r="KE22">
        <v>0</v>
      </c>
      <c r="KF22">
        <v>21.341100000000001</v>
      </c>
      <c r="KG22">
        <v>420</v>
      </c>
      <c r="KH22">
        <v>15.463900000000001</v>
      </c>
      <c r="KI22">
        <v>102.474</v>
      </c>
      <c r="KJ22">
        <v>93.995800000000003</v>
      </c>
    </row>
    <row r="23" spans="1:296" x14ac:dyDescent="0.3">
      <c r="A23">
        <v>5</v>
      </c>
      <c r="B23">
        <v>1702411227.5</v>
      </c>
      <c r="C23">
        <v>915.40000009536743</v>
      </c>
      <c r="D23" t="s">
        <v>455</v>
      </c>
      <c r="E23" t="s">
        <v>456</v>
      </c>
      <c r="F23">
        <v>5</v>
      </c>
      <c r="G23" t="s">
        <v>436</v>
      </c>
      <c r="H23">
        <v>1702411219.75</v>
      </c>
      <c r="I23">
        <f t="shared" si="0"/>
        <v>1.4083857979140459E-3</v>
      </c>
      <c r="J23">
        <f t="shared" si="1"/>
        <v>1.4083857979140459</v>
      </c>
      <c r="K23">
        <f t="shared" si="2"/>
        <v>8.2667946371835814</v>
      </c>
      <c r="L23">
        <f t="shared" si="3"/>
        <v>416.43673333333328</v>
      </c>
      <c r="M23">
        <f t="shared" si="4"/>
        <v>245.52355862082132</v>
      </c>
      <c r="N23">
        <f t="shared" si="5"/>
        <v>22.400362435823908</v>
      </c>
      <c r="O23">
        <f t="shared" si="6"/>
        <v>37.993640246407452</v>
      </c>
      <c r="P23">
        <f t="shared" si="7"/>
        <v>8.2879170897411369E-2</v>
      </c>
      <c r="Q23">
        <f t="shared" si="8"/>
        <v>2.8595471153140024</v>
      </c>
      <c r="R23">
        <f t="shared" si="9"/>
        <v>8.1567454720718788E-2</v>
      </c>
      <c r="S23">
        <f t="shared" si="10"/>
        <v>5.1095782340118842E-2</v>
      </c>
      <c r="T23">
        <f t="shared" si="11"/>
        <v>241.73746272326602</v>
      </c>
      <c r="U23">
        <f t="shared" si="12"/>
        <v>24.617780516842632</v>
      </c>
      <c r="V23">
        <f t="shared" si="13"/>
        <v>23.99771333333333</v>
      </c>
      <c r="W23">
        <f t="shared" si="14"/>
        <v>2.9945631150422187</v>
      </c>
      <c r="X23">
        <f t="shared" si="15"/>
        <v>50.06205657767606</v>
      </c>
      <c r="Y23">
        <f t="shared" si="16"/>
        <v>1.4576884790569729</v>
      </c>
      <c r="Z23">
        <f t="shared" si="17"/>
        <v>2.9117630770826004</v>
      </c>
      <c r="AA23">
        <f t="shared" si="18"/>
        <v>1.5368746359852459</v>
      </c>
      <c r="AB23">
        <f t="shared" si="19"/>
        <v>-62.109813688009424</v>
      </c>
      <c r="AC23">
        <f t="shared" si="20"/>
        <v>-71.833184986132693</v>
      </c>
      <c r="AD23">
        <f t="shared" si="21"/>
        <v>-5.2477873039724194</v>
      </c>
      <c r="AE23">
        <f t="shared" si="22"/>
        <v>102.54667674515147</v>
      </c>
      <c r="AF23">
        <f t="shared" si="23"/>
        <v>8.2867773608445834</v>
      </c>
      <c r="AG23">
        <f t="shared" si="24"/>
        <v>1.4218820490694091</v>
      </c>
      <c r="AH23">
        <f t="shared" si="25"/>
        <v>8.2667946371835814</v>
      </c>
      <c r="AI23">
        <v>426.54962845644542</v>
      </c>
      <c r="AJ23">
        <v>423.19192121212109</v>
      </c>
      <c r="AK23">
        <v>-1.6276821619166519E-4</v>
      </c>
      <c r="AL23">
        <v>66.217845718501152</v>
      </c>
      <c r="AM23">
        <f t="shared" si="26"/>
        <v>1.4083857979140459</v>
      </c>
      <c r="AN23">
        <v>15.415790131471811</v>
      </c>
      <c r="AO23">
        <v>15.9704606060606</v>
      </c>
      <c r="AP23">
        <v>-3.8874851139235217E-5</v>
      </c>
      <c r="AQ23">
        <v>108.6875070768243</v>
      </c>
      <c r="AR23">
        <v>0</v>
      </c>
      <c r="AS23">
        <v>0</v>
      </c>
      <c r="AT23">
        <f t="shared" si="27"/>
        <v>1</v>
      </c>
      <c r="AU23">
        <f t="shared" si="28"/>
        <v>0</v>
      </c>
      <c r="AV23">
        <f t="shared" si="29"/>
        <v>48787.222940470798</v>
      </c>
      <c r="AW23" t="s">
        <v>437</v>
      </c>
      <c r="AX23">
        <v>0</v>
      </c>
      <c r="AY23">
        <v>0.7</v>
      </c>
      <c r="AZ23">
        <v>0.7</v>
      </c>
      <c r="BA23">
        <f t="shared" si="30"/>
        <v>0</v>
      </c>
      <c r="BB23">
        <v>-1</v>
      </c>
      <c r="BC23" t="s">
        <v>457</v>
      </c>
      <c r="BD23">
        <v>8159.68</v>
      </c>
      <c r="BE23">
        <v>335.55264000000011</v>
      </c>
      <c r="BF23">
        <v>366.42</v>
      </c>
      <c r="BG23">
        <f t="shared" si="31"/>
        <v>8.4240379891927009E-2</v>
      </c>
      <c r="BH23">
        <v>0.5</v>
      </c>
      <c r="BI23">
        <f t="shared" si="32"/>
        <v>1261.2121303229355</v>
      </c>
      <c r="BJ23">
        <f t="shared" si="33"/>
        <v>8.2667946371835814</v>
      </c>
      <c r="BK23">
        <f t="shared" si="34"/>
        <v>53.122494491355319</v>
      </c>
      <c r="BL23">
        <f t="shared" si="35"/>
        <v>7.3475305338292322E-3</v>
      </c>
      <c r="BM23">
        <f t="shared" si="36"/>
        <v>-0.99808962392882483</v>
      </c>
      <c r="BN23">
        <f t="shared" si="37"/>
        <v>366.42</v>
      </c>
      <c r="BO23" t="s">
        <v>437</v>
      </c>
      <c r="BP23">
        <v>0</v>
      </c>
      <c r="BQ23">
        <f t="shared" si="38"/>
        <v>366.42</v>
      </c>
      <c r="BR23">
        <f t="shared" si="39"/>
        <v>0</v>
      </c>
      <c r="BS23" t="e">
        <f t="shared" si="40"/>
        <v>#DIV/0!</v>
      </c>
      <c r="BT23">
        <f t="shared" si="41"/>
        <v>1</v>
      </c>
      <c r="BU23">
        <f t="shared" si="42"/>
        <v>8.4401618724707167E-2</v>
      </c>
      <c r="BV23" t="e">
        <f t="shared" si="43"/>
        <v>#DIV/0!</v>
      </c>
      <c r="BW23" t="e">
        <f t="shared" si="44"/>
        <v>#DIV/0!</v>
      </c>
      <c r="BX23" t="e">
        <f t="shared" si="45"/>
        <v>#DIV/0!</v>
      </c>
      <c r="DG23">
        <f t="shared" si="46"/>
        <v>1500.0013333333329</v>
      </c>
      <c r="DH23">
        <f t="shared" si="47"/>
        <v>1261.2121303229355</v>
      </c>
      <c r="DI23">
        <f t="shared" si="48"/>
        <v>0.8408073394976554</v>
      </c>
      <c r="DJ23">
        <f t="shared" si="49"/>
        <v>0.16115816523047496</v>
      </c>
      <c r="DK23">
        <v>2</v>
      </c>
      <c r="DL23">
        <v>0.5</v>
      </c>
      <c r="DM23" t="s">
        <v>439</v>
      </c>
      <c r="DN23">
        <v>2</v>
      </c>
      <c r="DO23" t="b">
        <v>1</v>
      </c>
      <c r="DP23">
        <v>1702411219.75</v>
      </c>
      <c r="DQ23">
        <v>416.43673333333328</v>
      </c>
      <c r="DR23">
        <v>419.98829999999992</v>
      </c>
      <c r="DS23">
        <v>15.97728</v>
      </c>
      <c r="DT23">
        <v>15.41761333333333</v>
      </c>
      <c r="DU23">
        <v>415.17166666666668</v>
      </c>
      <c r="DV23">
        <v>15.905570000000001</v>
      </c>
      <c r="DW23">
        <v>499.99913333333342</v>
      </c>
      <c r="DX23">
        <v>91.135156666666674</v>
      </c>
      <c r="DY23">
        <v>9.9927093333333342E-2</v>
      </c>
      <c r="DZ23">
        <v>23.531759999999998</v>
      </c>
      <c r="EA23">
        <v>23.99771333333333</v>
      </c>
      <c r="EB23">
        <v>999.9000000000002</v>
      </c>
      <c r="EC23">
        <v>0</v>
      </c>
      <c r="ED23">
        <v>0</v>
      </c>
      <c r="EE23">
        <v>10007.251</v>
      </c>
      <c r="EF23">
        <v>0</v>
      </c>
      <c r="EG23">
        <v>9.8962383333333346</v>
      </c>
      <c r="EH23">
        <v>-3.5514939999999999</v>
      </c>
      <c r="EI23">
        <v>423.19833333333332</v>
      </c>
      <c r="EJ23">
        <v>426.56490000000002</v>
      </c>
      <c r="EK23">
        <v>0.55966530000000003</v>
      </c>
      <c r="EL23">
        <v>419.98829999999992</v>
      </c>
      <c r="EM23">
        <v>15.41761333333333</v>
      </c>
      <c r="EN23">
        <v>1.4560923333333331</v>
      </c>
      <c r="EO23">
        <v>1.405087</v>
      </c>
      <c r="EP23">
        <v>12.51472666666667</v>
      </c>
      <c r="EQ23">
        <v>11.97264666666667</v>
      </c>
      <c r="ER23">
        <v>1500.0013333333329</v>
      </c>
      <c r="ES23">
        <v>0.97299846666666667</v>
      </c>
      <c r="ET23">
        <v>2.7001549999999999E-2</v>
      </c>
      <c r="EU23">
        <v>0</v>
      </c>
      <c r="EV23">
        <v>335.56033333333318</v>
      </c>
      <c r="EW23">
        <v>4.9995999999999983</v>
      </c>
      <c r="EX23">
        <v>5075.7649999999994</v>
      </c>
      <c r="EY23">
        <v>14076.41</v>
      </c>
      <c r="EZ23">
        <v>39.191433333333329</v>
      </c>
      <c r="FA23">
        <v>40.41013333333332</v>
      </c>
      <c r="FB23">
        <v>39.741399999999992</v>
      </c>
      <c r="FC23">
        <v>40.395499999999991</v>
      </c>
      <c r="FD23">
        <v>40.262233333333327</v>
      </c>
      <c r="FE23">
        <v>1454.634333333333</v>
      </c>
      <c r="FF23">
        <v>40.367000000000012</v>
      </c>
      <c r="FG23">
        <v>0</v>
      </c>
      <c r="FH23">
        <v>112</v>
      </c>
      <c r="FI23">
        <v>0</v>
      </c>
      <c r="FJ23">
        <v>335.55264000000011</v>
      </c>
      <c r="FK23">
        <v>-0.33176922497427469</v>
      </c>
      <c r="FL23">
        <v>-18.309230746196882</v>
      </c>
      <c r="FM23">
        <v>5075.5528000000004</v>
      </c>
      <c r="FN23">
        <v>15</v>
      </c>
      <c r="FO23">
        <v>0</v>
      </c>
      <c r="FP23" t="s">
        <v>440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-3.5489741463414628</v>
      </c>
      <c r="GC23">
        <v>5.7081742160283291E-2</v>
      </c>
      <c r="GD23">
        <v>4.7923415580033858E-2</v>
      </c>
      <c r="GE23">
        <v>1</v>
      </c>
      <c r="GF23">
        <v>335.5882647058823</v>
      </c>
      <c r="GG23">
        <v>-0.41535522776730088</v>
      </c>
      <c r="GH23">
        <v>0.22446004607443321</v>
      </c>
      <c r="GI23">
        <v>1</v>
      </c>
      <c r="GJ23">
        <v>0.55905900000000008</v>
      </c>
      <c r="GK23">
        <v>7.5610243902424698E-3</v>
      </c>
      <c r="GL23">
        <v>1.7732028896335879E-3</v>
      </c>
      <c r="GM23">
        <v>1</v>
      </c>
      <c r="GN23">
        <v>3</v>
      </c>
      <c r="GO23">
        <v>3</v>
      </c>
      <c r="GP23" t="s">
        <v>448</v>
      </c>
      <c r="GQ23">
        <v>3.1006999999999998</v>
      </c>
      <c r="GR23">
        <v>2.7582200000000001</v>
      </c>
      <c r="GS23">
        <v>8.85764E-2</v>
      </c>
      <c r="GT23">
        <v>8.9371900000000004E-2</v>
      </c>
      <c r="GU23">
        <v>8.2255900000000007E-2</v>
      </c>
      <c r="GV23">
        <v>8.0946199999999996E-2</v>
      </c>
      <c r="GW23">
        <v>23934.9</v>
      </c>
      <c r="GX23">
        <v>22231.200000000001</v>
      </c>
      <c r="GY23">
        <v>26815.599999999999</v>
      </c>
      <c r="GZ23">
        <v>24627.1</v>
      </c>
      <c r="HA23">
        <v>39439.1</v>
      </c>
      <c r="HB23">
        <v>33479.1</v>
      </c>
      <c r="HC23">
        <v>46894.9</v>
      </c>
      <c r="HD23">
        <v>38983.9</v>
      </c>
      <c r="HE23">
        <v>1.9234199999999999</v>
      </c>
      <c r="HF23">
        <v>1.9474800000000001</v>
      </c>
      <c r="HG23">
        <v>0.133663</v>
      </c>
      <c r="HH23">
        <v>0</v>
      </c>
      <c r="HI23">
        <v>21.800899999999999</v>
      </c>
      <c r="HJ23">
        <v>999.9</v>
      </c>
      <c r="HK23">
        <v>52.2</v>
      </c>
      <c r="HL23">
        <v>27.7</v>
      </c>
      <c r="HM23">
        <v>21.3584</v>
      </c>
      <c r="HN23">
        <v>61.055</v>
      </c>
      <c r="HO23">
        <v>24.166699999999999</v>
      </c>
      <c r="HP23">
        <v>1</v>
      </c>
      <c r="HQ23">
        <v>-0.165353</v>
      </c>
      <c r="HR23">
        <v>0.98856500000000003</v>
      </c>
      <c r="HS23">
        <v>20.278099999999998</v>
      </c>
      <c r="HT23">
        <v>5.2217799999999999</v>
      </c>
      <c r="HU23">
        <v>11.976599999999999</v>
      </c>
      <c r="HV23">
        <v>4.9657999999999998</v>
      </c>
      <c r="HW23">
        <v>3.2751000000000001</v>
      </c>
      <c r="HX23">
        <v>9999</v>
      </c>
      <c r="HY23">
        <v>9999</v>
      </c>
      <c r="HZ23">
        <v>9999</v>
      </c>
      <c r="IA23">
        <v>532.4</v>
      </c>
      <c r="IB23">
        <v>1.8639399999999999</v>
      </c>
      <c r="IC23">
        <v>1.85999</v>
      </c>
      <c r="ID23">
        <v>1.85822</v>
      </c>
      <c r="IE23">
        <v>1.8596699999999999</v>
      </c>
      <c r="IF23">
        <v>1.8597399999999999</v>
      </c>
      <c r="IG23">
        <v>1.85822</v>
      </c>
      <c r="IH23">
        <v>1.8572900000000001</v>
      </c>
      <c r="II23">
        <v>1.85226</v>
      </c>
      <c r="IJ23">
        <v>0</v>
      </c>
      <c r="IK23">
        <v>0</v>
      </c>
      <c r="IL23">
        <v>0</v>
      </c>
      <c r="IM23">
        <v>0</v>
      </c>
      <c r="IN23" t="s">
        <v>442</v>
      </c>
      <c r="IO23" t="s">
        <v>443</v>
      </c>
      <c r="IP23" t="s">
        <v>444</v>
      </c>
      <c r="IQ23" t="s">
        <v>444</v>
      </c>
      <c r="IR23" t="s">
        <v>444</v>
      </c>
      <c r="IS23" t="s">
        <v>444</v>
      </c>
      <c r="IT23">
        <v>0</v>
      </c>
      <c r="IU23">
        <v>100</v>
      </c>
      <c r="IV23">
        <v>100</v>
      </c>
      <c r="IW23">
        <v>1.266</v>
      </c>
      <c r="IX23">
        <v>7.17E-2</v>
      </c>
      <c r="IY23">
        <v>0.39716153104927959</v>
      </c>
      <c r="IZ23">
        <v>2.1943836705261579E-3</v>
      </c>
      <c r="JA23">
        <v>-2.6144308360484781E-7</v>
      </c>
      <c r="JB23">
        <v>2.8315668189746569E-11</v>
      </c>
      <c r="JC23">
        <v>-2.387284111826243E-2</v>
      </c>
      <c r="JD23">
        <v>-4.9195921971587819E-3</v>
      </c>
      <c r="JE23">
        <v>8.1864236447964141E-4</v>
      </c>
      <c r="JF23">
        <v>-8.2681161510495509E-6</v>
      </c>
      <c r="JG23">
        <v>6</v>
      </c>
      <c r="JH23">
        <v>2002</v>
      </c>
      <c r="JI23">
        <v>0</v>
      </c>
      <c r="JJ23">
        <v>28</v>
      </c>
      <c r="JK23">
        <v>28373520.5</v>
      </c>
      <c r="JL23">
        <v>28373520.5</v>
      </c>
      <c r="JM23">
        <v>1.11694</v>
      </c>
      <c r="JN23">
        <v>2.5927699999999998</v>
      </c>
      <c r="JO23">
        <v>1.49658</v>
      </c>
      <c r="JP23">
        <v>2.34497</v>
      </c>
      <c r="JQ23">
        <v>1.5490699999999999</v>
      </c>
      <c r="JR23">
        <v>2.3742700000000001</v>
      </c>
      <c r="JS23">
        <v>32.266599999999997</v>
      </c>
      <c r="JT23">
        <v>24.113800000000001</v>
      </c>
      <c r="JU23">
        <v>18</v>
      </c>
      <c r="JV23">
        <v>485.024</v>
      </c>
      <c r="JW23">
        <v>516.90099999999995</v>
      </c>
      <c r="JX23">
        <v>21.220099999999999</v>
      </c>
      <c r="JY23">
        <v>25.166899999999998</v>
      </c>
      <c r="JZ23">
        <v>29.9998</v>
      </c>
      <c r="KA23">
        <v>25.444299999999998</v>
      </c>
      <c r="KB23">
        <v>25.447500000000002</v>
      </c>
      <c r="KC23">
        <v>22.461099999999998</v>
      </c>
      <c r="KD23">
        <v>29.020600000000002</v>
      </c>
      <c r="KE23">
        <v>0</v>
      </c>
      <c r="KF23">
        <v>21.2136</v>
      </c>
      <c r="KG23">
        <v>420</v>
      </c>
      <c r="KH23">
        <v>15.466799999999999</v>
      </c>
      <c r="KI23">
        <v>102.477</v>
      </c>
      <c r="KJ23">
        <v>93.994799999999998</v>
      </c>
    </row>
    <row r="24" spans="1:296" x14ac:dyDescent="0.3">
      <c r="A24">
        <v>6</v>
      </c>
      <c r="B24">
        <v>1702411337.5</v>
      </c>
      <c r="C24">
        <v>1025.400000095367</v>
      </c>
      <c r="D24" t="s">
        <v>458</v>
      </c>
      <c r="E24" t="s">
        <v>459</v>
      </c>
      <c r="F24">
        <v>5</v>
      </c>
      <c r="G24" t="s">
        <v>436</v>
      </c>
      <c r="H24">
        <v>1702411329.5</v>
      </c>
      <c r="I24">
        <f t="shared" si="0"/>
        <v>1.4383166368133174E-3</v>
      </c>
      <c r="J24">
        <f t="shared" si="1"/>
        <v>1.4383166368133173</v>
      </c>
      <c r="K24">
        <f t="shared" si="2"/>
        <v>9.7456407103404779</v>
      </c>
      <c r="L24">
        <f t="shared" si="3"/>
        <v>416.51877419354832</v>
      </c>
      <c r="M24">
        <f t="shared" si="4"/>
        <v>221.65612063190017</v>
      </c>
      <c r="N24">
        <f t="shared" si="5"/>
        <v>20.222247663480513</v>
      </c>
      <c r="O24">
        <f t="shared" si="6"/>
        <v>38.000059660969463</v>
      </c>
      <c r="P24">
        <f t="shared" si="7"/>
        <v>8.4972507894329682E-2</v>
      </c>
      <c r="Q24">
        <f t="shared" si="8"/>
        <v>2.8584410438316881</v>
      </c>
      <c r="R24">
        <f t="shared" si="9"/>
        <v>8.3593763076705685E-2</v>
      </c>
      <c r="S24">
        <f t="shared" si="10"/>
        <v>5.2368113171178274E-2</v>
      </c>
      <c r="T24">
        <f t="shared" si="11"/>
        <v>241.73931584895863</v>
      </c>
      <c r="U24">
        <f t="shared" si="12"/>
        <v>24.571900839618362</v>
      </c>
      <c r="V24">
        <f t="shared" si="13"/>
        <v>23.97769677419355</v>
      </c>
      <c r="W24">
        <f t="shared" si="14"/>
        <v>2.9909643014562257</v>
      </c>
      <c r="X24">
        <f t="shared" si="15"/>
        <v>50.240313785508718</v>
      </c>
      <c r="Y24">
        <f t="shared" si="16"/>
        <v>1.459502331802105</v>
      </c>
      <c r="Z24">
        <f t="shared" si="17"/>
        <v>2.9050422296985787</v>
      </c>
      <c r="AA24">
        <f t="shared" si="18"/>
        <v>1.5314619696541207</v>
      </c>
      <c r="AB24">
        <f t="shared" si="19"/>
        <v>-63.4297636834673</v>
      </c>
      <c r="AC24">
        <f t="shared" si="20"/>
        <v>-74.62723146655398</v>
      </c>
      <c r="AD24">
        <f t="shared" si="21"/>
        <v>-5.4524085530928632</v>
      </c>
      <c r="AE24">
        <f t="shared" si="22"/>
        <v>98.229912145844509</v>
      </c>
      <c r="AF24">
        <f t="shared" si="23"/>
        <v>8.0256682572987899</v>
      </c>
      <c r="AG24">
        <f t="shared" si="24"/>
        <v>1.4308818269432309</v>
      </c>
      <c r="AH24">
        <f t="shared" si="25"/>
        <v>9.7456407103404779</v>
      </c>
      <c r="AI24">
        <v>426.56673793245739</v>
      </c>
      <c r="AJ24">
        <v>422.99837575757579</v>
      </c>
      <c r="AK24">
        <v>-7.9896478147386665E-2</v>
      </c>
      <c r="AL24">
        <v>66.217845718501152</v>
      </c>
      <c r="AM24">
        <f t="shared" si="26"/>
        <v>1.4383166368133173</v>
      </c>
      <c r="AN24">
        <v>15.43408249940979</v>
      </c>
      <c r="AO24">
        <v>15.99969696969697</v>
      </c>
      <c r="AP24">
        <v>6.2773401332108961E-5</v>
      </c>
      <c r="AQ24">
        <v>108.6875070768243</v>
      </c>
      <c r="AR24">
        <v>0</v>
      </c>
      <c r="AS24">
        <v>0</v>
      </c>
      <c r="AT24">
        <f t="shared" si="27"/>
        <v>1</v>
      </c>
      <c r="AU24">
        <f t="shared" si="28"/>
        <v>0</v>
      </c>
      <c r="AV24">
        <f t="shared" si="29"/>
        <v>48761.811537894428</v>
      </c>
      <c r="AW24" t="s">
        <v>437</v>
      </c>
      <c r="AX24">
        <v>0</v>
      </c>
      <c r="AY24">
        <v>0.7</v>
      </c>
      <c r="AZ24">
        <v>0.7</v>
      </c>
      <c r="BA24">
        <f t="shared" si="30"/>
        <v>0</v>
      </c>
      <c r="BB24">
        <v>-1</v>
      </c>
      <c r="BC24" t="s">
        <v>460</v>
      </c>
      <c r="BD24">
        <v>8158.67</v>
      </c>
      <c r="BE24">
        <v>335.27516000000003</v>
      </c>
      <c r="BF24">
        <v>366.74</v>
      </c>
      <c r="BG24">
        <f t="shared" si="31"/>
        <v>8.5796040791841555E-2</v>
      </c>
      <c r="BH24">
        <v>0.5</v>
      </c>
      <c r="BI24">
        <f t="shared" si="32"/>
        <v>1261.2238067744897</v>
      </c>
      <c r="BJ24">
        <f t="shared" si="33"/>
        <v>9.7456407103404779</v>
      </c>
      <c r="BK24">
        <f t="shared" si="34"/>
        <v>54.104004586832907</v>
      </c>
      <c r="BL24">
        <f t="shared" si="35"/>
        <v>8.5200110025054638E-3</v>
      </c>
      <c r="BM24">
        <f t="shared" si="36"/>
        <v>-0.99809129083274262</v>
      </c>
      <c r="BN24">
        <f t="shared" si="37"/>
        <v>366.74</v>
      </c>
      <c r="BO24" t="s">
        <v>437</v>
      </c>
      <c r="BP24">
        <v>0</v>
      </c>
      <c r="BQ24">
        <f t="shared" si="38"/>
        <v>366.74</v>
      </c>
      <c r="BR24">
        <f t="shared" si="39"/>
        <v>0</v>
      </c>
      <c r="BS24" t="e">
        <f t="shared" si="40"/>
        <v>#DIV/0!</v>
      </c>
      <c r="BT24">
        <f t="shared" si="41"/>
        <v>1</v>
      </c>
      <c r="BU24">
        <f t="shared" si="42"/>
        <v>8.5960113648781492E-2</v>
      </c>
      <c r="BV24" t="e">
        <f t="shared" si="43"/>
        <v>#DIV/0!</v>
      </c>
      <c r="BW24" t="e">
        <f t="shared" si="44"/>
        <v>#DIV/0!</v>
      </c>
      <c r="BX24" t="e">
        <f t="shared" si="45"/>
        <v>#DIV/0!</v>
      </c>
      <c r="DG24">
        <f t="shared" si="46"/>
        <v>1500.015483870968</v>
      </c>
      <c r="DH24">
        <f t="shared" si="47"/>
        <v>1261.2238067744897</v>
      </c>
      <c r="DI24">
        <f t="shared" si="48"/>
        <v>0.84080719188294784</v>
      </c>
      <c r="DJ24">
        <f t="shared" si="49"/>
        <v>0.16115788033408937</v>
      </c>
      <c r="DK24">
        <v>2</v>
      </c>
      <c r="DL24">
        <v>0.5</v>
      </c>
      <c r="DM24" t="s">
        <v>439</v>
      </c>
      <c r="DN24">
        <v>2</v>
      </c>
      <c r="DO24" t="b">
        <v>1</v>
      </c>
      <c r="DP24">
        <v>1702411329.5</v>
      </c>
      <c r="DQ24">
        <v>416.51877419354832</v>
      </c>
      <c r="DR24">
        <v>419.96741935483863</v>
      </c>
      <c r="DS24">
        <v>15.99760967741936</v>
      </c>
      <c r="DT24">
        <v>15.434416129032259</v>
      </c>
      <c r="DU24">
        <v>415.25341935483868</v>
      </c>
      <c r="DV24">
        <v>15.925609677419359</v>
      </c>
      <c r="DW24">
        <v>500.00258064516129</v>
      </c>
      <c r="DX24">
        <v>91.132548387096776</v>
      </c>
      <c r="DY24">
        <v>9.997704838709677E-2</v>
      </c>
      <c r="DZ24">
        <v>23.493432258064519</v>
      </c>
      <c r="EA24">
        <v>23.97769677419355</v>
      </c>
      <c r="EB24">
        <v>999.90000000000032</v>
      </c>
      <c r="EC24">
        <v>0</v>
      </c>
      <c r="ED24">
        <v>0</v>
      </c>
      <c r="EE24">
        <v>10000.766451612901</v>
      </c>
      <c r="EF24">
        <v>0</v>
      </c>
      <c r="EG24">
        <v>9.9128458064516121</v>
      </c>
      <c r="EH24">
        <v>-3.4486948387096779</v>
      </c>
      <c r="EI24">
        <v>423.29032258064518</v>
      </c>
      <c r="EJ24">
        <v>426.55096774193561</v>
      </c>
      <c r="EK24">
        <v>0.56321064516129027</v>
      </c>
      <c r="EL24">
        <v>419.96741935483863</v>
      </c>
      <c r="EM24">
        <v>15.434416129032259</v>
      </c>
      <c r="EN24">
        <v>1.457904193548387</v>
      </c>
      <c r="EO24">
        <v>1.406576129032258</v>
      </c>
      <c r="EP24">
        <v>12.533670967741941</v>
      </c>
      <c r="EQ24">
        <v>11.988716129032261</v>
      </c>
      <c r="ER24">
        <v>1500.015483870968</v>
      </c>
      <c r="ES24">
        <v>0.97300222580645135</v>
      </c>
      <c r="ET24">
        <v>2.69976129032258E-2</v>
      </c>
      <c r="EU24">
        <v>0</v>
      </c>
      <c r="EV24">
        <v>335.29870967741942</v>
      </c>
      <c r="EW24">
        <v>4.9995999999999974</v>
      </c>
      <c r="EX24">
        <v>5049.7832258064518</v>
      </c>
      <c r="EY24">
        <v>14076.56451612903</v>
      </c>
      <c r="EZ24">
        <v>38.110548387096763</v>
      </c>
      <c r="FA24">
        <v>39.163064516129033</v>
      </c>
      <c r="FB24">
        <v>38.731677419354831</v>
      </c>
      <c r="FC24">
        <v>38.634741935483859</v>
      </c>
      <c r="FD24">
        <v>39.225483870967743</v>
      </c>
      <c r="FE24">
        <v>1454.6554838709681</v>
      </c>
      <c r="FF24">
        <v>40.359999999999978</v>
      </c>
      <c r="FG24">
        <v>0</v>
      </c>
      <c r="FH24">
        <v>109.5999999046326</v>
      </c>
      <c r="FI24">
        <v>0</v>
      </c>
      <c r="FJ24">
        <v>335.27516000000003</v>
      </c>
      <c r="FK24">
        <v>-0.27569230618457491</v>
      </c>
      <c r="FL24">
        <v>-12.39846153758063</v>
      </c>
      <c r="FM24">
        <v>5049.5604000000003</v>
      </c>
      <c r="FN24">
        <v>15</v>
      </c>
      <c r="FO24">
        <v>0</v>
      </c>
      <c r="FP24" t="s">
        <v>440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-3.5036222499999998</v>
      </c>
      <c r="GC24">
        <v>0.57643350844278396</v>
      </c>
      <c r="GD24">
        <v>0.17983321817016321</v>
      </c>
      <c r="GE24">
        <v>0</v>
      </c>
      <c r="GF24">
        <v>335.29835294117652</v>
      </c>
      <c r="GG24">
        <v>-1.34759334566015E-2</v>
      </c>
      <c r="GH24">
        <v>0.1793897961477692</v>
      </c>
      <c r="GI24">
        <v>1</v>
      </c>
      <c r="GJ24">
        <v>0.56372975000000003</v>
      </c>
      <c r="GK24">
        <v>-2.6434108818012531E-2</v>
      </c>
      <c r="GL24">
        <v>5.0838519439004182E-3</v>
      </c>
      <c r="GM24">
        <v>1</v>
      </c>
      <c r="GN24">
        <v>2</v>
      </c>
      <c r="GO24">
        <v>3</v>
      </c>
      <c r="GP24" t="s">
        <v>441</v>
      </c>
      <c r="GQ24">
        <v>3.1007600000000002</v>
      </c>
      <c r="GR24">
        <v>2.758</v>
      </c>
      <c r="GS24">
        <v>8.8529800000000006E-2</v>
      </c>
      <c r="GT24">
        <v>8.9392600000000003E-2</v>
      </c>
      <c r="GU24">
        <v>8.2354899999999995E-2</v>
      </c>
      <c r="GV24">
        <v>8.1020700000000001E-2</v>
      </c>
      <c r="GW24">
        <v>23935.599999999999</v>
      </c>
      <c r="GX24">
        <v>22229.8</v>
      </c>
      <c r="GY24">
        <v>26814.799999999999</v>
      </c>
      <c r="GZ24">
        <v>24626</v>
      </c>
      <c r="HA24">
        <v>39434.6</v>
      </c>
      <c r="HB24">
        <v>33474.300000000003</v>
      </c>
      <c r="HC24">
        <v>46894.7</v>
      </c>
      <c r="HD24">
        <v>38981.599999999999</v>
      </c>
      <c r="HE24">
        <v>1.9238299999999999</v>
      </c>
      <c r="HF24">
        <v>1.94807</v>
      </c>
      <c r="HG24">
        <v>0.12561700000000001</v>
      </c>
      <c r="HH24">
        <v>0</v>
      </c>
      <c r="HI24">
        <v>21.921800000000001</v>
      </c>
      <c r="HJ24">
        <v>999.9</v>
      </c>
      <c r="HK24">
        <v>51.9</v>
      </c>
      <c r="HL24">
        <v>27.8</v>
      </c>
      <c r="HM24">
        <v>21.3627</v>
      </c>
      <c r="HN24">
        <v>61.155000000000001</v>
      </c>
      <c r="HO24">
        <v>23.898199999999999</v>
      </c>
      <c r="HP24">
        <v>1</v>
      </c>
      <c r="HQ24">
        <v>-0.16813500000000001</v>
      </c>
      <c r="HR24">
        <v>0.91319399999999995</v>
      </c>
      <c r="HS24">
        <v>20.278400000000001</v>
      </c>
      <c r="HT24">
        <v>5.2220800000000001</v>
      </c>
      <c r="HU24">
        <v>11.9773</v>
      </c>
      <c r="HV24">
        <v>4.9657999999999998</v>
      </c>
      <c r="HW24">
        <v>3.2751800000000002</v>
      </c>
      <c r="HX24">
        <v>9999</v>
      </c>
      <c r="HY24">
        <v>9999</v>
      </c>
      <c r="HZ24">
        <v>9999</v>
      </c>
      <c r="IA24">
        <v>532.4</v>
      </c>
      <c r="IB24">
        <v>1.86395</v>
      </c>
      <c r="IC24">
        <v>1.8599600000000001</v>
      </c>
      <c r="ID24">
        <v>1.85822</v>
      </c>
      <c r="IE24">
        <v>1.8596200000000001</v>
      </c>
      <c r="IF24">
        <v>1.8597699999999999</v>
      </c>
      <c r="IG24">
        <v>1.85822</v>
      </c>
      <c r="IH24">
        <v>1.8573</v>
      </c>
      <c r="II24">
        <v>1.85226</v>
      </c>
      <c r="IJ24">
        <v>0</v>
      </c>
      <c r="IK24">
        <v>0</v>
      </c>
      <c r="IL24">
        <v>0</v>
      </c>
      <c r="IM24">
        <v>0</v>
      </c>
      <c r="IN24" t="s">
        <v>442</v>
      </c>
      <c r="IO24" t="s">
        <v>443</v>
      </c>
      <c r="IP24" t="s">
        <v>444</v>
      </c>
      <c r="IQ24" t="s">
        <v>444</v>
      </c>
      <c r="IR24" t="s">
        <v>444</v>
      </c>
      <c r="IS24" t="s">
        <v>444</v>
      </c>
      <c r="IT24">
        <v>0</v>
      </c>
      <c r="IU24">
        <v>100</v>
      </c>
      <c r="IV24">
        <v>100</v>
      </c>
      <c r="IW24">
        <v>1.2649999999999999</v>
      </c>
      <c r="IX24">
        <v>7.1999999999999995E-2</v>
      </c>
      <c r="IY24">
        <v>0.39716153104927959</v>
      </c>
      <c r="IZ24">
        <v>2.1943836705261579E-3</v>
      </c>
      <c r="JA24">
        <v>-2.6144308360484781E-7</v>
      </c>
      <c r="JB24">
        <v>2.8315668189746569E-11</v>
      </c>
      <c r="JC24">
        <v>-2.387284111826243E-2</v>
      </c>
      <c r="JD24">
        <v>-4.9195921971587819E-3</v>
      </c>
      <c r="JE24">
        <v>8.1864236447964141E-4</v>
      </c>
      <c r="JF24">
        <v>-8.2681161510495509E-6</v>
      </c>
      <c r="JG24">
        <v>6</v>
      </c>
      <c r="JH24">
        <v>2002</v>
      </c>
      <c r="JI24">
        <v>0</v>
      </c>
      <c r="JJ24">
        <v>28</v>
      </c>
      <c r="JK24">
        <v>28373522.300000001</v>
      </c>
      <c r="JL24">
        <v>28373522.300000001</v>
      </c>
      <c r="JM24">
        <v>1.11816</v>
      </c>
      <c r="JN24">
        <v>2.5964399999999999</v>
      </c>
      <c r="JO24">
        <v>1.49658</v>
      </c>
      <c r="JP24">
        <v>2.34497</v>
      </c>
      <c r="JQ24">
        <v>1.5490699999999999</v>
      </c>
      <c r="JR24">
        <v>2.3718300000000001</v>
      </c>
      <c r="JS24">
        <v>32.332799999999999</v>
      </c>
      <c r="JT24">
        <v>24.105</v>
      </c>
      <c r="JU24">
        <v>18</v>
      </c>
      <c r="JV24">
        <v>484.93</v>
      </c>
      <c r="JW24">
        <v>516.96900000000005</v>
      </c>
      <c r="JX24">
        <v>21.2226</v>
      </c>
      <c r="JY24">
        <v>25.124099999999999</v>
      </c>
      <c r="JZ24">
        <v>30.0001</v>
      </c>
      <c r="KA24">
        <v>25.404399999999999</v>
      </c>
      <c r="KB24">
        <v>25.411799999999999</v>
      </c>
      <c r="KC24">
        <v>22.472300000000001</v>
      </c>
      <c r="KD24">
        <v>28.7239</v>
      </c>
      <c r="KE24">
        <v>0</v>
      </c>
      <c r="KF24">
        <v>21.235299999999999</v>
      </c>
      <c r="KG24">
        <v>420</v>
      </c>
      <c r="KH24">
        <v>15.398</v>
      </c>
      <c r="KI24">
        <v>102.476</v>
      </c>
      <c r="KJ24">
        <v>93.989800000000002</v>
      </c>
    </row>
    <row r="25" spans="1:296" x14ac:dyDescent="0.3">
      <c r="A25">
        <v>7</v>
      </c>
      <c r="B25">
        <v>1702411663.5</v>
      </c>
      <c r="C25">
        <v>1351.400000095367</v>
      </c>
      <c r="D25" t="s">
        <v>461</v>
      </c>
      <c r="E25" t="s">
        <v>462</v>
      </c>
      <c r="F25">
        <v>5</v>
      </c>
      <c r="G25" t="s">
        <v>436</v>
      </c>
      <c r="H25">
        <v>1702411655.5</v>
      </c>
      <c r="I25">
        <f t="shared" si="0"/>
        <v>2.1252955209401709E-3</v>
      </c>
      <c r="J25">
        <f t="shared" si="1"/>
        <v>2.1252955209401709</v>
      </c>
      <c r="K25">
        <f t="shared" si="2"/>
        <v>7.4186833261894884</v>
      </c>
      <c r="L25">
        <f t="shared" si="3"/>
        <v>416.6663870967742</v>
      </c>
      <c r="M25">
        <f t="shared" si="4"/>
        <v>275.20173418239142</v>
      </c>
      <c r="N25">
        <f t="shared" si="5"/>
        <v>25.105905713119693</v>
      </c>
      <c r="O25">
        <f t="shared" si="6"/>
        <v>38.011341241566818</v>
      </c>
      <c r="P25">
        <f t="shared" si="7"/>
        <v>9.3658200709313841E-2</v>
      </c>
      <c r="Q25">
        <f t="shared" si="8"/>
        <v>2.8584504620933386</v>
      </c>
      <c r="R25">
        <f t="shared" si="9"/>
        <v>9.1986180907987075E-2</v>
      </c>
      <c r="S25">
        <f t="shared" si="10"/>
        <v>5.7639101131095528E-2</v>
      </c>
      <c r="T25">
        <f t="shared" si="11"/>
        <v>241.73674165541675</v>
      </c>
      <c r="U25">
        <f t="shared" si="12"/>
        <v>30.677194605691856</v>
      </c>
      <c r="V25">
        <f t="shared" si="13"/>
        <v>30.071751612903231</v>
      </c>
      <c r="W25">
        <f t="shared" si="14"/>
        <v>4.278040158805573</v>
      </c>
      <c r="X25">
        <f t="shared" si="15"/>
        <v>53.361696537503732</v>
      </c>
      <c r="Y25">
        <f t="shared" si="16"/>
        <v>2.24564190071851</v>
      </c>
      <c r="Z25">
        <f t="shared" si="17"/>
        <v>4.2083405259430329</v>
      </c>
      <c r="AA25">
        <f t="shared" si="18"/>
        <v>2.032398258087063</v>
      </c>
      <c r="AB25">
        <f t="shared" si="19"/>
        <v>-93.725532473461541</v>
      </c>
      <c r="AC25">
        <f t="shared" si="20"/>
        <v>-44.048117621055511</v>
      </c>
      <c r="AD25">
        <f t="shared" si="21"/>
        <v>-3.4239690796706128</v>
      </c>
      <c r="AE25">
        <f t="shared" si="22"/>
        <v>100.53912248122906</v>
      </c>
      <c r="AF25">
        <f t="shared" si="23"/>
        <v>7.7414553585448482</v>
      </c>
      <c r="AG25">
        <f t="shared" si="24"/>
        <v>2.0478178082206773</v>
      </c>
      <c r="AH25">
        <f t="shared" si="25"/>
        <v>7.4186833261894884</v>
      </c>
      <c r="AI25">
        <v>430.37356057482037</v>
      </c>
      <c r="AJ25">
        <v>427.31045454545432</v>
      </c>
      <c r="AK25">
        <v>4.8270079396729596E-3</v>
      </c>
      <c r="AL25">
        <v>66.217845718501152</v>
      </c>
      <c r="AM25">
        <f t="shared" si="26"/>
        <v>2.1252955209401709</v>
      </c>
      <c r="AN25">
        <v>23.245903153962882</v>
      </c>
      <c r="AO25">
        <v>24.469502424242421</v>
      </c>
      <c r="AP25">
        <v>-5.0126328736925803E-2</v>
      </c>
      <c r="AQ25">
        <v>108.6875070768243</v>
      </c>
      <c r="AR25">
        <v>0</v>
      </c>
      <c r="AS25">
        <v>0</v>
      </c>
      <c r="AT25">
        <f t="shared" si="27"/>
        <v>1</v>
      </c>
      <c r="AU25">
        <f t="shared" si="28"/>
        <v>0</v>
      </c>
      <c r="AV25">
        <f t="shared" si="29"/>
        <v>47748.595391083531</v>
      </c>
      <c r="AW25" t="s">
        <v>437</v>
      </c>
      <c r="AX25">
        <v>0</v>
      </c>
      <c r="AY25">
        <v>0.7</v>
      </c>
      <c r="AZ25">
        <v>0.7</v>
      </c>
      <c r="BA25">
        <f t="shared" si="30"/>
        <v>0</v>
      </c>
      <c r="BB25">
        <v>-1</v>
      </c>
      <c r="BC25" t="s">
        <v>463</v>
      </c>
      <c r="BD25">
        <v>8159.13</v>
      </c>
      <c r="BE25">
        <v>321.58384000000001</v>
      </c>
      <c r="BF25">
        <v>360.15</v>
      </c>
      <c r="BG25">
        <f t="shared" si="31"/>
        <v>0.10708360405386641</v>
      </c>
      <c r="BH25">
        <v>0.5</v>
      </c>
      <c r="BI25">
        <f t="shared" si="32"/>
        <v>1261.2102583873957</v>
      </c>
      <c r="BJ25">
        <f t="shared" si="33"/>
        <v>7.4186833261894884</v>
      </c>
      <c r="BK25">
        <f t="shared" si="34"/>
        <v>67.527469968915213</v>
      </c>
      <c r="BL25">
        <f t="shared" si="35"/>
        <v>6.6750831355857788E-3</v>
      </c>
      <c r="BM25">
        <f t="shared" si="36"/>
        <v>-0.99805636540330422</v>
      </c>
      <c r="BN25">
        <f t="shared" si="37"/>
        <v>360.15</v>
      </c>
      <c r="BO25" t="s">
        <v>437</v>
      </c>
      <c r="BP25">
        <v>0</v>
      </c>
      <c r="BQ25">
        <f t="shared" si="38"/>
        <v>360.15</v>
      </c>
      <c r="BR25">
        <f t="shared" si="39"/>
        <v>0</v>
      </c>
      <c r="BS25" t="e">
        <f t="shared" si="40"/>
        <v>#DIV/0!</v>
      </c>
      <c r="BT25">
        <f t="shared" si="41"/>
        <v>1</v>
      </c>
      <c r="BU25">
        <f t="shared" si="42"/>
        <v>0.1072921407706217</v>
      </c>
      <c r="BV25" t="e">
        <f t="shared" si="43"/>
        <v>#DIV/0!</v>
      </c>
      <c r="BW25" t="e">
        <f t="shared" si="44"/>
        <v>#DIV/0!</v>
      </c>
      <c r="BX25" t="e">
        <f t="shared" si="45"/>
        <v>#DIV/0!</v>
      </c>
      <c r="DG25">
        <f t="shared" si="46"/>
        <v>1499.999354838709</v>
      </c>
      <c r="DH25">
        <f t="shared" si="47"/>
        <v>1261.2102583873957</v>
      </c>
      <c r="DI25">
        <f t="shared" si="48"/>
        <v>0.84080720056243652</v>
      </c>
      <c r="DJ25">
        <f t="shared" si="49"/>
        <v>0.16115789708550246</v>
      </c>
      <c r="DK25">
        <v>2</v>
      </c>
      <c r="DL25">
        <v>0.5</v>
      </c>
      <c r="DM25" t="s">
        <v>439</v>
      </c>
      <c r="DN25">
        <v>2</v>
      </c>
      <c r="DO25" t="b">
        <v>1</v>
      </c>
      <c r="DP25">
        <v>1702411655.5</v>
      </c>
      <c r="DQ25">
        <v>416.6663870967742</v>
      </c>
      <c r="DR25">
        <v>420.10438709677408</v>
      </c>
      <c r="DS25">
        <v>24.615903225806449</v>
      </c>
      <c r="DT25">
        <v>23.816912903225809</v>
      </c>
      <c r="DU25">
        <v>415.40074193548389</v>
      </c>
      <c r="DV25">
        <v>24.39268387096774</v>
      </c>
      <c r="DW25">
        <v>499.98325806451612</v>
      </c>
      <c r="DX25">
        <v>91.127241935483852</v>
      </c>
      <c r="DY25">
        <v>0.10003825483870971</v>
      </c>
      <c r="DZ25">
        <v>29.785919354838711</v>
      </c>
      <c r="EA25">
        <v>30.071751612903231</v>
      </c>
      <c r="EB25">
        <v>999.90000000000032</v>
      </c>
      <c r="EC25">
        <v>0</v>
      </c>
      <c r="ED25">
        <v>0</v>
      </c>
      <c r="EE25">
        <v>10001.4064516129</v>
      </c>
      <c r="EF25">
        <v>0</v>
      </c>
      <c r="EG25">
        <v>9.9618551612903214</v>
      </c>
      <c r="EH25">
        <v>-3.4380606451612898</v>
      </c>
      <c r="EI25">
        <v>427.181806451613</v>
      </c>
      <c r="EJ25">
        <v>430.35409677419352</v>
      </c>
      <c r="EK25">
        <v>0.79898009677419346</v>
      </c>
      <c r="EL25">
        <v>420.10438709677408</v>
      </c>
      <c r="EM25">
        <v>23.816912903225809</v>
      </c>
      <c r="EN25">
        <v>2.24317935483871</v>
      </c>
      <c r="EO25">
        <v>2.170370322580645</v>
      </c>
      <c r="EP25">
        <v>19.27403870967742</v>
      </c>
      <c r="EQ25">
        <v>18.743783870967739</v>
      </c>
      <c r="ER25">
        <v>1499.999354838709</v>
      </c>
      <c r="ES25">
        <v>0.97300412903225775</v>
      </c>
      <c r="ET25">
        <v>2.699564516129032E-2</v>
      </c>
      <c r="EU25">
        <v>0</v>
      </c>
      <c r="EV25">
        <v>321.60170967741948</v>
      </c>
      <c r="EW25">
        <v>4.9995999999999974</v>
      </c>
      <c r="EX25">
        <v>4837.7254838709678</v>
      </c>
      <c r="EY25">
        <v>14076.43225806452</v>
      </c>
      <c r="EZ25">
        <v>37.481548387096773</v>
      </c>
      <c r="FA25">
        <v>38.675064516129027</v>
      </c>
      <c r="FB25">
        <v>38.328354838709657</v>
      </c>
      <c r="FC25">
        <v>38.269903225806438</v>
      </c>
      <c r="FD25">
        <v>39.281999999999996</v>
      </c>
      <c r="FE25">
        <v>1454.6393548387091</v>
      </c>
      <c r="FF25">
        <v>40.359999999999978</v>
      </c>
      <c r="FG25">
        <v>0</v>
      </c>
      <c r="FH25">
        <v>325.19999980926508</v>
      </c>
      <c r="FI25">
        <v>0</v>
      </c>
      <c r="FJ25">
        <v>321.58384000000001</v>
      </c>
      <c r="FK25">
        <v>-1.0436922985465049</v>
      </c>
      <c r="FL25">
        <v>-3.6507692707204842</v>
      </c>
      <c r="FM25">
        <v>4837.6583999999993</v>
      </c>
      <c r="FN25">
        <v>15</v>
      </c>
      <c r="FO25">
        <v>0</v>
      </c>
      <c r="FP25" t="s">
        <v>440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-3.4151063414634142</v>
      </c>
      <c r="GC25">
        <v>-0.58304968641116039</v>
      </c>
      <c r="GD25">
        <v>6.5217817248165486E-2</v>
      </c>
      <c r="GE25">
        <v>0</v>
      </c>
      <c r="GF25">
        <v>321.64152941176468</v>
      </c>
      <c r="GG25">
        <v>-0.65818181311590385</v>
      </c>
      <c r="GH25">
        <v>0.17892000106753789</v>
      </c>
      <c r="GI25">
        <v>1</v>
      </c>
      <c r="GJ25">
        <v>0.70685992682926835</v>
      </c>
      <c r="GK25">
        <v>2.2521766202090578</v>
      </c>
      <c r="GL25">
        <v>0.26854764558589289</v>
      </c>
      <c r="GM25">
        <v>0</v>
      </c>
      <c r="GN25">
        <v>1</v>
      </c>
      <c r="GO25">
        <v>3</v>
      </c>
      <c r="GP25" t="s">
        <v>464</v>
      </c>
      <c r="GQ25">
        <v>3.1025999999999998</v>
      </c>
      <c r="GR25">
        <v>2.7580900000000002</v>
      </c>
      <c r="GS25">
        <v>8.86213E-2</v>
      </c>
      <c r="GT25">
        <v>8.9430499999999996E-2</v>
      </c>
      <c r="GU25">
        <v>0.111054</v>
      </c>
      <c r="GV25">
        <v>0.107007</v>
      </c>
      <c r="GW25">
        <v>23897.200000000001</v>
      </c>
      <c r="GX25">
        <v>22193.200000000001</v>
      </c>
      <c r="GY25">
        <v>26776.1</v>
      </c>
      <c r="GZ25">
        <v>24588.6</v>
      </c>
      <c r="HA25">
        <v>38128</v>
      </c>
      <c r="HB25">
        <v>32465.599999999999</v>
      </c>
      <c r="HC25">
        <v>46826.8</v>
      </c>
      <c r="HD25">
        <v>38917</v>
      </c>
      <c r="HE25">
        <v>1.9186300000000001</v>
      </c>
      <c r="HF25">
        <v>1.94902</v>
      </c>
      <c r="HG25">
        <v>0.22989899999999999</v>
      </c>
      <c r="HH25">
        <v>0</v>
      </c>
      <c r="HI25">
        <v>26.2986</v>
      </c>
      <c r="HJ25">
        <v>999.9</v>
      </c>
      <c r="HK25">
        <v>57.6</v>
      </c>
      <c r="HL25">
        <v>28</v>
      </c>
      <c r="HM25">
        <v>23.985700000000001</v>
      </c>
      <c r="HN25">
        <v>61.225000000000001</v>
      </c>
      <c r="HO25">
        <v>23.489599999999999</v>
      </c>
      <c r="HP25">
        <v>1</v>
      </c>
      <c r="HQ25">
        <v>-0.10585600000000001</v>
      </c>
      <c r="HR25">
        <v>0.80670500000000001</v>
      </c>
      <c r="HS25">
        <v>20.276499999999999</v>
      </c>
      <c r="HT25">
        <v>5.2219300000000004</v>
      </c>
      <c r="HU25">
        <v>11.98</v>
      </c>
      <c r="HV25">
        <v>4.9657499999999999</v>
      </c>
      <c r="HW25">
        <v>3.2752699999999999</v>
      </c>
      <c r="HX25">
        <v>9999</v>
      </c>
      <c r="HY25">
        <v>9999</v>
      </c>
      <c r="HZ25">
        <v>9999</v>
      </c>
      <c r="IA25">
        <v>532.5</v>
      </c>
      <c r="IB25">
        <v>1.8639399999999999</v>
      </c>
      <c r="IC25">
        <v>1.8600300000000001</v>
      </c>
      <c r="ID25">
        <v>1.85823</v>
      </c>
      <c r="IE25">
        <v>1.8596699999999999</v>
      </c>
      <c r="IF25">
        <v>1.8597600000000001</v>
      </c>
      <c r="IG25">
        <v>1.85826</v>
      </c>
      <c r="IH25">
        <v>1.8573</v>
      </c>
      <c r="II25">
        <v>1.8522799999999999</v>
      </c>
      <c r="IJ25">
        <v>0</v>
      </c>
      <c r="IK25">
        <v>0</v>
      </c>
      <c r="IL25">
        <v>0</v>
      </c>
      <c r="IM25">
        <v>0</v>
      </c>
      <c r="IN25" t="s">
        <v>442</v>
      </c>
      <c r="IO25" t="s">
        <v>443</v>
      </c>
      <c r="IP25" t="s">
        <v>444</v>
      </c>
      <c r="IQ25" t="s">
        <v>444</v>
      </c>
      <c r="IR25" t="s">
        <v>444</v>
      </c>
      <c r="IS25" t="s">
        <v>444</v>
      </c>
      <c r="IT25">
        <v>0</v>
      </c>
      <c r="IU25">
        <v>100</v>
      </c>
      <c r="IV25">
        <v>100</v>
      </c>
      <c r="IW25">
        <v>1.266</v>
      </c>
      <c r="IX25">
        <v>0.2195</v>
      </c>
      <c r="IY25">
        <v>0.39716153104927959</v>
      </c>
      <c r="IZ25">
        <v>2.1943836705261579E-3</v>
      </c>
      <c r="JA25">
        <v>-2.6144308360484781E-7</v>
      </c>
      <c r="JB25">
        <v>2.8315668189746569E-11</v>
      </c>
      <c r="JC25">
        <v>-2.387284111826243E-2</v>
      </c>
      <c r="JD25">
        <v>-4.9195921971587819E-3</v>
      </c>
      <c r="JE25">
        <v>8.1864236447964141E-4</v>
      </c>
      <c r="JF25">
        <v>-8.2681161510495509E-6</v>
      </c>
      <c r="JG25">
        <v>6</v>
      </c>
      <c r="JH25">
        <v>2002</v>
      </c>
      <c r="JI25">
        <v>0</v>
      </c>
      <c r="JJ25">
        <v>28</v>
      </c>
      <c r="JK25">
        <v>28373527.699999999</v>
      </c>
      <c r="JL25">
        <v>28373527.699999999</v>
      </c>
      <c r="JM25">
        <v>1.1267100000000001</v>
      </c>
      <c r="JN25">
        <v>2.5976599999999999</v>
      </c>
      <c r="JO25">
        <v>1.49658</v>
      </c>
      <c r="JP25">
        <v>2.34375</v>
      </c>
      <c r="JQ25">
        <v>1.5490699999999999</v>
      </c>
      <c r="JR25">
        <v>2.34619</v>
      </c>
      <c r="JS25">
        <v>32.753500000000003</v>
      </c>
      <c r="JT25">
        <v>24.07</v>
      </c>
      <c r="JU25">
        <v>18</v>
      </c>
      <c r="JV25">
        <v>485.49900000000002</v>
      </c>
      <c r="JW25">
        <v>521.02099999999996</v>
      </c>
      <c r="JX25">
        <v>28.388999999999999</v>
      </c>
      <c r="JY25">
        <v>25.8704</v>
      </c>
      <c r="JZ25">
        <v>29.998799999999999</v>
      </c>
      <c r="KA25">
        <v>25.843699999999998</v>
      </c>
      <c r="KB25">
        <v>25.773700000000002</v>
      </c>
      <c r="KC25">
        <v>22.638100000000001</v>
      </c>
      <c r="KD25">
        <v>15.374700000000001</v>
      </c>
      <c r="KE25">
        <v>58.134700000000002</v>
      </c>
      <c r="KF25">
        <v>28.525200000000002</v>
      </c>
      <c r="KG25">
        <v>420</v>
      </c>
      <c r="KH25">
        <v>22.0091</v>
      </c>
      <c r="KI25">
        <v>102.328</v>
      </c>
      <c r="KJ25">
        <v>93.839200000000005</v>
      </c>
    </row>
    <row r="26" spans="1:296" x14ac:dyDescent="0.3">
      <c r="A26">
        <v>8</v>
      </c>
      <c r="B26">
        <v>1702411749</v>
      </c>
      <c r="C26">
        <v>1436.900000095367</v>
      </c>
      <c r="D26" t="s">
        <v>465</v>
      </c>
      <c r="E26" t="s">
        <v>466</v>
      </c>
      <c r="F26">
        <v>5</v>
      </c>
      <c r="G26" t="s">
        <v>436</v>
      </c>
      <c r="H26">
        <v>1702411741.25</v>
      </c>
      <c r="I26">
        <f t="shared" si="0"/>
        <v>2.4082587195616888E-3</v>
      </c>
      <c r="J26">
        <f t="shared" si="1"/>
        <v>2.4082587195616889</v>
      </c>
      <c r="K26">
        <f t="shared" si="2"/>
        <v>7.575729048094284</v>
      </c>
      <c r="L26">
        <f t="shared" si="3"/>
        <v>416.51946666666669</v>
      </c>
      <c r="M26">
        <f t="shared" si="4"/>
        <v>280.0342281878132</v>
      </c>
      <c r="N26">
        <f t="shared" si="5"/>
        <v>25.544913734158293</v>
      </c>
      <c r="O26">
        <f t="shared" si="6"/>
        <v>37.995190493147945</v>
      </c>
      <c r="P26">
        <f t="shared" si="7"/>
        <v>0.10028622579708207</v>
      </c>
      <c r="Q26">
        <f t="shared" si="8"/>
        <v>2.8579030260371443</v>
      </c>
      <c r="R26">
        <f t="shared" si="9"/>
        <v>9.8371428360947866E-2</v>
      </c>
      <c r="S26">
        <f t="shared" si="10"/>
        <v>6.1651134558673153E-2</v>
      </c>
      <c r="T26">
        <f t="shared" si="11"/>
        <v>241.73945142315173</v>
      </c>
      <c r="U26">
        <f t="shared" si="12"/>
        <v>30.440098591143293</v>
      </c>
      <c r="V26">
        <f t="shared" si="13"/>
        <v>29.93659666666667</v>
      </c>
      <c r="W26">
        <f t="shared" si="14"/>
        <v>4.2449585158674532</v>
      </c>
      <c r="X26">
        <f t="shared" si="15"/>
        <v>50.11226324203227</v>
      </c>
      <c r="Y26">
        <f t="shared" si="16"/>
        <v>2.0892945163384855</v>
      </c>
      <c r="Z26">
        <f t="shared" si="17"/>
        <v>4.169228011609869</v>
      </c>
      <c r="AA26">
        <f t="shared" si="18"/>
        <v>2.1556639995289677</v>
      </c>
      <c r="AB26">
        <f t="shared" si="19"/>
        <v>-106.20420953267048</v>
      </c>
      <c r="AC26">
        <f t="shared" si="20"/>
        <v>-48.208097001431476</v>
      </c>
      <c r="AD26">
        <f t="shared" si="21"/>
        <v>-3.742536437918289</v>
      </c>
      <c r="AE26">
        <f t="shared" si="22"/>
        <v>83.584608451131515</v>
      </c>
      <c r="AF26">
        <f t="shared" si="23"/>
        <v>7.6831996232804407</v>
      </c>
      <c r="AG26">
        <f t="shared" si="24"/>
        <v>2.4513200578370808</v>
      </c>
      <c r="AH26">
        <f t="shared" si="25"/>
        <v>7.575729048094284</v>
      </c>
      <c r="AI26">
        <v>429.4084189804193</v>
      </c>
      <c r="AJ26">
        <v>426.30814545454518</v>
      </c>
      <c r="AK26">
        <v>4.1261420320217308E-4</v>
      </c>
      <c r="AL26">
        <v>66.217845718501152</v>
      </c>
      <c r="AM26">
        <f t="shared" si="26"/>
        <v>2.4082587195616889</v>
      </c>
      <c r="AN26">
        <v>21.95894620786634</v>
      </c>
      <c r="AO26">
        <v>22.899703030303019</v>
      </c>
      <c r="AP26">
        <v>6.231232391244676E-5</v>
      </c>
      <c r="AQ26">
        <v>108.6875070768243</v>
      </c>
      <c r="AR26">
        <v>0</v>
      </c>
      <c r="AS26">
        <v>0</v>
      </c>
      <c r="AT26">
        <f t="shared" si="27"/>
        <v>1</v>
      </c>
      <c r="AU26">
        <f t="shared" si="28"/>
        <v>0</v>
      </c>
      <c r="AV26">
        <f t="shared" si="29"/>
        <v>47758.701005296381</v>
      </c>
      <c r="AW26" t="s">
        <v>437</v>
      </c>
      <c r="AX26">
        <v>0</v>
      </c>
      <c r="AY26">
        <v>0.7</v>
      </c>
      <c r="AZ26">
        <v>0.7</v>
      </c>
      <c r="BA26">
        <f t="shared" si="30"/>
        <v>0</v>
      </c>
      <c r="BB26">
        <v>-1</v>
      </c>
      <c r="BC26" t="s">
        <v>467</v>
      </c>
      <c r="BD26">
        <v>8159.2</v>
      </c>
      <c r="BE26">
        <v>321.25303846153838</v>
      </c>
      <c r="BF26">
        <v>359.32</v>
      </c>
      <c r="BG26">
        <f t="shared" si="31"/>
        <v>0.10594167187593684</v>
      </c>
      <c r="BH26">
        <v>0.5</v>
      </c>
      <c r="BI26">
        <f t="shared" si="32"/>
        <v>1261.2245203228765</v>
      </c>
      <c r="BJ26">
        <f t="shared" si="33"/>
        <v>7.575729048094284</v>
      </c>
      <c r="BK26">
        <f t="shared" si="34"/>
        <v>66.808117146966012</v>
      </c>
      <c r="BL26">
        <f t="shared" si="35"/>
        <v>6.799526103329229E-3</v>
      </c>
      <c r="BM26">
        <f t="shared" si="36"/>
        <v>-0.99805187576533461</v>
      </c>
      <c r="BN26">
        <f t="shared" si="37"/>
        <v>359.32</v>
      </c>
      <c r="BO26" t="s">
        <v>437</v>
      </c>
      <c r="BP26">
        <v>0</v>
      </c>
      <c r="BQ26">
        <f t="shared" si="38"/>
        <v>359.32</v>
      </c>
      <c r="BR26">
        <f t="shared" si="39"/>
        <v>0</v>
      </c>
      <c r="BS26" t="e">
        <f t="shared" si="40"/>
        <v>#DIV/0!</v>
      </c>
      <c r="BT26">
        <f t="shared" si="41"/>
        <v>1</v>
      </c>
      <c r="BU26">
        <f t="shared" si="42"/>
        <v>0.10614846226775308</v>
      </c>
      <c r="BV26" t="e">
        <f t="shared" si="43"/>
        <v>#DIV/0!</v>
      </c>
      <c r="BW26" t="e">
        <f t="shared" si="44"/>
        <v>#DIV/0!</v>
      </c>
      <c r="BX26" t="e">
        <f t="shared" si="45"/>
        <v>#DIV/0!</v>
      </c>
      <c r="DG26">
        <f t="shared" si="46"/>
        <v>1500.016333333333</v>
      </c>
      <c r="DH26">
        <f t="shared" si="47"/>
        <v>1261.2245203228765</v>
      </c>
      <c r="DI26">
        <f t="shared" si="48"/>
        <v>0.84080719142583338</v>
      </c>
      <c r="DJ26">
        <f t="shared" si="49"/>
        <v>0.16115787945185828</v>
      </c>
      <c r="DK26">
        <v>2</v>
      </c>
      <c r="DL26">
        <v>0.5</v>
      </c>
      <c r="DM26" t="s">
        <v>439</v>
      </c>
      <c r="DN26">
        <v>2</v>
      </c>
      <c r="DO26" t="b">
        <v>1</v>
      </c>
      <c r="DP26">
        <v>1702411741.25</v>
      </c>
      <c r="DQ26">
        <v>416.51946666666669</v>
      </c>
      <c r="DR26">
        <v>420.00116666666668</v>
      </c>
      <c r="DS26">
        <v>22.903736666666671</v>
      </c>
      <c r="DT26">
        <v>21.945663333333339</v>
      </c>
      <c r="DU26">
        <v>415.2541333333333</v>
      </c>
      <c r="DV26">
        <v>22.713886666666671</v>
      </c>
      <c r="DW26">
        <v>499.99840000000012</v>
      </c>
      <c r="DX26">
        <v>91.12072000000002</v>
      </c>
      <c r="DY26">
        <v>9.9963626666666652E-2</v>
      </c>
      <c r="DZ26">
        <v>29.623709999999999</v>
      </c>
      <c r="EA26">
        <v>29.93659666666667</v>
      </c>
      <c r="EB26">
        <v>999.9000000000002</v>
      </c>
      <c r="EC26">
        <v>0</v>
      </c>
      <c r="ED26">
        <v>0</v>
      </c>
      <c r="EE26">
        <v>9998.7720000000008</v>
      </c>
      <c r="EF26">
        <v>0</v>
      </c>
      <c r="EG26">
        <v>9.9571100000000001</v>
      </c>
      <c r="EH26">
        <v>-3.4816250000000002</v>
      </c>
      <c r="EI26">
        <v>426.2829666666666</v>
      </c>
      <c r="EJ26">
        <v>429.42516666666671</v>
      </c>
      <c r="EK26">
        <v>0.95806786666666666</v>
      </c>
      <c r="EL26">
        <v>420.00116666666668</v>
      </c>
      <c r="EM26">
        <v>21.945663333333339</v>
      </c>
      <c r="EN26">
        <v>2.0870043333333341</v>
      </c>
      <c r="EO26">
        <v>1.9997043333333331</v>
      </c>
      <c r="EP26">
        <v>18.120339999999999</v>
      </c>
      <c r="EQ26">
        <v>17.441990000000001</v>
      </c>
      <c r="ER26">
        <v>1500.016333333333</v>
      </c>
      <c r="ES26">
        <v>0.97300616666666639</v>
      </c>
      <c r="ET26">
        <v>2.6993730000000001E-2</v>
      </c>
      <c r="EU26">
        <v>0</v>
      </c>
      <c r="EV26">
        <v>321.27053333333328</v>
      </c>
      <c r="EW26">
        <v>4.9995999999999983</v>
      </c>
      <c r="EX26">
        <v>4837.5016666666661</v>
      </c>
      <c r="EY26">
        <v>14076.59333333334</v>
      </c>
      <c r="EZ26">
        <v>37.658166666666673</v>
      </c>
      <c r="FA26">
        <v>38.843499999999992</v>
      </c>
      <c r="FB26">
        <v>38.0456</v>
      </c>
      <c r="FC26">
        <v>38.437366666666662</v>
      </c>
      <c r="FD26">
        <v>39.445533333333323</v>
      </c>
      <c r="FE26">
        <v>1454.6563333333329</v>
      </c>
      <c r="FF26">
        <v>40.359999999999992</v>
      </c>
      <c r="FG26">
        <v>0</v>
      </c>
      <c r="FH26">
        <v>84.799999952316284</v>
      </c>
      <c r="FI26">
        <v>0</v>
      </c>
      <c r="FJ26">
        <v>321.25303846153838</v>
      </c>
      <c r="FK26">
        <v>-1.106358979492813</v>
      </c>
      <c r="FL26">
        <v>-3.4892307676811032</v>
      </c>
      <c r="FM26">
        <v>4837.4838461538466</v>
      </c>
      <c r="FN26">
        <v>15</v>
      </c>
      <c r="FO26">
        <v>0</v>
      </c>
      <c r="FP26" t="s">
        <v>440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-3.4750197560975611</v>
      </c>
      <c r="GC26">
        <v>-1.7970104529612469E-2</v>
      </c>
      <c r="GD26">
        <v>3.4709766214600431E-2</v>
      </c>
      <c r="GE26">
        <v>1</v>
      </c>
      <c r="GF26">
        <v>321.31779411764711</v>
      </c>
      <c r="GG26">
        <v>-1.121757066465557</v>
      </c>
      <c r="GH26">
        <v>0.23317839414236491</v>
      </c>
      <c r="GI26">
        <v>0</v>
      </c>
      <c r="GJ26">
        <v>0.95394151219512202</v>
      </c>
      <c r="GK26">
        <v>-4.9837421602759264E-3</v>
      </c>
      <c r="GL26">
        <v>1.2763747146722281E-2</v>
      </c>
      <c r="GM26">
        <v>1</v>
      </c>
      <c r="GN26">
        <v>2</v>
      </c>
      <c r="GO26">
        <v>3</v>
      </c>
      <c r="GP26" t="s">
        <v>441</v>
      </c>
      <c r="GQ26">
        <v>3.1022799999999999</v>
      </c>
      <c r="GR26">
        <v>2.7581500000000001</v>
      </c>
      <c r="GS26">
        <v>8.8484999999999994E-2</v>
      </c>
      <c r="GT26">
        <v>8.9299100000000006E-2</v>
      </c>
      <c r="GU26">
        <v>0.10610899999999999</v>
      </c>
      <c r="GV26">
        <v>0.104073</v>
      </c>
      <c r="GW26">
        <v>23887.7</v>
      </c>
      <c r="GX26">
        <v>22184.400000000001</v>
      </c>
      <c r="GY26">
        <v>26762.799999999999</v>
      </c>
      <c r="GZ26">
        <v>24576.7</v>
      </c>
      <c r="HA26">
        <v>38326.6</v>
      </c>
      <c r="HB26">
        <v>32558.2</v>
      </c>
      <c r="HC26">
        <v>46804.3</v>
      </c>
      <c r="HD26">
        <v>38898.300000000003</v>
      </c>
      <c r="HE26">
        <v>1.915</v>
      </c>
      <c r="HF26">
        <v>1.94252</v>
      </c>
      <c r="HG26">
        <v>0.190414</v>
      </c>
      <c r="HH26">
        <v>0</v>
      </c>
      <c r="HI26">
        <v>26.841200000000001</v>
      </c>
      <c r="HJ26">
        <v>999.9</v>
      </c>
      <c r="HK26">
        <v>59.3</v>
      </c>
      <c r="HL26">
        <v>28.1</v>
      </c>
      <c r="HM26">
        <v>24.845700000000001</v>
      </c>
      <c r="HN26">
        <v>61.174999999999997</v>
      </c>
      <c r="HO26">
        <v>23.762</v>
      </c>
      <c r="HP26">
        <v>1</v>
      </c>
      <c r="HQ26">
        <v>-8.1989300000000001E-2</v>
      </c>
      <c r="HR26">
        <v>-1.2377800000000001</v>
      </c>
      <c r="HS26">
        <v>20.275600000000001</v>
      </c>
      <c r="HT26">
        <v>5.2214799999999997</v>
      </c>
      <c r="HU26">
        <v>11.98</v>
      </c>
      <c r="HV26">
        <v>4.9656500000000001</v>
      </c>
      <c r="HW26">
        <v>3.2750300000000001</v>
      </c>
      <c r="HX26">
        <v>9999</v>
      </c>
      <c r="HY26">
        <v>9999</v>
      </c>
      <c r="HZ26">
        <v>9999</v>
      </c>
      <c r="IA26">
        <v>532.5</v>
      </c>
      <c r="IB26">
        <v>1.8639600000000001</v>
      </c>
      <c r="IC26">
        <v>1.86005</v>
      </c>
      <c r="ID26">
        <v>1.85822</v>
      </c>
      <c r="IE26">
        <v>1.8596299999999999</v>
      </c>
      <c r="IF26">
        <v>1.85975</v>
      </c>
      <c r="IG26">
        <v>1.85825</v>
      </c>
      <c r="IH26">
        <v>1.8573</v>
      </c>
      <c r="II26">
        <v>1.85226</v>
      </c>
      <c r="IJ26">
        <v>0</v>
      </c>
      <c r="IK26">
        <v>0</v>
      </c>
      <c r="IL26">
        <v>0</v>
      </c>
      <c r="IM26">
        <v>0</v>
      </c>
      <c r="IN26" t="s">
        <v>442</v>
      </c>
      <c r="IO26" t="s">
        <v>443</v>
      </c>
      <c r="IP26" t="s">
        <v>444</v>
      </c>
      <c r="IQ26" t="s">
        <v>444</v>
      </c>
      <c r="IR26" t="s">
        <v>444</v>
      </c>
      <c r="IS26" t="s">
        <v>444</v>
      </c>
      <c r="IT26">
        <v>0</v>
      </c>
      <c r="IU26">
        <v>100</v>
      </c>
      <c r="IV26">
        <v>100</v>
      </c>
      <c r="IW26">
        <v>1.2649999999999999</v>
      </c>
      <c r="IX26">
        <v>0.1898</v>
      </c>
      <c r="IY26">
        <v>0.39716153104927959</v>
      </c>
      <c r="IZ26">
        <v>2.1943836705261579E-3</v>
      </c>
      <c r="JA26">
        <v>-2.6144308360484781E-7</v>
      </c>
      <c r="JB26">
        <v>2.8315668189746569E-11</v>
      </c>
      <c r="JC26">
        <v>-2.387284111826243E-2</v>
      </c>
      <c r="JD26">
        <v>-4.9195921971587819E-3</v>
      </c>
      <c r="JE26">
        <v>8.1864236447964141E-4</v>
      </c>
      <c r="JF26">
        <v>-8.2681161510495509E-6</v>
      </c>
      <c r="JG26">
        <v>6</v>
      </c>
      <c r="JH26">
        <v>2002</v>
      </c>
      <c r="JI26">
        <v>0</v>
      </c>
      <c r="JJ26">
        <v>28</v>
      </c>
      <c r="JK26">
        <v>28373529.100000001</v>
      </c>
      <c r="JL26">
        <v>28373529.100000001</v>
      </c>
      <c r="JM26">
        <v>1.1254900000000001</v>
      </c>
      <c r="JN26">
        <v>2.5830099999999998</v>
      </c>
      <c r="JO26">
        <v>1.49658</v>
      </c>
      <c r="JP26">
        <v>2.34375</v>
      </c>
      <c r="JQ26">
        <v>1.5490699999999999</v>
      </c>
      <c r="JR26">
        <v>2.4108900000000002</v>
      </c>
      <c r="JS26">
        <v>32.886899999999997</v>
      </c>
      <c r="JT26">
        <v>24.113800000000001</v>
      </c>
      <c r="JU26">
        <v>18</v>
      </c>
      <c r="JV26">
        <v>485.46699999999998</v>
      </c>
      <c r="JW26">
        <v>518.87699999999995</v>
      </c>
      <c r="JX26">
        <v>29.16</v>
      </c>
      <c r="JY26">
        <v>26.194199999999999</v>
      </c>
      <c r="JZ26">
        <v>30.0016</v>
      </c>
      <c r="KA26">
        <v>26.0989</v>
      </c>
      <c r="KB26">
        <v>26.0137</v>
      </c>
      <c r="KC26">
        <v>22.6341</v>
      </c>
      <c r="KD26">
        <v>18.371200000000002</v>
      </c>
      <c r="KE26">
        <v>62.7727</v>
      </c>
      <c r="KF26">
        <v>29.1648</v>
      </c>
      <c r="KG26">
        <v>420</v>
      </c>
      <c r="KH26">
        <v>21.870799999999999</v>
      </c>
      <c r="KI26">
        <v>102.27800000000001</v>
      </c>
      <c r="KJ26">
        <v>93.793899999999994</v>
      </c>
    </row>
    <row r="27" spans="1:296" x14ac:dyDescent="0.3">
      <c r="A27">
        <v>9</v>
      </c>
      <c r="B27">
        <v>1702411878</v>
      </c>
      <c r="C27">
        <v>1565.900000095367</v>
      </c>
      <c r="D27" t="s">
        <v>468</v>
      </c>
      <c r="E27" t="s">
        <v>469</v>
      </c>
      <c r="F27">
        <v>5</v>
      </c>
      <c r="G27" t="s">
        <v>436</v>
      </c>
      <c r="H27">
        <v>1702411870</v>
      </c>
      <c r="I27">
        <f t="shared" si="0"/>
        <v>2.5695747119370135E-3</v>
      </c>
      <c r="J27">
        <f t="shared" si="1"/>
        <v>2.5695747119370136</v>
      </c>
      <c r="K27">
        <f t="shared" si="2"/>
        <v>7.8889204055150781</v>
      </c>
      <c r="L27">
        <f t="shared" si="3"/>
        <v>416.45400000000001</v>
      </c>
      <c r="M27">
        <f t="shared" si="4"/>
        <v>282.40766940344287</v>
      </c>
      <c r="N27">
        <f t="shared" si="5"/>
        <v>25.762194262570603</v>
      </c>
      <c r="O27">
        <f t="shared" si="6"/>
        <v>37.990359369800395</v>
      </c>
      <c r="P27">
        <f t="shared" si="7"/>
        <v>0.10674078691655563</v>
      </c>
      <c r="Q27">
        <f t="shared" si="8"/>
        <v>2.8592367719800262</v>
      </c>
      <c r="R27">
        <f t="shared" si="9"/>
        <v>0.10457543711273726</v>
      </c>
      <c r="S27">
        <f t="shared" si="10"/>
        <v>6.5550537659859964E-2</v>
      </c>
      <c r="T27">
        <f t="shared" si="11"/>
        <v>241.73770717138757</v>
      </c>
      <c r="U27">
        <f t="shared" si="12"/>
        <v>30.433481732520008</v>
      </c>
      <c r="V27">
        <f t="shared" si="13"/>
        <v>30.007696774193551</v>
      </c>
      <c r="W27">
        <f t="shared" si="14"/>
        <v>4.2623336648246788</v>
      </c>
      <c r="X27">
        <f t="shared" si="15"/>
        <v>50.238842150703789</v>
      </c>
      <c r="Y27">
        <f t="shared" si="16"/>
        <v>2.0989915190891284</v>
      </c>
      <c r="Z27">
        <f t="shared" si="17"/>
        <v>4.178025267367202</v>
      </c>
      <c r="AA27">
        <f t="shared" si="18"/>
        <v>2.1633421457355504</v>
      </c>
      <c r="AB27">
        <f t="shared" si="19"/>
        <v>-113.31824479642229</v>
      </c>
      <c r="AC27">
        <f t="shared" si="20"/>
        <v>-53.548738852655575</v>
      </c>
      <c r="AD27">
        <f t="shared" si="21"/>
        <v>-4.1574246816395108</v>
      </c>
      <c r="AE27">
        <f t="shared" si="22"/>
        <v>70.713298840670205</v>
      </c>
      <c r="AF27">
        <f t="shared" si="23"/>
        <v>7.8643444661657558</v>
      </c>
      <c r="AG27">
        <f t="shared" si="24"/>
        <v>2.5379046220272912</v>
      </c>
      <c r="AH27">
        <f t="shared" si="25"/>
        <v>7.8889204055150781</v>
      </c>
      <c r="AI27">
        <v>429.51352222773062</v>
      </c>
      <c r="AJ27">
        <v>426.27675151515149</v>
      </c>
      <c r="AK27">
        <v>2.1177202047187472E-3</v>
      </c>
      <c r="AL27">
        <v>66.217845718501152</v>
      </c>
      <c r="AM27">
        <f t="shared" si="26"/>
        <v>2.5695747119370136</v>
      </c>
      <c r="AN27">
        <v>22.01314858352363</v>
      </c>
      <c r="AO27">
        <v>23.016983030303042</v>
      </c>
      <c r="AP27">
        <v>4.330815705299716E-5</v>
      </c>
      <c r="AQ27">
        <v>108.6875070768243</v>
      </c>
      <c r="AR27">
        <v>0</v>
      </c>
      <c r="AS27">
        <v>0</v>
      </c>
      <c r="AT27">
        <f t="shared" si="27"/>
        <v>1</v>
      </c>
      <c r="AU27">
        <f t="shared" si="28"/>
        <v>0</v>
      </c>
      <c r="AV27">
        <f t="shared" si="29"/>
        <v>47790.378778230166</v>
      </c>
      <c r="AW27" t="s">
        <v>437</v>
      </c>
      <c r="AX27">
        <v>0</v>
      </c>
      <c r="AY27">
        <v>0.7</v>
      </c>
      <c r="AZ27">
        <v>0.7</v>
      </c>
      <c r="BA27">
        <f t="shared" si="30"/>
        <v>0</v>
      </c>
      <c r="BB27">
        <v>-1</v>
      </c>
      <c r="BC27" t="s">
        <v>470</v>
      </c>
      <c r="BD27">
        <v>8158.07</v>
      </c>
      <c r="BE27">
        <v>320.54530769230769</v>
      </c>
      <c r="BF27">
        <v>358.98</v>
      </c>
      <c r="BG27">
        <f t="shared" si="31"/>
        <v>0.10706638895674503</v>
      </c>
      <c r="BH27">
        <v>0.5</v>
      </c>
      <c r="BI27">
        <f t="shared" si="32"/>
        <v>1261.2180874195726</v>
      </c>
      <c r="BJ27">
        <f t="shared" si="33"/>
        <v>7.8889204055150781</v>
      </c>
      <c r="BK27">
        <f t="shared" si="34"/>
        <v>67.517033153473008</v>
      </c>
      <c r="BL27">
        <f t="shared" si="35"/>
        <v>7.0478852897690632E-3</v>
      </c>
      <c r="BM27">
        <f t="shared" si="36"/>
        <v>-0.99805003064237563</v>
      </c>
      <c r="BN27">
        <f t="shared" si="37"/>
        <v>358.98</v>
      </c>
      <c r="BO27" t="s">
        <v>437</v>
      </c>
      <c r="BP27">
        <v>0</v>
      </c>
      <c r="BQ27">
        <f t="shared" si="38"/>
        <v>358.98</v>
      </c>
      <c r="BR27">
        <f t="shared" si="39"/>
        <v>0</v>
      </c>
      <c r="BS27" t="e">
        <f t="shared" si="40"/>
        <v>#DIV/0!</v>
      </c>
      <c r="BT27">
        <f t="shared" si="41"/>
        <v>1</v>
      </c>
      <c r="BU27">
        <f t="shared" si="42"/>
        <v>0.10727557303698874</v>
      </c>
      <c r="BV27" t="e">
        <f t="shared" si="43"/>
        <v>#DIV/0!</v>
      </c>
      <c r="BW27" t="e">
        <f t="shared" si="44"/>
        <v>#DIV/0!</v>
      </c>
      <c r="BX27" t="e">
        <f t="shared" si="45"/>
        <v>#DIV/0!</v>
      </c>
      <c r="DG27">
        <f t="shared" si="46"/>
        <v>1500.009032258065</v>
      </c>
      <c r="DH27">
        <f t="shared" si="47"/>
        <v>1261.2180874195726</v>
      </c>
      <c r="DI27">
        <f t="shared" si="48"/>
        <v>0.84080699535587189</v>
      </c>
      <c r="DJ27">
        <f t="shared" si="49"/>
        <v>0.16115750103683274</v>
      </c>
      <c r="DK27">
        <v>2</v>
      </c>
      <c r="DL27">
        <v>0.5</v>
      </c>
      <c r="DM27" t="s">
        <v>439</v>
      </c>
      <c r="DN27">
        <v>2</v>
      </c>
      <c r="DO27" t="b">
        <v>1</v>
      </c>
      <c r="DP27">
        <v>1702411870</v>
      </c>
      <c r="DQ27">
        <v>416.45400000000001</v>
      </c>
      <c r="DR27">
        <v>420.02251612903228</v>
      </c>
      <c r="DS27">
        <v>23.009348387096779</v>
      </c>
      <c r="DT27">
        <v>22.01754193548387</v>
      </c>
      <c r="DU27">
        <v>415.18880645161289</v>
      </c>
      <c r="DV27">
        <v>22.81747096774194</v>
      </c>
      <c r="DW27">
        <v>499.99858064516121</v>
      </c>
      <c r="DX27">
        <v>91.12348064516128</v>
      </c>
      <c r="DY27">
        <v>9.9942277419354825E-2</v>
      </c>
      <c r="DZ27">
        <v>29.660309677419349</v>
      </c>
      <c r="EA27">
        <v>30.007696774193551</v>
      </c>
      <c r="EB27">
        <v>999.90000000000032</v>
      </c>
      <c r="EC27">
        <v>0</v>
      </c>
      <c r="ED27">
        <v>0</v>
      </c>
      <c r="EE27">
        <v>10006.632903225811</v>
      </c>
      <c r="EF27">
        <v>0</v>
      </c>
      <c r="EG27">
        <v>10.0421535483871</v>
      </c>
      <c r="EH27">
        <v>-3.5684467741935491</v>
      </c>
      <c r="EI27">
        <v>426.26209677419348</v>
      </c>
      <c r="EJ27">
        <v>429.47854838709668</v>
      </c>
      <c r="EK27">
        <v>0.99180454838709686</v>
      </c>
      <c r="EL27">
        <v>420.02251612903228</v>
      </c>
      <c r="EM27">
        <v>22.01754193548387</v>
      </c>
      <c r="EN27">
        <v>2.0966912903225809</v>
      </c>
      <c r="EO27">
        <v>2.0063145161290321</v>
      </c>
      <c r="EP27">
        <v>18.194080645161289</v>
      </c>
      <c r="EQ27">
        <v>17.494264516129029</v>
      </c>
      <c r="ER27">
        <v>1500.009032258065</v>
      </c>
      <c r="ES27">
        <v>0.97300783870967744</v>
      </c>
      <c r="ET27">
        <v>2.6992151612903231E-2</v>
      </c>
      <c r="EU27">
        <v>0</v>
      </c>
      <c r="EV27">
        <v>320.54806451612899</v>
      </c>
      <c r="EW27">
        <v>4.9995999999999974</v>
      </c>
      <c r="EX27">
        <v>4831.2306451612894</v>
      </c>
      <c r="EY27">
        <v>14076.516129032259</v>
      </c>
      <c r="EZ27">
        <v>37.870580645161283</v>
      </c>
      <c r="FA27">
        <v>39.112806451612897</v>
      </c>
      <c r="FB27">
        <v>38.308225806451603</v>
      </c>
      <c r="FC27">
        <v>38.681354838709673</v>
      </c>
      <c r="FD27">
        <v>39.576419354838698</v>
      </c>
      <c r="FE27">
        <v>1454.6590322580651</v>
      </c>
      <c r="FF27">
        <v>40.349999999999987</v>
      </c>
      <c r="FG27">
        <v>0</v>
      </c>
      <c r="FH27">
        <v>128.19999980926511</v>
      </c>
      <c r="FI27">
        <v>0</v>
      </c>
      <c r="FJ27">
        <v>320.54530769230769</v>
      </c>
      <c r="FK27">
        <v>-1.053196574021225</v>
      </c>
      <c r="FL27">
        <v>-5.8389743689878557</v>
      </c>
      <c r="FM27">
        <v>4831.1896153846164</v>
      </c>
      <c r="FN27">
        <v>15</v>
      </c>
      <c r="FO27">
        <v>0</v>
      </c>
      <c r="FP27" t="s">
        <v>440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-3.5450982500000001</v>
      </c>
      <c r="GC27">
        <v>-0.42637474671669112</v>
      </c>
      <c r="GD27">
        <v>5.3635274814598483E-2</v>
      </c>
      <c r="GE27">
        <v>1</v>
      </c>
      <c r="GF27">
        <v>320.61708823529409</v>
      </c>
      <c r="GG27">
        <v>-0.93896103544226428</v>
      </c>
      <c r="GH27">
        <v>0.20215695236870701</v>
      </c>
      <c r="GI27">
        <v>1</v>
      </c>
      <c r="GJ27">
        <v>0.98872919999999986</v>
      </c>
      <c r="GK27">
        <v>5.7143842401500909E-2</v>
      </c>
      <c r="GL27">
        <v>7.2353937391133024E-3</v>
      </c>
      <c r="GM27">
        <v>1</v>
      </c>
      <c r="GN27">
        <v>3</v>
      </c>
      <c r="GO27">
        <v>3</v>
      </c>
      <c r="GP27" t="s">
        <v>448</v>
      </c>
      <c r="GQ27">
        <v>3.1024099999999999</v>
      </c>
      <c r="GR27">
        <v>2.7582599999999999</v>
      </c>
      <c r="GS27">
        <v>8.8397799999999999E-2</v>
      </c>
      <c r="GT27">
        <v>8.9238600000000001E-2</v>
      </c>
      <c r="GU27">
        <v>0.10639700000000001</v>
      </c>
      <c r="GV27">
        <v>0.104088</v>
      </c>
      <c r="GW27">
        <v>23871.1</v>
      </c>
      <c r="GX27">
        <v>22169.599999999999</v>
      </c>
      <c r="GY27">
        <v>26742.9</v>
      </c>
      <c r="GZ27">
        <v>24560.2</v>
      </c>
      <c r="HA27">
        <v>38287.4</v>
      </c>
      <c r="HB27">
        <v>32537.200000000001</v>
      </c>
      <c r="HC27">
        <v>46770.400000000001</v>
      </c>
      <c r="HD27">
        <v>38873.1</v>
      </c>
      <c r="HE27">
        <v>1.9106799999999999</v>
      </c>
      <c r="HF27">
        <v>1.9351499999999999</v>
      </c>
      <c r="HG27">
        <v>0.16187099999999999</v>
      </c>
      <c r="HH27">
        <v>0</v>
      </c>
      <c r="HI27">
        <v>27.3856</v>
      </c>
      <c r="HJ27">
        <v>999.9</v>
      </c>
      <c r="HK27">
        <v>60.8</v>
      </c>
      <c r="HL27">
        <v>28.2</v>
      </c>
      <c r="HM27">
        <v>25.6142</v>
      </c>
      <c r="HN27">
        <v>61.594999999999999</v>
      </c>
      <c r="HO27">
        <v>23.593800000000002</v>
      </c>
      <c r="HP27">
        <v>1</v>
      </c>
      <c r="HQ27">
        <v>-4.7601600000000001E-2</v>
      </c>
      <c r="HR27">
        <v>-0.79774199999999995</v>
      </c>
      <c r="HS27">
        <v>20.278600000000001</v>
      </c>
      <c r="HT27">
        <v>5.2219300000000004</v>
      </c>
      <c r="HU27">
        <v>11.979100000000001</v>
      </c>
      <c r="HV27">
        <v>4.9657499999999999</v>
      </c>
      <c r="HW27">
        <v>3.2751800000000002</v>
      </c>
      <c r="HX27">
        <v>9999</v>
      </c>
      <c r="HY27">
        <v>9999</v>
      </c>
      <c r="HZ27">
        <v>9999</v>
      </c>
      <c r="IA27">
        <v>532.5</v>
      </c>
      <c r="IB27">
        <v>1.8639300000000001</v>
      </c>
      <c r="IC27">
        <v>1.8600399999999999</v>
      </c>
      <c r="ID27">
        <v>1.85822</v>
      </c>
      <c r="IE27">
        <v>1.85968</v>
      </c>
      <c r="IF27">
        <v>1.85975</v>
      </c>
      <c r="IG27">
        <v>1.85823</v>
      </c>
      <c r="IH27">
        <v>1.8573</v>
      </c>
      <c r="II27">
        <v>1.8522700000000001</v>
      </c>
      <c r="IJ27">
        <v>0</v>
      </c>
      <c r="IK27">
        <v>0</v>
      </c>
      <c r="IL27">
        <v>0</v>
      </c>
      <c r="IM27">
        <v>0</v>
      </c>
      <c r="IN27" t="s">
        <v>442</v>
      </c>
      <c r="IO27" t="s">
        <v>443</v>
      </c>
      <c r="IP27" t="s">
        <v>444</v>
      </c>
      <c r="IQ27" t="s">
        <v>444</v>
      </c>
      <c r="IR27" t="s">
        <v>444</v>
      </c>
      <c r="IS27" t="s">
        <v>444</v>
      </c>
      <c r="IT27">
        <v>0</v>
      </c>
      <c r="IU27">
        <v>100</v>
      </c>
      <c r="IV27">
        <v>100</v>
      </c>
      <c r="IW27">
        <v>1.2649999999999999</v>
      </c>
      <c r="IX27">
        <v>0.192</v>
      </c>
      <c r="IY27">
        <v>0.39716153104927959</v>
      </c>
      <c r="IZ27">
        <v>2.1943836705261579E-3</v>
      </c>
      <c r="JA27">
        <v>-2.6144308360484781E-7</v>
      </c>
      <c r="JB27">
        <v>2.8315668189746569E-11</v>
      </c>
      <c r="JC27">
        <v>-2.387284111826243E-2</v>
      </c>
      <c r="JD27">
        <v>-4.9195921971587819E-3</v>
      </c>
      <c r="JE27">
        <v>8.1864236447964141E-4</v>
      </c>
      <c r="JF27">
        <v>-8.2681161510495509E-6</v>
      </c>
      <c r="JG27">
        <v>6</v>
      </c>
      <c r="JH27">
        <v>2002</v>
      </c>
      <c r="JI27">
        <v>0</v>
      </c>
      <c r="JJ27">
        <v>28</v>
      </c>
      <c r="JK27">
        <v>28373531.300000001</v>
      </c>
      <c r="JL27">
        <v>28373531.300000001</v>
      </c>
      <c r="JM27">
        <v>1.1254900000000001</v>
      </c>
      <c r="JN27">
        <v>2.5866699999999998</v>
      </c>
      <c r="JO27">
        <v>1.49658</v>
      </c>
      <c r="JP27">
        <v>2.34253</v>
      </c>
      <c r="JQ27">
        <v>1.5490699999999999</v>
      </c>
      <c r="JR27">
        <v>2.4230999999999998</v>
      </c>
      <c r="JS27">
        <v>33.042900000000003</v>
      </c>
      <c r="JT27">
        <v>24.113800000000001</v>
      </c>
      <c r="JU27">
        <v>18</v>
      </c>
      <c r="JV27">
        <v>485.99900000000002</v>
      </c>
      <c r="JW27">
        <v>517.35</v>
      </c>
      <c r="JX27">
        <v>28.804400000000001</v>
      </c>
      <c r="JY27">
        <v>26.582100000000001</v>
      </c>
      <c r="JZ27">
        <v>30.001200000000001</v>
      </c>
      <c r="KA27">
        <v>26.4771</v>
      </c>
      <c r="KB27">
        <v>26.385300000000001</v>
      </c>
      <c r="KC27">
        <v>22.634499999999999</v>
      </c>
      <c r="KD27">
        <v>20.0505</v>
      </c>
      <c r="KE27">
        <v>67.390500000000003</v>
      </c>
      <c r="KF27">
        <v>28.773499999999999</v>
      </c>
      <c r="KG27">
        <v>420</v>
      </c>
      <c r="KH27">
        <v>21.929400000000001</v>
      </c>
      <c r="KI27">
        <v>102.203</v>
      </c>
      <c r="KJ27">
        <v>93.732299999999995</v>
      </c>
    </row>
    <row r="28" spans="1:296" x14ac:dyDescent="0.3">
      <c r="A28">
        <v>10</v>
      </c>
      <c r="B28">
        <v>1702412260.5</v>
      </c>
      <c r="C28">
        <v>1948.400000095367</v>
      </c>
      <c r="D28" t="s">
        <v>471</v>
      </c>
      <c r="E28" t="s">
        <v>472</v>
      </c>
      <c r="F28">
        <v>5</v>
      </c>
      <c r="G28" t="s">
        <v>436</v>
      </c>
      <c r="H28">
        <v>1702412252.75</v>
      </c>
      <c r="I28">
        <f t="shared" si="0"/>
        <v>5.1108221117355896E-3</v>
      </c>
      <c r="J28">
        <f t="shared" si="1"/>
        <v>5.1108221117355894</v>
      </c>
      <c r="K28">
        <f t="shared" si="2"/>
        <v>7.3836075746010943</v>
      </c>
      <c r="L28">
        <f t="shared" si="3"/>
        <v>416.29856666666672</v>
      </c>
      <c r="M28">
        <f t="shared" si="4"/>
        <v>307.54129790916954</v>
      </c>
      <c r="N28">
        <f t="shared" si="5"/>
        <v>28.052403518011644</v>
      </c>
      <c r="O28">
        <f t="shared" si="6"/>
        <v>37.972706285294684</v>
      </c>
      <c r="P28">
        <f t="shared" si="7"/>
        <v>0.13897326058183088</v>
      </c>
      <c r="Q28">
        <f t="shared" si="8"/>
        <v>2.8584691089150107</v>
      </c>
      <c r="R28">
        <f t="shared" si="9"/>
        <v>0.13532583528369863</v>
      </c>
      <c r="S28">
        <f t="shared" si="10"/>
        <v>8.4898380335424961E-2</v>
      </c>
      <c r="T28">
        <f t="shared" si="11"/>
        <v>241.735189223319</v>
      </c>
      <c r="U28">
        <f t="shared" si="12"/>
        <v>36.423197478186978</v>
      </c>
      <c r="V28">
        <f t="shared" si="13"/>
        <v>35.958216666666672</v>
      </c>
      <c r="W28">
        <f t="shared" si="14"/>
        <v>5.9550910853858303</v>
      </c>
      <c r="X28">
        <f t="shared" si="15"/>
        <v>43.992259984671072</v>
      </c>
      <c r="Y28">
        <f t="shared" si="16"/>
        <v>2.6731204990509854</v>
      </c>
      <c r="Z28">
        <f t="shared" si="17"/>
        <v>6.0763427475251861</v>
      </c>
      <c r="AA28">
        <f t="shared" si="18"/>
        <v>3.281970586334845</v>
      </c>
      <c r="AB28">
        <f t="shared" si="19"/>
        <v>-225.3872551275395</v>
      </c>
      <c r="AC28">
        <f t="shared" si="20"/>
        <v>56.557851054044924</v>
      </c>
      <c r="AD28">
        <f t="shared" si="21"/>
        <v>4.6724387200276603</v>
      </c>
      <c r="AE28">
        <f t="shared" si="22"/>
        <v>77.578223869852081</v>
      </c>
      <c r="AF28">
        <f t="shared" si="23"/>
        <v>7.1411928536775449</v>
      </c>
      <c r="AG28">
        <f t="shared" si="24"/>
        <v>5.0547219079361341</v>
      </c>
      <c r="AH28">
        <f t="shared" si="25"/>
        <v>7.3836075746010943</v>
      </c>
      <c r="AI28">
        <v>431.76608089180581</v>
      </c>
      <c r="AJ28">
        <v>428.77837575757582</v>
      </c>
      <c r="AK28">
        <v>-1.038293717509099E-2</v>
      </c>
      <c r="AL28">
        <v>66.217845718501152</v>
      </c>
      <c r="AM28">
        <f t="shared" si="26"/>
        <v>5.1108221117355894</v>
      </c>
      <c r="AN28">
        <v>27.344628762008359</v>
      </c>
      <c r="AO28">
        <v>29.327182424242409</v>
      </c>
      <c r="AP28">
        <v>2.3050699418804461E-4</v>
      </c>
      <c r="AQ28">
        <v>108.6875070768243</v>
      </c>
      <c r="AR28">
        <v>0</v>
      </c>
      <c r="AS28">
        <v>0</v>
      </c>
      <c r="AT28">
        <f t="shared" si="27"/>
        <v>1</v>
      </c>
      <c r="AU28">
        <f t="shared" si="28"/>
        <v>0</v>
      </c>
      <c r="AV28">
        <f t="shared" si="29"/>
        <v>46739.420040233439</v>
      </c>
      <c r="AW28" t="s">
        <v>437</v>
      </c>
      <c r="AX28">
        <v>0</v>
      </c>
      <c r="AY28">
        <v>0.7</v>
      </c>
      <c r="AZ28">
        <v>0.7</v>
      </c>
      <c r="BA28">
        <f t="shared" si="30"/>
        <v>0</v>
      </c>
      <c r="BB28">
        <v>-1</v>
      </c>
      <c r="BC28" t="s">
        <v>473</v>
      </c>
      <c r="BD28">
        <v>8153.35</v>
      </c>
      <c r="BE28">
        <v>309.70960000000002</v>
      </c>
      <c r="BF28">
        <v>351.44</v>
      </c>
      <c r="BG28">
        <f t="shared" si="31"/>
        <v>0.11874117914864546</v>
      </c>
      <c r="BH28">
        <v>0.5</v>
      </c>
      <c r="BI28">
        <f t="shared" si="32"/>
        <v>1261.1993403229642</v>
      </c>
      <c r="BJ28">
        <f t="shared" si="33"/>
        <v>7.3836075746010943</v>
      </c>
      <c r="BK28">
        <f t="shared" si="34"/>
        <v>74.878148405721277</v>
      </c>
      <c r="BL28">
        <f t="shared" si="35"/>
        <v>6.6473294954739227E-3</v>
      </c>
      <c r="BM28">
        <f t="shared" si="36"/>
        <v>-0.99800819485545189</v>
      </c>
      <c r="BN28">
        <f t="shared" si="37"/>
        <v>351.43999999999994</v>
      </c>
      <c r="BO28" t="s">
        <v>437</v>
      </c>
      <c r="BP28">
        <v>0</v>
      </c>
      <c r="BQ28">
        <f t="shared" si="38"/>
        <v>351.43999999999994</v>
      </c>
      <c r="BR28">
        <f t="shared" si="39"/>
        <v>0</v>
      </c>
      <c r="BS28">
        <f t="shared" si="40"/>
        <v>734128960507897</v>
      </c>
      <c r="BT28">
        <f t="shared" si="41"/>
        <v>1.0000000000000002</v>
      </c>
      <c r="BU28">
        <f t="shared" si="42"/>
        <v>0.11897816046074007</v>
      </c>
      <c r="BV28" t="e">
        <f t="shared" si="43"/>
        <v>#DIV/0!</v>
      </c>
      <c r="BW28">
        <f t="shared" si="44"/>
        <v>833045801230879.63</v>
      </c>
      <c r="BX28">
        <f t="shared" si="45"/>
        <v>-833045801230878.63</v>
      </c>
      <c r="DG28">
        <f t="shared" si="46"/>
        <v>1499.986000000001</v>
      </c>
      <c r="DH28">
        <f t="shared" si="47"/>
        <v>1261.1993403229642</v>
      </c>
      <c r="DI28">
        <f t="shared" si="48"/>
        <v>0.84080740775111451</v>
      </c>
      <c r="DJ28">
        <f t="shared" si="49"/>
        <v>0.16115829695965084</v>
      </c>
      <c r="DK28">
        <v>2</v>
      </c>
      <c r="DL28">
        <v>0.5</v>
      </c>
      <c r="DM28" t="s">
        <v>439</v>
      </c>
      <c r="DN28">
        <v>2</v>
      </c>
      <c r="DO28" t="b">
        <v>1</v>
      </c>
      <c r="DP28">
        <v>1702412252.75</v>
      </c>
      <c r="DQ28">
        <v>416.29856666666672</v>
      </c>
      <c r="DR28">
        <v>419.99666666666673</v>
      </c>
      <c r="DS28">
        <v>29.30568666666667</v>
      </c>
      <c r="DT28">
        <v>27.343096666666661</v>
      </c>
      <c r="DU28">
        <v>415.03366666666682</v>
      </c>
      <c r="DV28">
        <v>28.98570333333333</v>
      </c>
      <c r="DW28">
        <v>500.01169999999991</v>
      </c>
      <c r="DX28">
        <v>91.115070000000003</v>
      </c>
      <c r="DY28">
        <v>0.1000081333333333</v>
      </c>
      <c r="DZ28">
        <v>36.325223333333327</v>
      </c>
      <c r="EA28">
        <v>35.958216666666672</v>
      </c>
      <c r="EB28">
        <v>999.9000000000002</v>
      </c>
      <c r="EC28">
        <v>0</v>
      </c>
      <c r="ED28">
        <v>0</v>
      </c>
      <c r="EE28">
        <v>10002.85666666667</v>
      </c>
      <c r="EF28">
        <v>0</v>
      </c>
      <c r="EG28">
        <v>9.8059276666666655</v>
      </c>
      <c r="EH28">
        <v>-3.6981306666666671</v>
      </c>
      <c r="EI28">
        <v>428.86669999999998</v>
      </c>
      <c r="EJ28">
        <v>431.80349999999987</v>
      </c>
      <c r="EK28">
        <v>1.962588</v>
      </c>
      <c r="EL28">
        <v>419.99666666666673</v>
      </c>
      <c r="EM28">
        <v>27.343096666666661</v>
      </c>
      <c r="EN28">
        <v>2.670189333333334</v>
      </c>
      <c r="EO28">
        <v>2.4913676666666671</v>
      </c>
      <c r="EP28">
        <v>22.10278666666667</v>
      </c>
      <c r="EQ28">
        <v>20.970216666666659</v>
      </c>
      <c r="ER28">
        <v>1499.986000000001</v>
      </c>
      <c r="ES28">
        <v>0.97299520000000006</v>
      </c>
      <c r="ET28">
        <v>2.700472666666667E-2</v>
      </c>
      <c r="EU28">
        <v>0</v>
      </c>
      <c r="EV28">
        <v>309.69650000000001</v>
      </c>
      <c r="EW28">
        <v>4.9995999999999983</v>
      </c>
      <c r="EX28">
        <v>4693.9870000000001</v>
      </c>
      <c r="EY28">
        <v>14076.24666666667</v>
      </c>
      <c r="EZ28">
        <v>39.010199999999998</v>
      </c>
      <c r="FA28">
        <v>40.082999999999991</v>
      </c>
      <c r="FB28">
        <v>39.964433333333332</v>
      </c>
      <c r="FC28">
        <v>39.799900000000001</v>
      </c>
      <c r="FD28">
        <v>41.299766666666663</v>
      </c>
      <c r="FE28">
        <v>1454.616</v>
      </c>
      <c r="FF28">
        <v>40.369999999999983</v>
      </c>
      <c r="FG28">
        <v>0</v>
      </c>
      <c r="FH28">
        <v>381.70000004768372</v>
      </c>
      <c r="FI28">
        <v>0</v>
      </c>
      <c r="FJ28">
        <v>309.70960000000002</v>
      </c>
      <c r="FK28">
        <v>-1.002846161585534</v>
      </c>
      <c r="FL28">
        <v>-6.2753846247937526</v>
      </c>
      <c r="FM28">
        <v>4694.0011999999997</v>
      </c>
      <c r="FN28">
        <v>15</v>
      </c>
      <c r="FO28">
        <v>0</v>
      </c>
      <c r="FP28" t="s">
        <v>440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-3.7083077499999999</v>
      </c>
      <c r="GC28">
        <v>0.1768125703564751</v>
      </c>
      <c r="GD28">
        <v>7.5940044393175768E-2</v>
      </c>
      <c r="GE28">
        <v>1</v>
      </c>
      <c r="GF28">
        <v>309.75200000000001</v>
      </c>
      <c r="GG28">
        <v>-0.90044309136785561</v>
      </c>
      <c r="GH28">
        <v>0.23672060970440001</v>
      </c>
      <c r="GI28">
        <v>1</v>
      </c>
      <c r="GJ28">
        <v>1.95684825</v>
      </c>
      <c r="GK28">
        <v>0.15770397748592471</v>
      </c>
      <c r="GL28">
        <v>1.550000159475797E-2</v>
      </c>
      <c r="GM28">
        <v>0</v>
      </c>
      <c r="GN28">
        <v>2</v>
      </c>
      <c r="GO28">
        <v>3</v>
      </c>
      <c r="GP28" t="s">
        <v>441</v>
      </c>
      <c r="GQ28">
        <v>3.1038700000000001</v>
      </c>
      <c r="GR28">
        <v>2.7582399999999998</v>
      </c>
      <c r="GS28">
        <v>8.81469E-2</v>
      </c>
      <c r="GT28">
        <v>8.9006299999999997E-2</v>
      </c>
      <c r="GU28">
        <v>0.12531200000000001</v>
      </c>
      <c r="GV28">
        <v>0.120742</v>
      </c>
      <c r="GW28">
        <v>23823.9</v>
      </c>
      <c r="GX28">
        <v>22116.7</v>
      </c>
      <c r="GY28">
        <v>26686.6</v>
      </c>
      <c r="GZ28">
        <v>24500</v>
      </c>
      <c r="HA28">
        <v>37389.800000000003</v>
      </c>
      <c r="HB28">
        <v>31851.9</v>
      </c>
      <c r="HC28">
        <v>46671.3</v>
      </c>
      <c r="HD28">
        <v>38779</v>
      </c>
      <c r="HE28">
        <v>1.90062</v>
      </c>
      <c r="HF28">
        <v>1.9236</v>
      </c>
      <c r="HG28">
        <v>0.26522200000000001</v>
      </c>
      <c r="HH28">
        <v>0</v>
      </c>
      <c r="HI28">
        <v>31.746300000000002</v>
      </c>
      <c r="HJ28">
        <v>999.9</v>
      </c>
      <c r="HK28">
        <v>64.900000000000006</v>
      </c>
      <c r="HL28">
        <v>28.5</v>
      </c>
      <c r="HM28">
        <v>27.827500000000001</v>
      </c>
      <c r="HN28">
        <v>61.585000000000001</v>
      </c>
      <c r="HO28">
        <v>22.696300000000001</v>
      </c>
      <c r="HP28">
        <v>1</v>
      </c>
      <c r="HQ28">
        <v>5.4387699999999997E-2</v>
      </c>
      <c r="HR28">
        <v>-2.77434</v>
      </c>
      <c r="HS28">
        <v>20.2332</v>
      </c>
      <c r="HT28">
        <v>5.2229799999999997</v>
      </c>
      <c r="HU28">
        <v>11.98</v>
      </c>
      <c r="HV28">
        <v>4.9656500000000001</v>
      </c>
      <c r="HW28">
        <v>3.2750300000000001</v>
      </c>
      <c r="HX28">
        <v>9999</v>
      </c>
      <c r="HY28">
        <v>9999</v>
      </c>
      <c r="HZ28">
        <v>9999</v>
      </c>
      <c r="IA28">
        <v>532.6</v>
      </c>
      <c r="IB28">
        <v>1.8640099999999999</v>
      </c>
      <c r="IC28">
        <v>1.86005</v>
      </c>
      <c r="ID28">
        <v>1.8583000000000001</v>
      </c>
      <c r="IE28">
        <v>1.8597399999999999</v>
      </c>
      <c r="IF28">
        <v>1.8598600000000001</v>
      </c>
      <c r="IG28">
        <v>1.8582799999999999</v>
      </c>
      <c r="IH28">
        <v>1.8573599999999999</v>
      </c>
      <c r="II28">
        <v>1.8523799999999999</v>
      </c>
      <c r="IJ28">
        <v>0</v>
      </c>
      <c r="IK28">
        <v>0</v>
      </c>
      <c r="IL28">
        <v>0</v>
      </c>
      <c r="IM28">
        <v>0</v>
      </c>
      <c r="IN28" t="s">
        <v>442</v>
      </c>
      <c r="IO28" t="s">
        <v>443</v>
      </c>
      <c r="IP28" t="s">
        <v>444</v>
      </c>
      <c r="IQ28" t="s">
        <v>444</v>
      </c>
      <c r="IR28" t="s">
        <v>444</v>
      </c>
      <c r="IS28" t="s">
        <v>444</v>
      </c>
      <c r="IT28">
        <v>0</v>
      </c>
      <c r="IU28">
        <v>100</v>
      </c>
      <c r="IV28">
        <v>100</v>
      </c>
      <c r="IW28">
        <v>1.2649999999999999</v>
      </c>
      <c r="IX28">
        <v>0.32050000000000001</v>
      </c>
      <c r="IY28">
        <v>0.39716153104927959</v>
      </c>
      <c r="IZ28">
        <v>2.1943836705261579E-3</v>
      </c>
      <c r="JA28">
        <v>-2.6144308360484781E-7</v>
      </c>
      <c r="JB28">
        <v>2.8315668189746569E-11</v>
      </c>
      <c r="JC28">
        <v>-2.387284111826243E-2</v>
      </c>
      <c r="JD28">
        <v>-4.9195921971587819E-3</v>
      </c>
      <c r="JE28">
        <v>8.1864236447964141E-4</v>
      </c>
      <c r="JF28">
        <v>-8.2681161510495509E-6</v>
      </c>
      <c r="JG28">
        <v>6</v>
      </c>
      <c r="JH28">
        <v>2002</v>
      </c>
      <c r="JI28">
        <v>0</v>
      </c>
      <c r="JJ28">
        <v>28</v>
      </c>
      <c r="JK28">
        <v>28373537.699999999</v>
      </c>
      <c r="JL28">
        <v>28373537.699999999</v>
      </c>
      <c r="JM28">
        <v>1.1315900000000001</v>
      </c>
      <c r="JN28">
        <v>2.6037599999999999</v>
      </c>
      <c r="JO28">
        <v>1.49658</v>
      </c>
      <c r="JP28">
        <v>2.34375</v>
      </c>
      <c r="JQ28">
        <v>1.5490699999999999</v>
      </c>
      <c r="JR28">
        <v>2.3584000000000001</v>
      </c>
      <c r="JS28">
        <v>33.670499999999997</v>
      </c>
      <c r="JT28">
        <v>24.043700000000001</v>
      </c>
      <c r="JU28">
        <v>18</v>
      </c>
      <c r="JV28">
        <v>489.36799999999999</v>
      </c>
      <c r="JW28">
        <v>519.94399999999996</v>
      </c>
      <c r="JX28">
        <v>38.929400000000001</v>
      </c>
      <c r="JY28">
        <v>27.863499999999998</v>
      </c>
      <c r="JZ28">
        <v>30.0014</v>
      </c>
      <c r="KA28">
        <v>27.640899999999998</v>
      </c>
      <c r="KB28">
        <v>27.522500000000001</v>
      </c>
      <c r="KC28">
        <v>22.762499999999999</v>
      </c>
      <c r="KD28">
        <v>0</v>
      </c>
      <c r="KE28">
        <v>100</v>
      </c>
      <c r="KF28">
        <v>36.950499999999998</v>
      </c>
      <c r="KG28">
        <v>420</v>
      </c>
      <c r="KH28">
        <v>31.447099999999999</v>
      </c>
      <c r="KI28">
        <v>101.98699999999999</v>
      </c>
      <c r="KJ28">
        <v>93.504199999999997</v>
      </c>
    </row>
    <row r="29" spans="1:296" x14ac:dyDescent="0.3">
      <c r="A29">
        <v>11</v>
      </c>
      <c r="B29">
        <v>1702412372.5</v>
      </c>
      <c r="C29">
        <v>2060.400000095367</v>
      </c>
      <c r="D29" t="s">
        <v>474</v>
      </c>
      <c r="E29" t="s">
        <v>475</v>
      </c>
      <c r="F29">
        <v>5</v>
      </c>
      <c r="G29" t="s">
        <v>436</v>
      </c>
      <c r="H29">
        <v>1702412364.5</v>
      </c>
      <c r="I29">
        <f t="shared" si="0"/>
        <v>5.1520164278535474E-3</v>
      </c>
      <c r="J29">
        <f t="shared" si="1"/>
        <v>5.1520164278535479</v>
      </c>
      <c r="K29">
        <f t="shared" si="2"/>
        <v>6.8514718425168608</v>
      </c>
      <c r="L29">
        <f t="shared" si="3"/>
        <v>416.41038709677417</v>
      </c>
      <c r="M29">
        <f t="shared" si="4"/>
        <v>314.53014824249237</v>
      </c>
      <c r="N29">
        <f t="shared" si="5"/>
        <v>28.69307711107049</v>
      </c>
      <c r="O29">
        <f t="shared" si="6"/>
        <v>37.987122740319528</v>
      </c>
      <c r="P29">
        <f t="shared" si="7"/>
        <v>0.14036684668662316</v>
      </c>
      <c r="Q29">
        <f t="shared" si="8"/>
        <v>2.8606524188779137</v>
      </c>
      <c r="R29">
        <f t="shared" si="9"/>
        <v>0.13664971632631734</v>
      </c>
      <c r="S29">
        <f t="shared" si="10"/>
        <v>8.5731843227571658E-2</v>
      </c>
      <c r="T29">
        <f t="shared" si="11"/>
        <v>241.73557020396296</v>
      </c>
      <c r="U29">
        <f t="shared" si="12"/>
        <v>36.363382392238847</v>
      </c>
      <c r="V29">
        <f t="shared" si="13"/>
        <v>35.964854838709677</v>
      </c>
      <c r="W29">
        <f t="shared" si="14"/>
        <v>5.9572653981424502</v>
      </c>
      <c r="X29">
        <f t="shared" si="15"/>
        <v>44.235367359096017</v>
      </c>
      <c r="Y29">
        <f t="shared" si="16"/>
        <v>2.6806958941525938</v>
      </c>
      <c r="Z29">
        <f t="shared" si="17"/>
        <v>6.0600737694594242</v>
      </c>
      <c r="AA29">
        <f t="shared" si="18"/>
        <v>3.2765695039898564</v>
      </c>
      <c r="AB29">
        <f t="shared" si="19"/>
        <v>-227.20392446834146</v>
      </c>
      <c r="AC29">
        <f t="shared" si="20"/>
        <v>48.040120638698909</v>
      </c>
      <c r="AD29">
        <f t="shared" si="21"/>
        <v>3.9649176504941113</v>
      </c>
      <c r="AE29">
        <f t="shared" si="22"/>
        <v>66.536684024814519</v>
      </c>
      <c r="AF29">
        <f t="shared" si="23"/>
        <v>6.8830877314332408</v>
      </c>
      <c r="AG29">
        <f t="shared" si="24"/>
        <v>5.0060042431942042</v>
      </c>
      <c r="AH29">
        <f t="shared" si="25"/>
        <v>6.8514718425168608</v>
      </c>
      <c r="AI29">
        <v>431.86191122077548</v>
      </c>
      <c r="AJ29">
        <v>429.04250303030278</v>
      </c>
      <c r="AK29">
        <v>3.4324596418960581E-4</v>
      </c>
      <c r="AL29">
        <v>66.217845718501152</v>
      </c>
      <c r="AM29">
        <f t="shared" si="26"/>
        <v>5.1520164278535479</v>
      </c>
      <c r="AN29">
        <v>27.44860215982083</v>
      </c>
      <c r="AO29">
        <v>29.408229090909089</v>
      </c>
      <c r="AP29">
        <v>5.2587558284889861E-3</v>
      </c>
      <c r="AQ29">
        <v>108.6875070768243</v>
      </c>
      <c r="AR29">
        <v>0</v>
      </c>
      <c r="AS29">
        <v>0</v>
      </c>
      <c r="AT29">
        <f t="shared" si="27"/>
        <v>1</v>
      </c>
      <c r="AU29">
        <f t="shared" si="28"/>
        <v>0</v>
      </c>
      <c r="AV29">
        <f t="shared" si="29"/>
        <v>46806.942318485933</v>
      </c>
      <c r="AW29" t="s">
        <v>437</v>
      </c>
      <c r="AX29">
        <v>0</v>
      </c>
      <c r="AY29">
        <v>0.7</v>
      </c>
      <c r="AZ29">
        <v>0.7</v>
      </c>
      <c r="BA29">
        <f t="shared" si="30"/>
        <v>0</v>
      </c>
      <c r="BB29">
        <v>-1</v>
      </c>
      <c r="BC29" t="s">
        <v>476</v>
      </c>
      <c r="BD29">
        <v>8152.26</v>
      </c>
      <c r="BE29">
        <v>309.56546153846159</v>
      </c>
      <c r="BF29">
        <v>349.44</v>
      </c>
      <c r="BG29">
        <f t="shared" si="31"/>
        <v>0.11410982847280904</v>
      </c>
      <c r="BH29">
        <v>0.5</v>
      </c>
      <c r="BI29">
        <f t="shared" si="32"/>
        <v>1261.2013454842529</v>
      </c>
      <c r="BJ29">
        <f t="shared" si="33"/>
        <v>6.8514718425168608</v>
      </c>
      <c r="BK29">
        <f t="shared" si="34"/>
        <v>71.957734601442041</v>
      </c>
      <c r="BL29">
        <f t="shared" si="35"/>
        <v>6.225391267325517E-3</v>
      </c>
      <c r="BM29">
        <f t="shared" si="36"/>
        <v>-0.99799679487179493</v>
      </c>
      <c r="BN29">
        <f t="shared" si="37"/>
        <v>349.44</v>
      </c>
      <c r="BO29" t="s">
        <v>437</v>
      </c>
      <c r="BP29">
        <v>0</v>
      </c>
      <c r="BQ29">
        <f t="shared" si="38"/>
        <v>349.44</v>
      </c>
      <c r="BR29">
        <f t="shared" si="39"/>
        <v>0</v>
      </c>
      <c r="BS29" t="e">
        <f t="shared" si="40"/>
        <v>#DIV/0!</v>
      </c>
      <c r="BT29">
        <f t="shared" si="41"/>
        <v>1</v>
      </c>
      <c r="BU29">
        <f t="shared" si="42"/>
        <v>0.11433887268893275</v>
      </c>
      <c r="BV29" t="e">
        <f t="shared" si="43"/>
        <v>#DIV/0!</v>
      </c>
      <c r="BW29" t="e">
        <f t="shared" si="44"/>
        <v>#DIV/0!</v>
      </c>
      <c r="BX29" t="e">
        <f t="shared" si="45"/>
        <v>#DIV/0!</v>
      </c>
      <c r="DG29">
        <f t="shared" si="46"/>
        <v>1499.988387096774</v>
      </c>
      <c r="DH29">
        <f t="shared" si="47"/>
        <v>1261.2013454842529</v>
      </c>
      <c r="DI29">
        <f t="shared" si="48"/>
        <v>0.84080740646619723</v>
      </c>
      <c r="DJ29">
        <f t="shared" si="49"/>
        <v>0.16115829447976054</v>
      </c>
      <c r="DK29">
        <v>2</v>
      </c>
      <c r="DL29">
        <v>0.5</v>
      </c>
      <c r="DM29" t="s">
        <v>439</v>
      </c>
      <c r="DN29">
        <v>2</v>
      </c>
      <c r="DO29" t="b">
        <v>1</v>
      </c>
      <c r="DP29">
        <v>1702412364.5</v>
      </c>
      <c r="DQ29">
        <v>416.41038709677417</v>
      </c>
      <c r="DR29">
        <v>419.99729032258062</v>
      </c>
      <c r="DS29">
        <v>29.38547419354839</v>
      </c>
      <c r="DT29">
        <v>27.441996774193552</v>
      </c>
      <c r="DU29">
        <v>415.14525806451621</v>
      </c>
      <c r="DV29">
        <v>29.063800000000001</v>
      </c>
      <c r="DW29">
        <v>500.02129032258063</v>
      </c>
      <c r="DX29">
        <v>91.125270967741926</v>
      </c>
      <c r="DY29">
        <v>9.9933583870967735E-2</v>
      </c>
      <c r="DZ29">
        <v>36.27635161290322</v>
      </c>
      <c r="EA29">
        <v>35.964854838709677</v>
      </c>
      <c r="EB29">
        <v>999.90000000000032</v>
      </c>
      <c r="EC29">
        <v>0</v>
      </c>
      <c r="ED29">
        <v>0</v>
      </c>
      <c r="EE29">
        <v>10015.107096774191</v>
      </c>
      <c r="EF29">
        <v>0</v>
      </c>
      <c r="EG29">
        <v>9.8992803225806423</v>
      </c>
      <c r="EH29">
        <v>-3.586779354838709</v>
      </c>
      <c r="EI29">
        <v>429.01716129032269</v>
      </c>
      <c r="EJ29">
        <v>431.84783870967738</v>
      </c>
      <c r="EK29">
        <v>1.9434832258064509</v>
      </c>
      <c r="EL29">
        <v>419.99729032258062</v>
      </c>
      <c r="EM29">
        <v>27.441996774193552</v>
      </c>
      <c r="EN29">
        <v>2.6777590322580642</v>
      </c>
      <c r="EO29">
        <v>2.5006593548387102</v>
      </c>
      <c r="EP29">
        <v>22.14926451612903</v>
      </c>
      <c r="EQ29">
        <v>21.030783870967749</v>
      </c>
      <c r="ER29">
        <v>1499.988387096774</v>
      </c>
      <c r="ES29">
        <v>0.97299800000000014</v>
      </c>
      <c r="ET29">
        <v>2.7001500000000001E-2</v>
      </c>
      <c r="EU29">
        <v>0</v>
      </c>
      <c r="EV29">
        <v>309.56496774193539</v>
      </c>
      <c r="EW29">
        <v>4.9995999999999974</v>
      </c>
      <c r="EX29">
        <v>4699.5345161290325</v>
      </c>
      <c r="EY29">
        <v>14076.28387096774</v>
      </c>
      <c r="EZ29">
        <v>39.457483870967742</v>
      </c>
      <c r="FA29">
        <v>40.447225806451613</v>
      </c>
      <c r="FB29">
        <v>39.725645161290323</v>
      </c>
      <c r="FC29">
        <v>40.175193548387092</v>
      </c>
      <c r="FD29">
        <v>41.759774193548367</v>
      </c>
      <c r="FE29">
        <v>1454.618387096775</v>
      </c>
      <c r="FF29">
        <v>40.369999999999983</v>
      </c>
      <c r="FG29">
        <v>0</v>
      </c>
      <c r="FH29">
        <v>111.3999998569489</v>
      </c>
      <c r="FI29">
        <v>0</v>
      </c>
      <c r="FJ29">
        <v>309.56546153846159</v>
      </c>
      <c r="FK29">
        <v>0.37264955611057088</v>
      </c>
      <c r="FL29">
        <v>10.151453007841599</v>
      </c>
      <c r="FM29">
        <v>4699.5996153846154</v>
      </c>
      <c r="FN29">
        <v>15</v>
      </c>
      <c r="FO29">
        <v>0</v>
      </c>
      <c r="FP29" t="s">
        <v>440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-3.591200999999999</v>
      </c>
      <c r="GC29">
        <v>1.409313320825876E-2</v>
      </c>
      <c r="GD29">
        <v>3.0085189279776881E-2</v>
      </c>
      <c r="GE29">
        <v>1</v>
      </c>
      <c r="GF29">
        <v>309.51567647058818</v>
      </c>
      <c r="GG29">
        <v>0.67326202771897981</v>
      </c>
      <c r="GH29">
        <v>0.26426454221082418</v>
      </c>
      <c r="GI29">
        <v>1</v>
      </c>
      <c r="GJ29">
        <v>1.946089</v>
      </c>
      <c r="GK29">
        <v>-2.6667917448414531E-2</v>
      </c>
      <c r="GL29">
        <v>7.5391447790846972E-3</v>
      </c>
      <c r="GM29">
        <v>1</v>
      </c>
      <c r="GN29">
        <v>3</v>
      </c>
      <c r="GO29">
        <v>3</v>
      </c>
      <c r="GP29" t="s">
        <v>448</v>
      </c>
      <c r="GQ29">
        <v>3.10398</v>
      </c>
      <c r="GR29">
        <v>2.7584</v>
      </c>
      <c r="GS29">
        <v>8.8101499999999999E-2</v>
      </c>
      <c r="GT29">
        <v>8.8939699999999997E-2</v>
      </c>
      <c r="GU29">
        <v>0.12545100000000001</v>
      </c>
      <c r="GV29">
        <v>0.120957</v>
      </c>
      <c r="GW29">
        <v>23806.7</v>
      </c>
      <c r="GX29">
        <v>22103</v>
      </c>
      <c r="GY29">
        <v>26667.4</v>
      </c>
      <c r="GZ29">
        <v>24484.6</v>
      </c>
      <c r="HA29">
        <v>37359.9</v>
      </c>
      <c r="HB29">
        <v>31826.7</v>
      </c>
      <c r="HC29">
        <v>46638.8</v>
      </c>
      <c r="HD29">
        <v>38756.699999999997</v>
      </c>
      <c r="HE29">
        <v>1.89595</v>
      </c>
      <c r="HF29">
        <v>1.91615</v>
      </c>
      <c r="HG29">
        <v>0.21326899999999999</v>
      </c>
      <c r="HH29">
        <v>0</v>
      </c>
      <c r="HI29">
        <v>32.542400000000001</v>
      </c>
      <c r="HJ29">
        <v>999.9</v>
      </c>
      <c r="HK29">
        <v>65</v>
      </c>
      <c r="HL29">
        <v>28.6</v>
      </c>
      <c r="HM29">
        <v>28.029399999999999</v>
      </c>
      <c r="HN29">
        <v>60.854999999999997</v>
      </c>
      <c r="HO29">
        <v>22.580100000000002</v>
      </c>
      <c r="HP29">
        <v>1</v>
      </c>
      <c r="HQ29">
        <v>8.9250499999999997E-2</v>
      </c>
      <c r="HR29">
        <v>-4.0370499999999998</v>
      </c>
      <c r="HS29">
        <v>20.230899999999998</v>
      </c>
      <c r="HT29">
        <v>5.2199900000000001</v>
      </c>
      <c r="HU29">
        <v>11.98</v>
      </c>
      <c r="HV29">
        <v>4.9652500000000002</v>
      </c>
      <c r="HW29">
        <v>3.2749799999999998</v>
      </c>
      <c r="HX29">
        <v>9999</v>
      </c>
      <c r="HY29">
        <v>9999</v>
      </c>
      <c r="HZ29">
        <v>9999</v>
      </c>
      <c r="IA29">
        <v>532.70000000000005</v>
      </c>
      <c r="IB29">
        <v>1.8640000000000001</v>
      </c>
      <c r="IC29">
        <v>1.86005</v>
      </c>
      <c r="ID29">
        <v>1.85832</v>
      </c>
      <c r="IE29">
        <v>1.85972</v>
      </c>
      <c r="IF29">
        <v>1.8598399999999999</v>
      </c>
      <c r="IG29">
        <v>1.8582799999999999</v>
      </c>
      <c r="IH29">
        <v>1.85734</v>
      </c>
      <c r="II29">
        <v>1.8523799999999999</v>
      </c>
      <c r="IJ29">
        <v>0</v>
      </c>
      <c r="IK29">
        <v>0</v>
      </c>
      <c r="IL29">
        <v>0</v>
      </c>
      <c r="IM29">
        <v>0</v>
      </c>
      <c r="IN29" t="s">
        <v>442</v>
      </c>
      <c r="IO29" t="s">
        <v>443</v>
      </c>
      <c r="IP29" t="s">
        <v>444</v>
      </c>
      <c r="IQ29" t="s">
        <v>444</v>
      </c>
      <c r="IR29" t="s">
        <v>444</v>
      </c>
      <c r="IS29" t="s">
        <v>444</v>
      </c>
      <c r="IT29">
        <v>0</v>
      </c>
      <c r="IU29">
        <v>100</v>
      </c>
      <c r="IV29">
        <v>100</v>
      </c>
      <c r="IW29">
        <v>1.2649999999999999</v>
      </c>
      <c r="IX29">
        <v>0.32219999999999999</v>
      </c>
      <c r="IY29">
        <v>0.39716153104927959</v>
      </c>
      <c r="IZ29">
        <v>2.1943836705261579E-3</v>
      </c>
      <c r="JA29">
        <v>-2.6144308360484781E-7</v>
      </c>
      <c r="JB29">
        <v>2.8315668189746569E-11</v>
      </c>
      <c r="JC29">
        <v>-2.387284111826243E-2</v>
      </c>
      <c r="JD29">
        <v>-4.9195921971587819E-3</v>
      </c>
      <c r="JE29">
        <v>8.1864236447964141E-4</v>
      </c>
      <c r="JF29">
        <v>-8.2681161510495509E-6</v>
      </c>
      <c r="JG29">
        <v>6</v>
      </c>
      <c r="JH29">
        <v>2002</v>
      </c>
      <c r="JI29">
        <v>0</v>
      </c>
      <c r="JJ29">
        <v>28</v>
      </c>
      <c r="JK29">
        <v>28373539.5</v>
      </c>
      <c r="JL29">
        <v>28373539.5</v>
      </c>
      <c r="JM29">
        <v>1.1328100000000001</v>
      </c>
      <c r="JN29">
        <v>2.6013199999999999</v>
      </c>
      <c r="JO29">
        <v>1.49658</v>
      </c>
      <c r="JP29">
        <v>2.34375</v>
      </c>
      <c r="JQ29">
        <v>1.5490699999999999</v>
      </c>
      <c r="JR29">
        <v>2.34009</v>
      </c>
      <c r="JS29">
        <v>33.850900000000003</v>
      </c>
      <c r="JT29">
        <v>24.078700000000001</v>
      </c>
      <c r="JU29">
        <v>18</v>
      </c>
      <c r="JV29">
        <v>489.70299999999997</v>
      </c>
      <c r="JW29">
        <v>518.31100000000004</v>
      </c>
      <c r="JX29">
        <v>37.489400000000003</v>
      </c>
      <c r="JY29">
        <v>28.282</v>
      </c>
      <c r="JZ29">
        <v>30.000900000000001</v>
      </c>
      <c r="KA29">
        <v>28.033100000000001</v>
      </c>
      <c r="KB29">
        <v>27.903500000000001</v>
      </c>
      <c r="KC29">
        <v>22.7699</v>
      </c>
      <c r="KD29">
        <v>0</v>
      </c>
      <c r="KE29">
        <v>100</v>
      </c>
      <c r="KF29">
        <v>37.279400000000003</v>
      </c>
      <c r="KG29">
        <v>420</v>
      </c>
      <c r="KH29">
        <v>31.447099999999999</v>
      </c>
      <c r="KI29">
        <v>101.91500000000001</v>
      </c>
      <c r="KJ29">
        <v>93.448499999999996</v>
      </c>
    </row>
    <row r="30" spans="1:296" x14ac:dyDescent="0.3">
      <c r="A30">
        <v>12</v>
      </c>
      <c r="B30">
        <v>1702412518</v>
      </c>
      <c r="C30">
        <v>2205.900000095367</v>
      </c>
      <c r="D30" t="s">
        <v>477</v>
      </c>
      <c r="E30" t="s">
        <v>478</v>
      </c>
      <c r="F30">
        <v>5</v>
      </c>
      <c r="G30" t="s">
        <v>436</v>
      </c>
      <c r="H30">
        <v>1702412510.25</v>
      </c>
      <c r="I30">
        <f t="shared" si="0"/>
        <v>4.6481851335688825E-3</v>
      </c>
      <c r="J30">
        <f t="shared" si="1"/>
        <v>4.6481851335688829</v>
      </c>
      <c r="K30">
        <f t="shared" si="2"/>
        <v>6.7891802352540527</v>
      </c>
      <c r="L30">
        <f t="shared" si="3"/>
        <v>416.56863333333342</v>
      </c>
      <c r="M30">
        <f t="shared" si="4"/>
        <v>306.00581922706874</v>
      </c>
      <c r="N30">
        <f t="shared" si="5"/>
        <v>27.914324431019555</v>
      </c>
      <c r="O30">
        <f t="shared" si="6"/>
        <v>38.000035450386243</v>
      </c>
      <c r="P30">
        <f t="shared" si="7"/>
        <v>0.12509876538713446</v>
      </c>
      <c r="Q30">
        <f t="shared" si="8"/>
        <v>2.8581040502707054</v>
      </c>
      <c r="R30">
        <f t="shared" si="9"/>
        <v>0.12213453835490476</v>
      </c>
      <c r="S30">
        <f t="shared" si="10"/>
        <v>7.6594560457358823E-2</v>
      </c>
      <c r="T30">
        <f t="shared" si="11"/>
        <v>241.73684462315856</v>
      </c>
      <c r="U30">
        <f t="shared" si="12"/>
        <v>36.413103813852409</v>
      </c>
      <c r="V30">
        <f t="shared" si="13"/>
        <v>36.059939999999997</v>
      </c>
      <c r="W30">
        <f t="shared" si="14"/>
        <v>5.9884860212271906</v>
      </c>
      <c r="X30">
        <f t="shared" si="15"/>
        <v>44.456498385473189</v>
      </c>
      <c r="Y30">
        <f t="shared" si="16"/>
        <v>2.6817705882299578</v>
      </c>
      <c r="Z30">
        <f t="shared" si="17"/>
        <v>6.0323477683214604</v>
      </c>
      <c r="AA30">
        <f t="shared" si="18"/>
        <v>3.3067154329972328</v>
      </c>
      <c r="AB30">
        <f t="shared" si="19"/>
        <v>-204.98496439038772</v>
      </c>
      <c r="AC30">
        <f t="shared" si="20"/>
        <v>20.471879984464014</v>
      </c>
      <c r="AD30">
        <f t="shared" si="21"/>
        <v>1.6912160114594592</v>
      </c>
      <c r="AE30">
        <f t="shared" si="22"/>
        <v>58.914976228694314</v>
      </c>
      <c r="AF30">
        <f t="shared" si="23"/>
        <v>6.6221625297153341</v>
      </c>
      <c r="AG30">
        <f t="shared" si="24"/>
        <v>4.681064914075427</v>
      </c>
      <c r="AH30">
        <f t="shared" si="25"/>
        <v>6.7891802352540527</v>
      </c>
      <c r="AI30">
        <v>431.96335785236869</v>
      </c>
      <c r="AJ30">
        <v>429.18810909090922</v>
      </c>
      <c r="AK30">
        <v>-3.6798579646398892E-3</v>
      </c>
      <c r="AL30">
        <v>66.217845718501152</v>
      </c>
      <c r="AM30">
        <f t="shared" si="26"/>
        <v>4.6481851335688829</v>
      </c>
      <c r="AN30">
        <v>27.58658879792441</v>
      </c>
      <c r="AO30">
        <v>29.391270303030311</v>
      </c>
      <c r="AP30">
        <v>-2.2414323081832859E-5</v>
      </c>
      <c r="AQ30">
        <v>108.6875070768243</v>
      </c>
      <c r="AR30">
        <v>0</v>
      </c>
      <c r="AS30">
        <v>0</v>
      </c>
      <c r="AT30">
        <f t="shared" si="27"/>
        <v>1</v>
      </c>
      <c r="AU30">
        <f t="shared" si="28"/>
        <v>0</v>
      </c>
      <c r="AV30">
        <f t="shared" si="29"/>
        <v>46749.555598792846</v>
      </c>
      <c r="AW30" t="s">
        <v>437</v>
      </c>
      <c r="AX30">
        <v>0</v>
      </c>
      <c r="AY30">
        <v>0.7</v>
      </c>
      <c r="AZ30">
        <v>0.7</v>
      </c>
      <c r="BA30">
        <f t="shared" si="30"/>
        <v>0</v>
      </c>
      <c r="BB30">
        <v>-1</v>
      </c>
      <c r="BC30" t="s">
        <v>479</v>
      </c>
      <c r="BD30">
        <v>8151.71</v>
      </c>
      <c r="BE30">
        <v>310.25292307692308</v>
      </c>
      <c r="BF30">
        <v>348.99</v>
      </c>
      <c r="BG30">
        <f t="shared" si="31"/>
        <v>0.11099767019993967</v>
      </c>
      <c r="BH30">
        <v>0.5</v>
      </c>
      <c r="BI30">
        <f t="shared" si="32"/>
        <v>1261.2108003228802</v>
      </c>
      <c r="BJ30">
        <f t="shared" si="33"/>
        <v>6.7891802352540527</v>
      </c>
      <c r="BK30">
        <f t="shared" si="34"/>
        <v>69.995730233420517</v>
      </c>
      <c r="BL30">
        <f t="shared" si="35"/>
        <v>6.1759542760496181E-3</v>
      </c>
      <c r="BM30">
        <f t="shared" si="36"/>
        <v>-0.99799421186853499</v>
      </c>
      <c r="BN30">
        <f t="shared" si="37"/>
        <v>348.99000000000007</v>
      </c>
      <c r="BO30" t="s">
        <v>437</v>
      </c>
      <c r="BP30">
        <v>0</v>
      </c>
      <c r="BQ30">
        <f t="shared" si="38"/>
        <v>348.99000000000007</v>
      </c>
      <c r="BR30">
        <f t="shared" si="39"/>
        <v>0</v>
      </c>
      <c r="BS30">
        <f t="shared" si="40"/>
        <v>-681469864047623</v>
      </c>
      <c r="BT30">
        <f t="shared" si="41"/>
        <v>0.99999999999999989</v>
      </c>
      <c r="BU30">
        <f t="shared" si="42"/>
        <v>0.1112207554712364</v>
      </c>
      <c r="BV30" t="e">
        <f t="shared" si="43"/>
        <v>#DIV/0!</v>
      </c>
      <c r="BW30">
        <f t="shared" si="44"/>
        <v>-766555768420638.38</v>
      </c>
      <c r="BX30">
        <f t="shared" si="45"/>
        <v>766555768420639.38</v>
      </c>
      <c r="DG30">
        <f t="shared" si="46"/>
        <v>1500</v>
      </c>
      <c r="DH30">
        <f t="shared" si="47"/>
        <v>1261.2108003228802</v>
      </c>
      <c r="DI30">
        <f t="shared" si="48"/>
        <v>0.84080720021525346</v>
      </c>
      <c r="DJ30">
        <f t="shared" si="49"/>
        <v>0.16115789641543904</v>
      </c>
      <c r="DK30">
        <v>2</v>
      </c>
      <c r="DL30">
        <v>0.5</v>
      </c>
      <c r="DM30" t="s">
        <v>439</v>
      </c>
      <c r="DN30">
        <v>2</v>
      </c>
      <c r="DO30" t="b">
        <v>1</v>
      </c>
      <c r="DP30">
        <v>1702412510.25</v>
      </c>
      <c r="DQ30">
        <v>416.56863333333342</v>
      </c>
      <c r="DR30">
        <v>419.99726666666658</v>
      </c>
      <c r="DS30">
        <v>29.39843333333333</v>
      </c>
      <c r="DT30">
        <v>27.581173333333339</v>
      </c>
      <c r="DU30">
        <v>415.30309999999997</v>
      </c>
      <c r="DV30">
        <v>29.076493333333339</v>
      </c>
      <c r="DW30">
        <v>500.03289999999998</v>
      </c>
      <c r="DX30">
        <v>91.121523333333343</v>
      </c>
      <c r="DY30">
        <v>0.1000243533333333</v>
      </c>
      <c r="DZ30">
        <v>36.192800000000013</v>
      </c>
      <c r="EA30">
        <v>36.059939999999997</v>
      </c>
      <c r="EB30">
        <v>999.9000000000002</v>
      </c>
      <c r="EC30">
        <v>0</v>
      </c>
      <c r="ED30">
        <v>0</v>
      </c>
      <c r="EE30">
        <v>9999.9139999999989</v>
      </c>
      <c r="EF30">
        <v>0</v>
      </c>
      <c r="EG30">
        <v>9.8259660000000011</v>
      </c>
      <c r="EH30">
        <v>-3.4286616666666672</v>
      </c>
      <c r="EI30">
        <v>429.18593333333342</v>
      </c>
      <c r="EJ30">
        <v>431.90976666666671</v>
      </c>
      <c r="EK30">
        <v>1.817266666666667</v>
      </c>
      <c r="EL30">
        <v>419.99726666666658</v>
      </c>
      <c r="EM30">
        <v>27.581173333333339</v>
      </c>
      <c r="EN30">
        <v>2.6788310000000011</v>
      </c>
      <c r="EO30">
        <v>2.5132383333333328</v>
      </c>
      <c r="EP30">
        <v>22.155840000000001</v>
      </c>
      <c r="EQ30">
        <v>21.112479999999991</v>
      </c>
      <c r="ER30">
        <v>1500</v>
      </c>
      <c r="ES30">
        <v>0.9730008</v>
      </c>
      <c r="ET30">
        <v>2.6998986666666669E-2</v>
      </c>
      <c r="EU30">
        <v>0</v>
      </c>
      <c r="EV30">
        <v>310.25146666666672</v>
      </c>
      <c r="EW30">
        <v>4.9995999999999983</v>
      </c>
      <c r="EX30">
        <v>4717.9123333333328</v>
      </c>
      <c r="EY30">
        <v>14076.4</v>
      </c>
      <c r="EZ30">
        <v>39.862199999999987</v>
      </c>
      <c r="FA30">
        <v>40.887399999999992</v>
      </c>
      <c r="FB30">
        <v>40.195599999999992</v>
      </c>
      <c r="FC30">
        <v>40.574800000000003</v>
      </c>
      <c r="FD30">
        <v>42.008133333333333</v>
      </c>
      <c r="FE30">
        <v>1454.64</v>
      </c>
      <c r="FF30">
        <v>40.359999999999992</v>
      </c>
      <c r="FG30">
        <v>0</v>
      </c>
      <c r="FH30">
        <v>145</v>
      </c>
      <c r="FI30">
        <v>0</v>
      </c>
      <c r="FJ30">
        <v>310.25292307692308</v>
      </c>
      <c r="FK30">
        <v>1.03213674749699</v>
      </c>
      <c r="FL30">
        <v>11.55794868866151</v>
      </c>
      <c r="FM30">
        <v>4717.9696153846153</v>
      </c>
      <c r="FN30">
        <v>15</v>
      </c>
      <c r="FO30">
        <v>0</v>
      </c>
      <c r="FP30" t="s">
        <v>440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-3.43008625</v>
      </c>
      <c r="GC30">
        <v>9.7618198874307213E-2</v>
      </c>
      <c r="GD30">
        <v>3.5898229600322913E-2</v>
      </c>
      <c r="GE30">
        <v>1</v>
      </c>
      <c r="GF30">
        <v>310.21050000000002</v>
      </c>
      <c r="GG30">
        <v>0.78281130366079643</v>
      </c>
      <c r="GH30">
        <v>0.21672254558468859</v>
      </c>
      <c r="GI30">
        <v>1</v>
      </c>
      <c r="GJ30">
        <v>1.8226530000000001</v>
      </c>
      <c r="GK30">
        <v>-0.1099652532833004</v>
      </c>
      <c r="GL30">
        <v>1.065289167315616E-2</v>
      </c>
      <c r="GM30">
        <v>0</v>
      </c>
      <c r="GN30">
        <v>2</v>
      </c>
      <c r="GO30">
        <v>3</v>
      </c>
      <c r="GP30" t="s">
        <v>441</v>
      </c>
      <c r="GQ30">
        <v>3.1039300000000001</v>
      </c>
      <c r="GR30">
        <v>2.7580200000000001</v>
      </c>
      <c r="GS30">
        <v>8.8029399999999994E-2</v>
      </c>
      <c r="GT30">
        <v>8.8828900000000002E-2</v>
      </c>
      <c r="GU30">
        <v>0.12526599999999999</v>
      </c>
      <c r="GV30">
        <v>0.12124600000000001</v>
      </c>
      <c r="GW30">
        <v>23791.9</v>
      </c>
      <c r="GX30">
        <v>22092.9</v>
      </c>
      <c r="GY30">
        <v>26650.1</v>
      </c>
      <c r="GZ30">
        <v>24472</v>
      </c>
      <c r="HA30">
        <v>37346.199999999997</v>
      </c>
      <c r="HB30">
        <v>31802.3</v>
      </c>
      <c r="HC30">
        <v>46609.3</v>
      </c>
      <c r="HD30">
        <v>38738.800000000003</v>
      </c>
      <c r="HE30">
        <v>1.89055</v>
      </c>
      <c r="HF30">
        <v>1.9091499999999999</v>
      </c>
      <c r="HG30">
        <v>0.19539899999999999</v>
      </c>
      <c r="HH30">
        <v>0</v>
      </c>
      <c r="HI30">
        <v>32.886899999999997</v>
      </c>
      <c r="HJ30">
        <v>999.9</v>
      </c>
      <c r="HK30">
        <v>65.2</v>
      </c>
      <c r="HL30">
        <v>28.7</v>
      </c>
      <c r="HM30">
        <v>28.281099999999999</v>
      </c>
      <c r="HN30">
        <v>61.045000000000002</v>
      </c>
      <c r="HO30">
        <v>22.512</v>
      </c>
      <c r="HP30">
        <v>1</v>
      </c>
      <c r="HQ30">
        <v>0.113077</v>
      </c>
      <c r="HR30">
        <v>-2.28667</v>
      </c>
      <c r="HS30">
        <v>20.266300000000001</v>
      </c>
      <c r="HT30">
        <v>5.21774</v>
      </c>
      <c r="HU30">
        <v>11.98</v>
      </c>
      <c r="HV30">
        <v>4.9653499999999999</v>
      </c>
      <c r="HW30">
        <v>3.2751999999999999</v>
      </c>
      <c r="HX30">
        <v>9999</v>
      </c>
      <c r="HY30">
        <v>9999</v>
      </c>
      <c r="HZ30">
        <v>9999</v>
      </c>
      <c r="IA30">
        <v>532.70000000000005</v>
      </c>
      <c r="IB30">
        <v>1.8639600000000001</v>
      </c>
      <c r="IC30">
        <v>1.8600399999999999</v>
      </c>
      <c r="ID30">
        <v>1.8582399999999999</v>
      </c>
      <c r="IE30">
        <v>1.8596999999999999</v>
      </c>
      <c r="IF30">
        <v>1.8597999999999999</v>
      </c>
      <c r="IG30">
        <v>1.8582799999999999</v>
      </c>
      <c r="IH30">
        <v>1.8573200000000001</v>
      </c>
      <c r="II30">
        <v>1.8523499999999999</v>
      </c>
      <c r="IJ30">
        <v>0</v>
      </c>
      <c r="IK30">
        <v>0</v>
      </c>
      <c r="IL30">
        <v>0</v>
      </c>
      <c r="IM30">
        <v>0</v>
      </c>
      <c r="IN30" t="s">
        <v>442</v>
      </c>
      <c r="IO30" t="s">
        <v>443</v>
      </c>
      <c r="IP30" t="s">
        <v>444</v>
      </c>
      <c r="IQ30" t="s">
        <v>444</v>
      </c>
      <c r="IR30" t="s">
        <v>444</v>
      </c>
      <c r="IS30" t="s">
        <v>444</v>
      </c>
      <c r="IT30">
        <v>0</v>
      </c>
      <c r="IU30">
        <v>100</v>
      </c>
      <c r="IV30">
        <v>100</v>
      </c>
      <c r="IW30">
        <v>1.266</v>
      </c>
      <c r="IX30">
        <v>0.32179999999999997</v>
      </c>
      <c r="IY30">
        <v>0.39716153104927959</v>
      </c>
      <c r="IZ30">
        <v>2.1943836705261579E-3</v>
      </c>
      <c r="JA30">
        <v>-2.6144308360484781E-7</v>
      </c>
      <c r="JB30">
        <v>2.8315668189746569E-11</v>
      </c>
      <c r="JC30">
        <v>-2.387284111826243E-2</v>
      </c>
      <c r="JD30">
        <v>-4.9195921971587819E-3</v>
      </c>
      <c r="JE30">
        <v>8.1864236447964141E-4</v>
      </c>
      <c r="JF30">
        <v>-8.2681161510495509E-6</v>
      </c>
      <c r="JG30">
        <v>6</v>
      </c>
      <c r="JH30">
        <v>2002</v>
      </c>
      <c r="JI30">
        <v>0</v>
      </c>
      <c r="JJ30">
        <v>28</v>
      </c>
      <c r="JK30">
        <v>28373542</v>
      </c>
      <c r="JL30">
        <v>28373542</v>
      </c>
      <c r="JM30">
        <v>1.1315900000000001</v>
      </c>
      <c r="JN30">
        <v>2.6049799999999999</v>
      </c>
      <c r="JO30">
        <v>1.49658</v>
      </c>
      <c r="JP30">
        <v>2.34497</v>
      </c>
      <c r="JQ30">
        <v>1.5490699999999999</v>
      </c>
      <c r="JR30">
        <v>2.3120099999999999</v>
      </c>
      <c r="JS30">
        <v>34.054499999999997</v>
      </c>
      <c r="JT30">
        <v>24.096299999999999</v>
      </c>
      <c r="JU30">
        <v>18</v>
      </c>
      <c r="JV30">
        <v>489.92700000000002</v>
      </c>
      <c r="JW30">
        <v>517.52800000000002</v>
      </c>
      <c r="JX30">
        <v>36.39</v>
      </c>
      <c r="JY30">
        <v>28.680199999999999</v>
      </c>
      <c r="JZ30">
        <v>30.000900000000001</v>
      </c>
      <c r="KA30">
        <v>28.4694</v>
      </c>
      <c r="KB30">
        <v>28.349299999999999</v>
      </c>
      <c r="KC30">
        <v>22.7669</v>
      </c>
      <c r="KD30">
        <v>0</v>
      </c>
      <c r="KE30">
        <v>100</v>
      </c>
      <c r="KF30">
        <v>36.3401</v>
      </c>
      <c r="KG30">
        <v>420</v>
      </c>
      <c r="KH30">
        <v>31.447099999999999</v>
      </c>
      <c r="KI30">
        <v>101.85</v>
      </c>
      <c r="KJ30">
        <v>93.403300000000002</v>
      </c>
    </row>
    <row r="31" spans="1:296" x14ac:dyDescent="0.3">
      <c r="A31">
        <v>13</v>
      </c>
      <c r="B31">
        <v>1702412904.5999999</v>
      </c>
      <c r="C31">
        <v>2592.5</v>
      </c>
      <c r="D31" t="s">
        <v>480</v>
      </c>
      <c r="E31" t="s">
        <v>481</v>
      </c>
      <c r="F31">
        <v>5</v>
      </c>
      <c r="G31" t="s">
        <v>436</v>
      </c>
      <c r="H31">
        <v>1702412896.849999</v>
      </c>
      <c r="I31">
        <f t="shared" si="0"/>
        <v>7.5754149707365926E-3</v>
      </c>
      <c r="J31">
        <f t="shared" si="1"/>
        <v>7.5754149707365928</v>
      </c>
      <c r="K31">
        <f t="shared" si="2"/>
        <v>3.3958044127347939</v>
      </c>
      <c r="L31">
        <f t="shared" si="3"/>
        <v>417.40983333333332</v>
      </c>
      <c r="M31">
        <f t="shared" si="4"/>
        <v>334.55942602178294</v>
      </c>
      <c r="N31">
        <f t="shared" si="5"/>
        <v>30.519961213693954</v>
      </c>
      <c r="O31">
        <f t="shared" si="6"/>
        <v>38.077934539253846</v>
      </c>
      <c r="P31">
        <f t="shared" si="7"/>
        <v>0.12304996612914514</v>
      </c>
      <c r="Q31">
        <f t="shared" si="8"/>
        <v>2.858193106399308</v>
      </c>
      <c r="R31">
        <f t="shared" si="9"/>
        <v>0.12018092469585974</v>
      </c>
      <c r="S31">
        <f t="shared" si="10"/>
        <v>7.5365278310352071E-2</v>
      </c>
      <c r="T31">
        <f t="shared" si="11"/>
        <v>241.73552082300603</v>
      </c>
      <c r="U31">
        <f t="shared" si="12"/>
        <v>42.502923405013028</v>
      </c>
      <c r="V31">
        <f t="shared" si="13"/>
        <v>41.927020000000013</v>
      </c>
      <c r="W31">
        <f t="shared" si="14"/>
        <v>8.2117815040788784</v>
      </c>
      <c r="X31">
        <f t="shared" si="15"/>
        <v>32.242159278267465</v>
      </c>
      <c r="Y31">
        <f t="shared" si="16"/>
        <v>2.8089362449548756</v>
      </c>
      <c r="Z31">
        <f t="shared" si="17"/>
        <v>8.711997917733175</v>
      </c>
      <c r="AA31">
        <f t="shared" si="18"/>
        <v>5.4028452591240033</v>
      </c>
      <c r="AB31">
        <f t="shared" si="19"/>
        <v>-334.07580020948376</v>
      </c>
      <c r="AC31">
        <f t="shared" si="20"/>
        <v>173.59059736533499</v>
      </c>
      <c r="AD31">
        <f t="shared" si="21"/>
        <v>15.244220712529657</v>
      </c>
      <c r="AE31">
        <f t="shared" si="22"/>
        <v>96.494538691386936</v>
      </c>
      <c r="AF31">
        <f t="shared" si="23"/>
        <v>3.3921020146994865</v>
      </c>
      <c r="AG31">
        <f t="shared" si="24"/>
        <v>7.3607285867606747</v>
      </c>
      <c r="AH31">
        <f t="shared" si="25"/>
        <v>3.3958044127347939</v>
      </c>
      <c r="AI31">
        <v>432.0433035457375</v>
      </c>
      <c r="AJ31">
        <v>430.64758787878782</v>
      </c>
      <c r="AK31">
        <v>-3.5253667984360131E-4</v>
      </c>
      <c r="AL31">
        <v>66.217845718501152</v>
      </c>
      <c r="AM31">
        <f t="shared" si="26"/>
        <v>7.5754149707365928</v>
      </c>
      <c r="AN31">
        <v>27.94377778047706</v>
      </c>
      <c r="AO31">
        <v>30.833160606060598</v>
      </c>
      <c r="AP31">
        <v>6.2772467548053287E-3</v>
      </c>
      <c r="AQ31">
        <v>108.6875070768243</v>
      </c>
      <c r="AR31">
        <v>0</v>
      </c>
      <c r="AS31">
        <v>0</v>
      </c>
      <c r="AT31">
        <f t="shared" si="27"/>
        <v>1</v>
      </c>
      <c r="AU31">
        <f t="shared" si="28"/>
        <v>0</v>
      </c>
      <c r="AV31">
        <f t="shared" si="29"/>
        <v>45737.183599367512</v>
      </c>
      <c r="AW31" t="s">
        <v>437</v>
      </c>
      <c r="AX31">
        <v>0</v>
      </c>
      <c r="AY31">
        <v>0.7</v>
      </c>
      <c r="AZ31">
        <v>0.7</v>
      </c>
      <c r="BA31">
        <f t="shared" si="30"/>
        <v>0</v>
      </c>
      <c r="BB31">
        <v>-1</v>
      </c>
      <c r="BC31" t="s">
        <v>482</v>
      </c>
      <c r="BD31">
        <v>8140.65</v>
      </c>
      <c r="BE31">
        <v>308.77826923076918</v>
      </c>
      <c r="BF31">
        <v>343.7</v>
      </c>
      <c r="BG31">
        <f t="shared" si="31"/>
        <v>0.10160526845862905</v>
      </c>
      <c r="BH31">
        <v>0.5</v>
      </c>
      <c r="BI31">
        <f t="shared" si="32"/>
        <v>1261.2065803228008</v>
      </c>
      <c r="BJ31">
        <f t="shared" si="33"/>
        <v>3.3958044127347939</v>
      </c>
      <c r="BK31">
        <f t="shared" si="34"/>
        <v>64.072616587743838</v>
      </c>
      <c r="BL31">
        <f t="shared" si="35"/>
        <v>3.485396033701081E-3</v>
      </c>
      <c r="BM31">
        <f t="shared" si="36"/>
        <v>-0.99796334012219967</v>
      </c>
      <c r="BN31">
        <f t="shared" si="37"/>
        <v>343.7</v>
      </c>
      <c r="BO31" t="s">
        <v>437</v>
      </c>
      <c r="BP31">
        <v>0</v>
      </c>
      <c r="BQ31">
        <f t="shared" si="38"/>
        <v>343.7</v>
      </c>
      <c r="BR31">
        <f t="shared" si="39"/>
        <v>0</v>
      </c>
      <c r="BS31" t="e">
        <f t="shared" si="40"/>
        <v>#DIV/0!</v>
      </c>
      <c r="BT31">
        <f t="shared" si="41"/>
        <v>1</v>
      </c>
      <c r="BU31">
        <f t="shared" si="42"/>
        <v>0.10181262614936094</v>
      </c>
      <c r="BV31" t="e">
        <f t="shared" si="43"/>
        <v>#DIV/0!</v>
      </c>
      <c r="BW31" t="e">
        <f t="shared" si="44"/>
        <v>#DIV/0!</v>
      </c>
      <c r="BX31" t="e">
        <f t="shared" si="45"/>
        <v>#DIV/0!</v>
      </c>
      <c r="DG31">
        <f t="shared" si="46"/>
        <v>1499.9953333333331</v>
      </c>
      <c r="DH31">
        <f t="shared" si="47"/>
        <v>1261.2065803228008</v>
      </c>
      <c r="DI31">
        <f t="shared" si="48"/>
        <v>0.84080700272587583</v>
      </c>
      <c r="DJ31">
        <f t="shared" si="49"/>
        <v>0.16115751526094041</v>
      </c>
      <c r="DK31">
        <v>2</v>
      </c>
      <c r="DL31">
        <v>0.5</v>
      </c>
      <c r="DM31" t="s">
        <v>439</v>
      </c>
      <c r="DN31">
        <v>2</v>
      </c>
      <c r="DO31" t="b">
        <v>1</v>
      </c>
      <c r="DP31">
        <v>1702412896.849999</v>
      </c>
      <c r="DQ31">
        <v>417.40983333333332</v>
      </c>
      <c r="DR31">
        <v>419.99560000000002</v>
      </c>
      <c r="DS31">
        <v>30.79152333333333</v>
      </c>
      <c r="DT31">
        <v>27.937946666666669</v>
      </c>
      <c r="DU31">
        <v>416.14276666666672</v>
      </c>
      <c r="DV31">
        <v>30.439816666666669</v>
      </c>
      <c r="DW31">
        <v>500.00973333333337</v>
      </c>
      <c r="DX31">
        <v>91.124363333333349</v>
      </c>
      <c r="DY31">
        <v>9.9971836666666675E-2</v>
      </c>
      <c r="DZ31">
        <v>43.053566666666683</v>
      </c>
      <c r="EA31">
        <v>41.927020000000013</v>
      </c>
      <c r="EB31">
        <v>999.9000000000002</v>
      </c>
      <c r="EC31">
        <v>0</v>
      </c>
      <c r="ED31">
        <v>0</v>
      </c>
      <c r="EE31">
        <v>10000.147333333331</v>
      </c>
      <c r="EF31">
        <v>0</v>
      </c>
      <c r="EG31">
        <v>9.6814676666666681</v>
      </c>
      <c r="EH31">
        <v>-2.5856633333333332</v>
      </c>
      <c r="EI31">
        <v>430.67086666666671</v>
      </c>
      <c r="EJ31">
        <v>432.0666333333333</v>
      </c>
      <c r="EK31">
        <v>2.8535776666666659</v>
      </c>
      <c r="EL31">
        <v>419.99560000000002</v>
      </c>
      <c r="EM31">
        <v>27.937946666666669</v>
      </c>
      <c r="EN31">
        <v>2.8058576666666668</v>
      </c>
      <c r="EO31">
        <v>2.545827333333333</v>
      </c>
      <c r="EP31">
        <v>22.918579999999999</v>
      </c>
      <c r="EQ31">
        <v>21.322489999999998</v>
      </c>
      <c r="ER31">
        <v>1499.9953333333331</v>
      </c>
      <c r="ES31">
        <v>0.97300749999999991</v>
      </c>
      <c r="ET31">
        <v>2.699256333333333E-2</v>
      </c>
      <c r="EU31">
        <v>0</v>
      </c>
      <c r="EV31">
        <v>308.80329999999998</v>
      </c>
      <c r="EW31">
        <v>4.9995999999999983</v>
      </c>
      <c r="EX31">
        <v>4713.2210000000014</v>
      </c>
      <c r="EY31">
        <v>14076.406666666669</v>
      </c>
      <c r="EZ31">
        <v>40.941466666666663</v>
      </c>
      <c r="FA31">
        <v>41.776866666666663</v>
      </c>
      <c r="FB31">
        <v>41.418533333333322</v>
      </c>
      <c r="FC31">
        <v>41.566633333333343</v>
      </c>
      <c r="FD31">
        <v>43.68303333333332</v>
      </c>
      <c r="FE31">
        <v>1454.6453333333329</v>
      </c>
      <c r="FF31">
        <v>40.349999999999987</v>
      </c>
      <c r="FG31">
        <v>0</v>
      </c>
      <c r="FH31">
        <v>386.19999980926508</v>
      </c>
      <c r="FI31">
        <v>0</v>
      </c>
      <c r="FJ31">
        <v>308.77826923076918</v>
      </c>
      <c r="FK31">
        <v>-1.4629401708733809</v>
      </c>
      <c r="FL31">
        <v>-0.6666666983297056</v>
      </c>
      <c r="FM31">
        <v>4713.211538461539</v>
      </c>
      <c r="FN31">
        <v>15</v>
      </c>
      <c r="FO31">
        <v>0</v>
      </c>
      <c r="FP31" t="s">
        <v>440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-2.6050542499999998</v>
      </c>
      <c r="GC31">
        <v>0.33792934333959618</v>
      </c>
      <c r="GD31">
        <v>5.4041091212497727E-2</v>
      </c>
      <c r="GE31">
        <v>1</v>
      </c>
      <c r="GF31">
        <v>308.75252941176473</v>
      </c>
      <c r="GG31">
        <v>-0.23373568065140299</v>
      </c>
      <c r="GH31">
        <v>0.22900966269032411</v>
      </c>
      <c r="GI31">
        <v>1</v>
      </c>
      <c r="GJ31">
        <v>2.841755</v>
      </c>
      <c r="GK31">
        <v>0.28574386491556542</v>
      </c>
      <c r="GL31">
        <v>2.7553053097615191E-2</v>
      </c>
      <c r="GM31">
        <v>0</v>
      </c>
      <c r="GN31">
        <v>2</v>
      </c>
      <c r="GO31">
        <v>3</v>
      </c>
      <c r="GP31" t="s">
        <v>441</v>
      </c>
      <c r="GQ31">
        <v>3.10406</v>
      </c>
      <c r="GR31">
        <v>2.7582900000000001</v>
      </c>
      <c r="GS31">
        <v>8.7971099999999997E-2</v>
      </c>
      <c r="GT31">
        <v>8.8634699999999997E-2</v>
      </c>
      <c r="GU31">
        <v>0.129137</v>
      </c>
      <c r="GV31">
        <v>0.122072</v>
      </c>
      <c r="GW31">
        <v>23757.4</v>
      </c>
      <c r="GX31">
        <v>22071</v>
      </c>
      <c r="GY31">
        <v>26612.6</v>
      </c>
      <c r="GZ31">
        <v>24445.8</v>
      </c>
      <c r="HA31">
        <v>37132.199999999997</v>
      </c>
      <c r="HB31">
        <v>31744.3</v>
      </c>
      <c r="HC31">
        <v>46545.3</v>
      </c>
      <c r="HD31">
        <v>38702.300000000003</v>
      </c>
      <c r="HE31">
        <v>1.8841699999999999</v>
      </c>
      <c r="HF31">
        <v>1.8929</v>
      </c>
      <c r="HG31">
        <v>0.338256</v>
      </c>
      <c r="HH31">
        <v>0</v>
      </c>
      <c r="HI31">
        <v>36.599699999999999</v>
      </c>
      <c r="HJ31">
        <v>999.9</v>
      </c>
      <c r="HK31">
        <v>64.900000000000006</v>
      </c>
      <c r="HL31">
        <v>29.1</v>
      </c>
      <c r="HM31">
        <v>28.809699999999999</v>
      </c>
      <c r="HN31">
        <v>60.787799999999997</v>
      </c>
      <c r="HO31">
        <v>22.588100000000001</v>
      </c>
      <c r="HP31">
        <v>1</v>
      </c>
      <c r="HQ31">
        <v>0.189141</v>
      </c>
      <c r="HR31">
        <v>-6.6666699999999999</v>
      </c>
      <c r="HS31">
        <v>20.163900000000002</v>
      </c>
      <c r="HT31">
        <v>5.22133</v>
      </c>
      <c r="HU31">
        <v>11.98</v>
      </c>
      <c r="HV31">
        <v>4.9654999999999996</v>
      </c>
      <c r="HW31">
        <v>3.2752699999999999</v>
      </c>
      <c r="HX31">
        <v>9999</v>
      </c>
      <c r="HY31">
        <v>9999</v>
      </c>
      <c r="HZ31">
        <v>9999</v>
      </c>
      <c r="IA31">
        <v>532.79999999999995</v>
      </c>
      <c r="IB31">
        <v>1.86399</v>
      </c>
      <c r="IC31">
        <v>1.86006</v>
      </c>
      <c r="ID31">
        <v>1.8583000000000001</v>
      </c>
      <c r="IE31">
        <v>1.8597399999999999</v>
      </c>
      <c r="IF31">
        <v>1.8598699999999999</v>
      </c>
      <c r="IG31">
        <v>1.8583400000000001</v>
      </c>
      <c r="IH31">
        <v>1.8573599999999999</v>
      </c>
      <c r="II31">
        <v>1.8523799999999999</v>
      </c>
      <c r="IJ31">
        <v>0</v>
      </c>
      <c r="IK31">
        <v>0</v>
      </c>
      <c r="IL31">
        <v>0</v>
      </c>
      <c r="IM31">
        <v>0</v>
      </c>
      <c r="IN31" t="s">
        <v>442</v>
      </c>
      <c r="IO31" t="s">
        <v>443</v>
      </c>
      <c r="IP31" t="s">
        <v>444</v>
      </c>
      <c r="IQ31" t="s">
        <v>444</v>
      </c>
      <c r="IR31" t="s">
        <v>444</v>
      </c>
      <c r="IS31" t="s">
        <v>444</v>
      </c>
      <c r="IT31">
        <v>0</v>
      </c>
      <c r="IU31">
        <v>100</v>
      </c>
      <c r="IV31">
        <v>100</v>
      </c>
      <c r="IW31">
        <v>1.2669999999999999</v>
      </c>
      <c r="IX31">
        <v>0.35270000000000001</v>
      </c>
      <c r="IY31">
        <v>0.39716153104927959</v>
      </c>
      <c r="IZ31">
        <v>2.1943836705261579E-3</v>
      </c>
      <c r="JA31">
        <v>-2.6144308360484781E-7</v>
      </c>
      <c r="JB31">
        <v>2.8315668189746569E-11</v>
      </c>
      <c r="JC31">
        <v>-2.387284111826243E-2</v>
      </c>
      <c r="JD31">
        <v>-4.9195921971587819E-3</v>
      </c>
      <c r="JE31">
        <v>8.1864236447964141E-4</v>
      </c>
      <c r="JF31">
        <v>-8.2681161510495509E-6</v>
      </c>
      <c r="JG31">
        <v>6</v>
      </c>
      <c r="JH31">
        <v>2002</v>
      </c>
      <c r="JI31">
        <v>0</v>
      </c>
      <c r="JJ31">
        <v>28</v>
      </c>
      <c r="JK31">
        <v>28373548.399999999</v>
      </c>
      <c r="JL31">
        <v>28373548.399999999</v>
      </c>
      <c r="JM31">
        <v>1.1328100000000001</v>
      </c>
      <c r="JN31">
        <v>2.6037599999999999</v>
      </c>
      <c r="JO31">
        <v>1.49658</v>
      </c>
      <c r="JP31">
        <v>2.34253</v>
      </c>
      <c r="JQ31">
        <v>1.5490699999999999</v>
      </c>
      <c r="JR31">
        <v>2.4377399999999998</v>
      </c>
      <c r="JS31">
        <v>34.6235</v>
      </c>
      <c r="JT31">
        <v>24.035</v>
      </c>
      <c r="JU31">
        <v>18</v>
      </c>
      <c r="JV31">
        <v>493.06599999999997</v>
      </c>
      <c r="JW31">
        <v>514.41999999999996</v>
      </c>
      <c r="JX31">
        <v>48.795400000000001</v>
      </c>
      <c r="JY31">
        <v>29.534300000000002</v>
      </c>
      <c r="JZ31">
        <v>30.001000000000001</v>
      </c>
      <c r="KA31">
        <v>29.365500000000001</v>
      </c>
      <c r="KB31">
        <v>29.2562</v>
      </c>
      <c r="KC31">
        <v>22.7746</v>
      </c>
      <c r="KD31">
        <v>0</v>
      </c>
      <c r="KE31">
        <v>100</v>
      </c>
      <c r="KF31">
        <v>159.94800000000001</v>
      </c>
      <c r="KG31">
        <v>420</v>
      </c>
      <c r="KH31">
        <v>31.447099999999999</v>
      </c>
      <c r="KI31">
        <v>101.709</v>
      </c>
      <c r="KJ31">
        <v>93.3108</v>
      </c>
    </row>
    <row r="32" spans="1:296" x14ac:dyDescent="0.3">
      <c r="A32">
        <v>14</v>
      </c>
      <c r="B32">
        <v>1702413061.5999999</v>
      </c>
      <c r="C32">
        <v>2749.5</v>
      </c>
      <c r="D32" t="s">
        <v>483</v>
      </c>
      <c r="E32" t="s">
        <v>484</v>
      </c>
      <c r="F32">
        <v>5</v>
      </c>
      <c r="G32" t="s">
        <v>436</v>
      </c>
      <c r="H32">
        <v>1702413053.599999</v>
      </c>
      <c r="I32">
        <f t="shared" si="0"/>
        <v>7.860149214271096E-3</v>
      </c>
      <c r="J32">
        <f t="shared" si="1"/>
        <v>7.8601492142710967</v>
      </c>
      <c r="K32">
        <f t="shared" si="2"/>
        <v>2.2285866716851119</v>
      </c>
      <c r="L32">
        <f t="shared" si="3"/>
        <v>417.7827419354839</v>
      </c>
      <c r="M32">
        <f t="shared" si="4"/>
        <v>351.47037457576653</v>
      </c>
      <c r="N32">
        <f t="shared" si="5"/>
        <v>32.05989718439757</v>
      </c>
      <c r="O32">
        <f t="shared" si="6"/>
        <v>38.108679196743942</v>
      </c>
      <c r="P32">
        <f t="shared" si="7"/>
        <v>0.12944275208031908</v>
      </c>
      <c r="Q32">
        <f t="shared" si="8"/>
        <v>2.8575432892267427</v>
      </c>
      <c r="R32">
        <f t="shared" si="9"/>
        <v>0.12627129310103274</v>
      </c>
      <c r="S32">
        <f t="shared" si="10"/>
        <v>7.919802927343772E-2</v>
      </c>
      <c r="T32">
        <f t="shared" si="11"/>
        <v>241.7397490527409</v>
      </c>
      <c r="U32">
        <f t="shared" si="12"/>
        <v>42.423244634221213</v>
      </c>
      <c r="V32">
        <f t="shared" si="13"/>
        <v>41.837629032258057</v>
      </c>
      <c r="W32">
        <f t="shared" si="14"/>
        <v>8.1731768783855436</v>
      </c>
      <c r="X32">
        <f t="shared" si="15"/>
        <v>32.58180001595197</v>
      </c>
      <c r="Y32">
        <f t="shared" si="16"/>
        <v>2.8378294485022777</v>
      </c>
      <c r="Z32">
        <f t="shared" si="17"/>
        <v>8.7098608643871209</v>
      </c>
      <c r="AA32">
        <f t="shared" si="18"/>
        <v>5.3353474298832655</v>
      </c>
      <c r="AB32">
        <f t="shared" si="19"/>
        <v>-346.63258034935535</v>
      </c>
      <c r="AC32">
        <f t="shared" si="20"/>
        <v>186.59943171925406</v>
      </c>
      <c r="AD32">
        <f t="shared" si="21"/>
        <v>16.383022572361416</v>
      </c>
      <c r="AE32">
        <f t="shared" si="22"/>
        <v>98.089622995001008</v>
      </c>
      <c r="AF32">
        <f t="shared" si="23"/>
        <v>2.3459573162461886</v>
      </c>
      <c r="AG32">
        <f t="shared" si="24"/>
        <v>7.7997503035722424</v>
      </c>
      <c r="AH32">
        <f t="shared" si="25"/>
        <v>2.2285866716851119</v>
      </c>
      <c r="AI32">
        <v>432.12712702386528</v>
      </c>
      <c r="AJ32">
        <v>431.19905454545437</v>
      </c>
      <c r="AK32">
        <v>2.3795095945550789E-3</v>
      </c>
      <c r="AL32">
        <v>66.217845718501152</v>
      </c>
      <c r="AM32">
        <f t="shared" si="26"/>
        <v>7.8601492142710967</v>
      </c>
      <c r="AN32">
        <v>28.0933309024294</v>
      </c>
      <c r="AO32">
        <v>31.13787575757576</v>
      </c>
      <c r="AP32">
        <v>1.9392989824137919E-4</v>
      </c>
      <c r="AQ32">
        <v>108.6875070768243</v>
      </c>
      <c r="AR32">
        <v>0</v>
      </c>
      <c r="AS32">
        <v>0</v>
      </c>
      <c r="AT32">
        <f t="shared" si="27"/>
        <v>1</v>
      </c>
      <c r="AU32">
        <f t="shared" si="28"/>
        <v>0</v>
      </c>
      <c r="AV32">
        <f t="shared" si="29"/>
        <v>45720.257144287003</v>
      </c>
      <c r="AW32" t="s">
        <v>437</v>
      </c>
      <c r="AX32">
        <v>0</v>
      </c>
      <c r="AY32">
        <v>0.7</v>
      </c>
      <c r="AZ32">
        <v>0.7</v>
      </c>
      <c r="BA32">
        <f t="shared" si="30"/>
        <v>0</v>
      </c>
      <c r="BB32">
        <v>-1</v>
      </c>
      <c r="BC32" t="s">
        <v>485</v>
      </c>
      <c r="BD32">
        <v>8138.28</v>
      </c>
      <c r="BE32">
        <v>309.59711538461539</v>
      </c>
      <c r="BF32">
        <v>338.8</v>
      </c>
      <c r="BG32">
        <f t="shared" si="31"/>
        <v>8.6195054945054972E-2</v>
      </c>
      <c r="BH32">
        <v>0.5</v>
      </c>
      <c r="BI32">
        <f t="shared" si="32"/>
        <v>1261.2206111421524</v>
      </c>
      <c r="BJ32">
        <f t="shared" si="33"/>
        <v>2.2285866716851119</v>
      </c>
      <c r="BK32">
        <f t="shared" si="34"/>
        <v>54.355489937616817</v>
      </c>
      <c r="BL32">
        <f t="shared" si="35"/>
        <v>2.5598905085775017E-3</v>
      </c>
      <c r="BM32">
        <f t="shared" si="36"/>
        <v>-0.99793388429752072</v>
      </c>
      <c r="BN32">
        <f t="shared" si="37"/>
        <v>338.80000000000007</v>
      </c>
      <c r="BO32" t="s">
        <v>437</v>
      </c>
      <c r="BP32">
        <v>0</v>
      </c>
      <c r="BQ32">
        <f t="shared" si="38"/>
        <v>338.80000000000007</v>
      </c>
      <c r="BR32">
        <f t="shared" si="39"/>
        <v>0</v>
      </c>
      <c r="BS32">
        <f t="shared" si="40"/>
        <v>-513742579187460</v>
      </c>
      <c r="BT32">
        <f t="shared" si="41"/>
        <v>0.99999999999999978</v>
      </c>
      <c r="BU32">
        <f t="shared" si="42"/>
        <v>8.6373512615748646E-2</v>
      </c>
      <c r="BV32" t="e">
        <f t="shared" si="43"/>
        <v>#DIV/0!</v>
      </c>
      <c r="BW32">
        <f t="shared" si="44"/>
        <v>-562201574819197.25</v>
      </c>
      <c r="BX32">
        <f t="shared" si="45"/>
        <v>562201574819198.25</v>
      </c>
      <c r="DG32">
        <f t="shared" si="46"/>
        <v>1500.0109677419359</v>
      </c>
      <c r="DH32">
        <f t="shared" si="47"/>
        <v>1261.2206111421524</v>
      </c>
      <c r="DI32">
        <f t="shared" si="48"/>
        <v>0.84080759292097029</v>
      </c>
      <c r="DJ32">
        <f t="shared" si="49"/>
        <v>0.16115865433747292</v>
      </c>
      <c r="DK32">
        <v>2</v>
      </c>
      <c r="DL32">
        <v>0.5</v>
      </c>
      <c r="DM32" t="s">
        <v>439</v>
      </c>
      <c r="DN32">
        <v>2</v>
      </c>
      <c r="DO32" t="b">
        <v>1</v>
      </c>
      <c r="DP32">
        <v>1702413053.599999</v>
      </c>
      <c r="DQ32">
        <v>417.7827419354839</v>
      </c>
      <c r="DR32">
        <v>420.02445161290319</v>
      </c>
      <c r="DS32">
        <v>31.110922580645159</v>
      </c>
      <c r="DT32">
        <v>28.08823870967742</v>
      </c>
      <c r="DU32">
        <v>416.51503225806459</v>
      </c>
      <c r="DV32">
        <v>30.813745161290321</v>
      </c>
      <c r="DW32">
        <v>500.02535483870969</v>
      </c>
      <c r="DX32">
        <v>91.116435483870958</v>
      </c>
      <c r="DY32">
        <v>0.1000638387096774</v>
      </c>
      <c r="DZ32">
        <v>43.048874193548393</v>
      </c>
      <c r="EA32">
        <v>41.837629032258057</v>
      </c>
      <c r="EB32">
        <v>999.90000000000032</v>
      </c>
      <c r="EC32">
        <v>0</v>
      </c>
      <c r="ED32">
        <v>0</v>
      </c>
      <c r="EE32">
        <v>9997.0409677419339</v>
      </c>
      <c r="EF32">
        <v>0</v>
      </c>
      <c r="EG32">
        <v>9.7449054838709674</v>
      </c>
      <c r="EH32">
        <v>-2.2415222580645162</v>
      </c>
      <c r="EI32">
        <v>431.1978387096774</v>
      </c>
      <c r="EJ32">
        <v>432.16312903225798</v>
      </c>
      <c r="EK32">
        <v>3.0226790322580648</v>
      </c>
      <c r="EL32">
        <v>420.02445161290319</v>
      </c>
      <c r="EM32">
        <v>28.08823870967742</v>
      </c>
      <c r="EN32">
        <v>2.834716129032258</v>
      </c>
      <c r="EO32">
        <v>2.559300645161291</v>
      </c>
      <c r="EP32">
        <v>23.087648387096781</v>
      </c>
      <c r="EQ32">
        <v>21.408619354838709</v>
      </c>
      <c r="ER32">
        <v>1500.0109677419359</v>
      </c>
      <c r="ES32">
        <v>0.97299303225806433</v>
      </c>
      <c r="ET32">
        <v>2.7007116129032251E-2</v>
      </c>
      <c r="EU32">
        <v>0</v>
      </c>
      <c r="EV32">
        <v>309.58996774193548</v>
      </c>
      <c r="EW32">
        <v>4.9995999999999974</v>
      </c>
      <c r="EX32">
        <v>4735.1312903225798</v>
      </c>
      <c r="EY32">
        <v>14076.487096774201</v>
      </c>
      <c r="EZ32">
        <v>41.45948387096773</v>
      </c>
      <c r="FA32">
        <v>42.199193548387093</v>
      </c>
      <c r="FB32">
        <v>41.580419354838703</v>
      </c>
      <c r="FC32">
        <v>42.013741935483857</v>
      </c>
      <c r="FD32">
        <v>44.21951612903225</v>
      </c>
      <c r="FE32">
        <v>1454.6335483870971</v>
      </c>
      <c r="FF32">
        <v>40.380000000000017</v>
      </c>
      <c r="FG32">
        <v>0</v>
      </c>
      <c r="FH32">
        <v>156.4000000953674</v>
      </c>
      <c r="FI32">
        <v>0</v>
      </c>
      <c r="FJ32">
        <v>309.59711538461539</v>
      </c>
      <c r="FK32">
        <v>-4.7760676029154188E-2</v>
      </c>
      <c r="FL32">
        <v>18.484102525029201</v>
      </c>
      <c r="FM32">
        <v>4735.2353846153846</v>
      </c>
      <c r="FN32">
        <v>15</v>
      </c>
      <c r="FO32">
        <v>0</v>
      </c>
      <c r="FP32" t="s">
        <v>440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-2.2512239024390239</v>
      </c>
      <c r="GC32">
        <v>0.22570411149825309</v>
      </c>
      <c r="GD32">
        <v>4.188442814885187E-2</v>
      </c>
      <c r="GE32">
        <v>1</v>
      </c>
      <c r="GF32">
        <v>309.51282352941178</v>
      </c>
      <c r="GG32">
        <v>1.247731100509029</v>
      </c>
      <c r="GH32">
        <v>0.22842793568061581</v>
      </c>
      <c r="GI32">
        <v>0</v>
      </c>
      <c r="GJ32">
        <v>3.018013414634146</v>
      </c>
      <c r="GK32">
        <v>0.108894773519167</v>
      </c>
      <c r="GL32">
        <v>1.150370557684828E-2</v>
      </c>
      <c r="GM32">
        <v>0</v>
      </c>
      <c r="GN32">
        <v>1</v>
      </c>
      <c r="GO32">
        <v>3</v>
      </c>
      <c r="GP32" t="s">
        <v>464</v>
      </c>
      <c r="GQ32">
        <v>3.1040800000000002</v>
      </c>
      <c r="GR32">
        <v>2.7581099999999998</v>
      </c>
      <c r="GS32">
        <v>8.7948399999999996E-2</v>
      </c>
      <c r="GT32">
        <v>8.85523E-2</v>
      </c>
      <c r="GU32">
        <v>0.13004599999999999</v>
      </c>
      <c r="GV32">
        <v>0.122402</v>
      </c>
      <c r="GW32">
        <v>23739.4</v>
      </c>
      <c r="GX32">
        <v>22060.2</v>
      </c>
      <c r="GY32">
        <v>26593.3</v>
      </c>
      <c r="GZ32">
        <v>24433.4</v>
      </c>
      <c r="HA32">
        <v>37069.199999999997</v>
      </c>
      <c r="HB32">
        <v>31718.9</v>
      </c>
      <c r="HC32">
        <v>46512.3</v>
      </c>
      <c r="HD32">
        <v>38684.6</v>
      </c>
      <c r="HE32">
        <v>1.8795999999999999</v>
      </c>
      <c r="HF32">
        <v>1.8855200000000001</v>
      </c>
      <c r="HG32">
        <v>0.24516099999999999</v>
      </c>
      <c r="HH32">
        <v>0</v>
      </c>
      <c r="HI32">
        <v>37.953200000000002</v>
      </c>
      <c r="HJ32">
        <v>999.9</v>
      </c>
      <c r="HK32">
        <v>64.7</v>
      </c>
      <c r="HL32">
        <v>29.2</v>
      </c>
      <c r="HM32">
        <v>28.895800000000001</v>
      </c>
      <c r="HN32">
        <v>60.9878</v>
      </c>
      <c r="HO32">
        <v>22.363800000000001</v>
      </c>
      <c r="HP32">
        <v>1</v>
      </c>
      <c r="HQ32">
        <v>0.22404199999999999</v>
      </c>
      <c r="HR32">
        <v>-6.6666699999999999</v>
      </c>
      <c r="HS32">
        <v>20.154299999999999</v>
      </c>
      <c r="HT32">
        <v>5.2222299999999997</v>
      </c>
      <c r="HU32">
        <v>11.980399999999999</v>
      </c>
      <c r="HV32">
        <v>4.9656000000000002</v>
      </c>
      <c r="HW32">
        <v>3.27555</v>
      </c>
      <c r="HX32">
        <v>9999</v>
      </c>
      <c r="HY32">
        <v>9999</v>
      </c>
      <c r="HZ32">
        <v>9999</v>
      </c>
      <c r="IA32">
        <v>532.9</v>
      </c>
      <c r="IB32">
        <v>1.8640099999999999</v>
      </c>
      <c r="IC32">
        <v>1.86006</v>
      </c>
      <c r="ID32">
        <v>1.85836</v>
      </c>
      <c r="IE32">
        <v>1.85972</v>
      </c>
      <c r="IF32">
        <v>1.8598600000000001</v>
      </c>
      <c r="IG32">
        <v>1.85836</v>
      </c>
      <c r="IH32">
        <v>1.8573599999999999</v>
      </c>
      <c r="II32">
        <v>1.8523799999999999</v>
      </c>
      <c r="IJ32">
        <v>0</v>
      </c>
      <c r="IK32">
        <v>0</v>
      </c>
      <c r="IL32">
        <v>0</v>
      </c>
      <c r="IM32">
        <v>0</v>
      </c>
      <c r="IN32" t="s">
        <v>442</v>
      </c>
      <c r="IO32" t="s">
        <v>443</v>
      </c>
      <c r="IP32" t="s">
        <v>444</v>
      </c>
      <c r="IQ32" t="s">
        <v>444</v>
      </c>
      <c r="IR32" t="s">
        <v>444</v>
      </c>
      <c r="IS32" t="s">
        <v>444</v>
      </c>
      <c r="IT32">
        <v>0</v>
      </c>
      <c r="IU32">
        <v>100</v>
      </c>
      <c r="IV32">
        <v>100</v>
      </c>
      <c r="IW32">
        <v>1.268</v>
      </c>
      <c r="IX32">
        <v>0.29709999999999998</v>
      </c>
      <c r="IY32">
        <v>0.39716153104927959</v>
      </c>
      <c r="IZ32">
        <v>2.1943836705261579E-3</v>
      </c>
      <c r="JA32">
        <v>-2.6144308360484781E-7</v>
      </c>
      <c r="JB32">
        <v>2.8315668189746569E-11</v>
      </c>
      <c r="JC32">
        <v>0.29717572329656933</v>
      </c>
      <c r="JD32">
        <v>0</v>
      </c>
      <c r="JE32">
        <v>0</v>
      </c>
      <c r="JF32">
        <v>0</v>
      </c>
      <c r="JG32">
        <v>6</v>
      </c>
      <c r="JH32">
        <v>2002</v>
      </c>
      <c r="JI32">
        <v>0</v>
      </c>
      <c r="JJ32">
        <v>28</v>
      </c>
      <c r="JK32">
        <v>28373551</v>
      </c>
      <c r="JL32">
        <v>28373551</v>
      </c>
      <c r="JM32">
        <v>1.1328100000000001</v>
      </c>
      <c r="JN32">
        <v>2.5988799999999999</v>
      </c>
      <c r="JO32">
        <v>1.49658</v>
      </c>
      <c r="JP32">
        <v>2.34253</v>
      </c>
      <c r="JQ32">
        <v>1.5490699999999999</v>
      </c>
      <c r="JR32">
        <v>2.4645999999999999</v>
      </c>
      <c r="JS32">
        <v>34.829599999999999</v>
      </c>
      <c r="JT32">
        <v>24.026199999999999</v>
      </c>
      <c r="JU32">
        <v>18</v>
      </c>
      <c r="JV32">
        <v>493.245</v>
      </c>
      <c r="JW32">
        <v>512.54499999999996</v>
      </c>
      <c r="JX32">
        <v>45.904600000000002</v>
      </c>
      <c r="JY32">
        <v>29.9924</v>
      </c>
      <c r="JZ32">
        <v>30.0014</v>
      </c>
      <c r="KA32">
        <v>29.744700000000002</v>
      </c>
      <c r="KB32">
        <v>29.621200000000002</v>
      </c>
      <c r="KC32">
        <v>22.78</v>
      </c>
      <c r="KD32">
        <v>0</v>
      </c>
      <c r="KE32">
        <v>100</v>
      </c>
      <c r="KF32">
        <v>46.103000000000002</v>
      </c>
      <c r="KG32">
        <v>420</v>
      </c>
      <c r="KH32">
        <v>31.447099999999999</v>
      </c>
      <c r="KI32">
        <v>101.636</v>
      </c>
      <c r="KJ32">
        <v>93.266400000000004</v>
      </c>
    </row>
    <row r="33" spans="1:296" x14ac:dyDescent="0.3">
      <c r="A33">
        <v>15</v>
      </c>
      <c r="B33">
        <v>1702413139.5999999</v>
      </c>
      <c r="C33">
        <v>2827.5</v>
      </c>
      <c r="D33" t="s">
        <v>486</v>
      </c>
      <c r="E33" t="s">
        <v>487</v>
      </c>
      <c r="F33">
        <v>5</v>
      </c>
      <c r="G33" t="s">
        <v>436</v>
      </c>
      <c r="H33">
        <v>1702413131.599999</v>
      </c>
      <c r="I33">
        <f t="shared" si="0"/>
        <v>8.2174077367427167E-3</v>
      </c>
      <c r="J33">
        <f t="shared" si="1"/>
        <v>8.2174077367427163</v>
      </c>
      <c r="K33">
        <f t="shared" si="2"/>
        <v>2.2810112710685391</v>
      </c>
      <c r="L33">
        <f t="shared" si="3"/>
        <v>417.75451612903231</v>
      </c>
      <c r="M33">
        <f t="shared" si="4"/>
        <v>350.48248758500426</v>
      </c>
      <c r="N33">
        <f t="shared" si="5"/>
        <v>31.967985257804642</v>
      </c>
      <c r="O33">
        <f t="shared" si="6"/>
        <v>38.103958645737521</v>
      </c>
      <c r="P33">
        <f t="shared" si="7"/>
        <v>0.13216560105050965</v>
      </c>
      <c r="Q33">
        <f t="shared" si="8"/>
        <v>2.8573159545562765</v>
      </c>
      <c r="R33">
        <f t="shared" si="9"/>
        <v>0.12886089308424237</v>
      </c>
      <c r="S33">
        <f t="shared" si="10"/>
        <v>8.0828090630502086E-2</v>
      </c>
      <c r="T33">
        <f t="shared" si="11"/>
        <v>241.73922555879221</v>
      </c>
      <c r="U33">
        <f t="shared" si="12"/>
        <v>42.600913946068545</v>
      </c>
      <c r="V33">
        <f t="shared" si="13"/>
        <v>42.174170967741937</v>
      </c>
      <c r="W33">
        <f t="shared" si="14"/>
        <v>8.3193396130635691</v>
      </c>
      <c r="X33">
        <f t="shared" si="15"/>
        <v>32.365461669010514</v>
      </c>
      <c r="Y33">
        <f t="shared" si="16"/>
        <v>2.8592546619657</v>
      </c>
      <c r="Z33">
        <f t="shared" si="17"/>
        <v>8.8342773886750923</v>
      </c>
      <c r="AA33">
        <f t="shared" si="18"/>
        <v>5.4600849510978691</v>
      </c>
      <c r="AB33">
        <f t="shared" si="19"/>
        <v>-362.38768119035382</v>
      </c>
      <c r="AC33">
        <f t="shared" si="20"/>
        <v>176.57224837936442</v>
      </c>
      <c r="AD33">
        <f t="shared" si="21"/>
        <v>15.548759144626384</v>
      </c>
      <c r="AE33">
        <f t="shared" si="22"/>
        <v>71.472551892429209</v>
      </c>
      <c r="AF33">
        <f t="shared" si="23"/>
        <v>2.183150097197744</v>
      </c>
      <c r="AG33">
        <f t="shared" si="24"/>
        <v>8.2065885210425353</v>
      </c>
      <c r="AH33">
        <f t="shared" si="25"/>
        <v>2.2810112710685391</v>
      </c>
      <c r="AI33">
        <v>432.18546202468309</v>
      </c>
      <c r="AJ33">
        <v>431.24763030303012</v>
      </c>
      <c r="AK33">
        <v>-2.1184910738772581E-4</v>
      </c>
      <c r="AL33">
        <v>66.217845718501152</v>
      </c>
      <c r="AM33">
        <f t="shared" si="26"/>
        <v>8.2174077367427163</v>
      </c>
      <c r="AN33">
        <v>28.17281014091488</v>
      </c>
      <c r="AO33">
        <v>31.35614666666666</v>
      </c>
      <c r="AP33">
        <v>5.3314756406595072E-5</v>
      </c>
      <c r="AQ33">
        <v>108.6875070768243</v>
      </c>
      <c r="AR33">
        <v>0</v>
      </c>
      <c r="AS33">
        <v>0</v>
      </c>
      <c r="AT33">
        <f t="shared" si="27"/>
        <v>1</v>
      </c>
      <c r="AU33">
        <f t="shared" si="28"/>
        <v>0</v>
      </c>
      <c r="AV33">
        <f t="shared" si="29"/>
        <v>45674.808751026998</v>
      </c>
      <c r="AW33" t="s">
        <v>437</v>
      </c>
      <c r="AX33">
        <v>0</v>
      </c>
      <c r="AY33">
        <v>0.7</v>
      </c>
      <c r="AZ33">
        <v>0.7</v>
      </c>
      <c r="BA33">
        <f t="shared" si="30"/>
        <v>0</v>
      </c>
      <c r="BB33">
        <v>-1</v>
      </c>
      <c r="BC33" t="s">
        <v>488</v>
      </c>
      <c r="BD33">
        <v>8137.77</v>
      </c>
      <c r="BE33">
        <v>309.52879999999999</v>
      </c>
      <c r="BF33">
        <v>337.56</v>
      </c>
      <c r="BG33">
        <f t="shared" si="31"/>
        <v>8.3040644626140581E-2</v>
      </c>
      <c r="BH33">
        <v>0.5</v>
      </c>
      <c r="BI33">
        <f t="shared" si="32"/>
        <v>1261.2205841939258</v>
      </c>
      <c r="BJ33">
        <f t="shared" si="33"/>
        <v>2.2810112710685391</v>
      </c>
      <c r="BK33">
        <f t="shared" si="34"/>
        <v>52.366285163610605</v>
      </c>
      <c r="BL33">
        <f t="shared" si="35"/>
        <v>2.6014571219240817E-3</v>
      </c>
      <c r="BM33">
        <f t="shared" si="36"/>
        <v>-0.99792629458466642</v>
      </c>
      <c r="BN33">
        <f t="shared" si="37"/>
        <v>337.55999999999995</v>
      </c>
      <c r="BO33" t="s">
        <v>437</v>
      </c>
      <c r="BP33">
        <v>0</v>
      </c>
      <c r="BQ33">
        <f t="shared" si="38"/>
        <v>337.55999999999995</v>
      </c>
      <c r="BR33">
        <f t="shared" si="39"/>
        <v>0</v>
      </c>
      <c r="BS33">
        <f t="shared" si="40"/>
        <v>493130085448234</v>
      </c>
      <c r="BT33">
        <f t="shared" si="41"/>
        <v>1.0000000000000002</v>
      </c>
      <c r="BU33">
        <f t="shared" si="42"/>
        <v>8.3213204298521679E-2</v>
      </c>
      <c r="BV33" t="e">
        <f t="shared" si="43"/>
        <v>#DIV/0!</v>
      </c>
      <c r="BW33">
        <f t="shared" si="44"/>
        <v>537788379123060.13</v>
      </c>
      <c r="BX33">
        <f t="shared" si="45"/>
        <v>-537788379123059.13</v>
      </c>
      <c r="DG33">
        <f t="shared" si="46"/>
        <v>1500.0112903225811</v>
      </c>
      <c r="DH33">
        <f t="shared" si="47"/>
        <v>1261.2205841939258</v>
      </c>
      <c r="DI33">
        <f t="shared" si="48"/>
        <v>0.84080739413814498</v>
      </c>
      <c r="DJ33">
        <f t="shared" si="49"/>
        <v>0.1611582706866197</v>
      </c>
      <c r="DK33">
        <v>2</v>
      </c>
      <c r="DL33">
        <v>0.5</v>
      </c>
      <c r="DM33" t="s">
        <v>439</v>
      </c>
      <c r="DN33">
        <v>2</v>
      </c>
      <c r="DO33" t="b">
        <v>1</v>
      </c>
      <c r="DP33">
        <v>1702413131.599999</v>
      </c>
      <c r="DQ33">
        <v>417.75451612903231</v>
      </c>
      <c r="DR33">
        <v>419.99900000000002</v>
      </c>
      <c r="DS33">
        <v>31.347570967741941</v>
      </c>
      <c r="DT33">
        <v>28.16799677419354</v>
      </c>
      <c r="DU33">
        <v>416.48690322580637</v>
      </c>
      <c r="DV33">
        <v>31.05039032258065</v>
      </c>
      <c r="DW33">
        <v>500.02493548387088</v>
      </c>
      <c r="DX33">
        <v>91.111364516129015</v>
      </c>
      <c r="DY33">
        <v>9.9998077419354833E-2</v>
      </c>
      <c r="DZ33">
        <v>43.32041935483872</v>
      </c>
      <c r="EA33">
        <v>42.174170967741937</v>
      </c>
      <c r="EB33">
        <v>999.90000000000032</v>
      </c>
      <c r="EC33">
        <v>0</v>
      </c>
      <c r="ED33">
        <v>0</v>
      </c>
      <c r="EE33">
        <v>9996.2064516129049</v>
      </c>
      <c r="EF33">
        <v>0</v>
      </c>
      <c r="EG33">
        <v>9.7620422580645165</v>
      </c>
      <c r="EH33">
        <v>-2.24446129032258</v>
      </c>
      <c r="EI33">
        <v>431.27393548387079</v>
      </c>
      <c r="EJ33">
        <v>432.1725161290322</v>
      </c>
      <c r="EK33">
        <v>3.1795690322580641</v>
      </c>
      <c r="EL33">
        <v>419.99900000000002</v>
      </c>
      <c r="EM33">
        <v>28.16799677419354</v>
      </c>
      <c r="EN33">
        <v>2.8561206451612908</v>
      </c>
      <c r="EO33">
        <v>2.5664258064516128</v>
      </c>
      <c r="EP33">
        <v>23.212087096774191</v>
      </c>
      <c r="EQ33">
        <v>21.453993548387089</v>
      </c>
      <c r="ER33">
        <v>1500.0112903225811</v>
      </c>
      <c r="ES33">
        <v>0.9729951612903226</v>
      </c>
      <c r="ET33">
        <v>2.7004851612903221E-2</v>
      </c>
      <c r="EU33">
        <v>0</v>
      </c>
      <c r="EV33">
        <v>309.52045161290329</v>
      </c>
      <c r="EW33">
        <v>4.9995999999999974</v>
      </c>
      <c r="EX33">
        <v>4739.1016129032269</v>
      </c>
      <c r="EY33">
        <v>14076.490322580639</v>
      </c>
      <c r="EZ33">
        <v>41.763741935483857</v>
      </c>
      <c r="FA33">
        <v>42.441064516129018</v>
      </c>
      <c r="FB33">
        <v>41.933258064516117</v>
      </c>
      <c r="FC33">
        <v>42.267870967741921</v>
      </c>
      <c r="FD33">
        <v>44.451290322580633</v>
      </c>
      <c r="FE33">
        <v>1454.6412903225801</v>
      </c>
      <c r="FF33">
        <v>40.369999999999983</v>
      </c>
      <c r="FG33">
        <v>0</v>
      </c>
      <c r="FH33">
        <v>77.200000047683716</v>
      </c>
      <c r="FI33">
        <v>0</v>
      </c>
      <c r="FJ33">
        <v>309.52879999999999</v>
      </c>
      <c r="FK33">
        <v>-0.98853845559624243</v>
      </c>
      <c r="FL33">
        <v>2.652307663496082</v>
      </c>
      <c r="FM33">
        <v>4739.0716000000002</v>
      </c>
      <c r="FN33">
        <v>15</v>
      </c>
      <c r="FO33">
        <v>0</v>
      </c>
      <c r="FP33" t="s">
        <v>440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-2.2556307499999999</v>
      </c>
      <c r="GC33">
        <v>0.14297842401501271</v>
      </c>
      <c r="GD33">
        <v>4.9830267879447547E-2</v>
      </c>
      <c r="GE33">
        <v>1</v>
      </c>
      <c r="GF33">
        <v>309.54108823529413</v>
      </c>
      <c r="GG33">
        <v>-0.33022154245296848</v>
      </c>
      <c r="GH33">
        <v>0.1725881475800711</v>
      </c>
      <c r="GI33">
        <v>1</v>
      </c>
      <c r="GJ33">
        <v>3.1771637500000001</v>
      </c>
      <c r="GK33">
        <v>2.7538198874290858E-2</v>
      </c>
      <c r="GL33">
        <v>3.9826848277889296E-3</v>
      </c>
      <c r="GM33">
        <v>1</v>
      </c>
      <c r="GN33">
        <v>3</v>
      </c>
      <c r="GO33">
        <v>3</v>
      </c>
      <c r="GP33" t="s">
        <v>448</v>
      </c>
      <c r="GQ33">
        <v>3.1041400000000001</v>
      </c>
      <c r="GR33">
        <v>2.75807</v>
      </c>
      <c r="GS33">
        <v>8.7891700000000003E-2</v>
      </c>
      <c r="GT33">
        <v>8.8505700000000007E-2</v>
      </c>
      <c r="GU33">
        <v>0.130607</v>
      </c>
      <c r="GV33">
        <v>0.122581</v>
      </c>
      <c r="GW33">
        <v>23733.9</v>
      </c>
      <c r="GX33">
        <v>22056.9</v>
      </c>
      <c r="GY33">
        <v>26586.1</v>
      </c>
      <c r="GZ33">
        <v>24429.3</v>
      </c>
      <c r="HA33">
        <v>37036.6</v>
      </c>
      <c r="HB33">
        <v>31708.7</v>
      </c>
      <c r="HC33">
        <v>46500.4</v>
      </c>
      <c r="HD33">
        <v>38679.599999999999</v>
      </c>
      <c r="HE33">
        <v>1.8770500000000001</v>
      </c>
      <c r="HF33">
        <v>1.8818999999999999</v>
      </c>
      <c r="HG33">
        <v>0.245366</v>
      </c>
      <c r="HH33">
        <v>0</v>
      </c>
      <c r="HI33">
        <v>38.2425</v>
      </c>
      <c r="HJ33">
        <v>999.9</v>
      </c>
      <c r="HK33">
        <v>64.7</v>
      </c>
      <c r="HL33">
        <v>29.3</v>
      </c>
      <c r="HM33">
        <v>29.057600000000001</v>
      </c>
      <c r="HN33">
        <v>60.627800000000001</v>
      </c>
      <c r="HO33">
        <v>22.3918</v>
      </c>
      <c r="HP33">
        <v>1</v>
      </c>
      <c r="HQ33">
        <v>0.22858999999999999</v>
      </c>
      <c r="HR33">
        <v>-3.9718399999999998</v>
      </c>
      <c r="HS33">
        <v>20.239699999999999</v>
      </c>
      <c r="HT33">
        <v>5.2220800000000001</v>
      </c>
      <c r="HU33">
        <v>11.98</v>
      </c>
      <c r="HV33">
        <v>4.9654499999999997</v>
      </c>
      <c r="HW33">
        <v>3.2754799999999999</v>
      </c>
      <c r="HX33">
        <v>9999</v>
      </c>
      <c r="HY33">
        <v>9999</v>
      </c>
      <c r="HZ33">
        <v>9999</v>
      </c>
      <c r="IA33">
        <v>532.9</v>
      </c>
      <c r="IB33">
        <v>1.8640099999999999</v>
      </c>
      <c r="IC33">
        <v>1.86006</v>
      </c>
      <c r="ID33">
        <v>1.85836</v>
      </c>
      <c r="IE33">
        <v>1.8597399999999999</v>
      </c>
      <c r="IF33">
        <v>1.8598699999999999</v>
      </c>
      <c r="IG33">
        <v>1.8583400000000001</v>
      </c>
      <c r="IH33">
        <v>1.8573599999999999</v>
      </c>
      <c r="II33">
        <v>1.85236</v>
      </c>
      <c r="IJ33">
        <v>0</v>
      </c>
      <c r="IK33">
        <v>0</v>
      </c>
      <c r="IL33">
        <v>0</v>
      </c>
      <c r="IM33">
        <v>0</v>
      </c>
      <c r="IN33" t="s">
        <v>442</v>
      </c>
      <c r="IO33" t="s">
        <v>443</v>
      </c>
      <c r="IP33" t="s">
        <v>444</v>
      </c>
      <c r="IQ33" t="s">
        <v>444</v>
      </c>
      <c r="IR33" t="s">
        <v>444</v>
      </c>
      <c r="IS33" t="s">
        <v>444</v>
      </c>
      <c r="IT33">
        <v>0</v>
      </c>
      <c r="IU33">
        <v>100</v>
      </c>
      <c r="IV33">
        <v>100</v>
      </c>
      <c r="IW33">
        <v>1.268</v>
      </c>
      <c r="IX33">
        <v>0.29720000000000002</v>
      </c>
      <c r="IY33">
        <v>0.39716153104927959</v>
      </c>
      <c r="IZ33">
        <v>2.1943836705261579E-3</v>
      </c>
      <c r="JA33">
        <v>-2.6144308360484781E-7</v>
      </c>
      <c r="JB33">
        <v>2.8315668189746569E-11</v>
      </c>
      <c r="JC33">
        <v>0.29717572329656933</v>
      </c>
      <c r="JD33">
        <v>0</v>
      </c>
      <c r="JE33">
        <v>0</v>
      </c>
      <c r="JF33">
        <v>0</v>
      </c>
      <c r="JG33">
        <v>6</v>
      </c>
      <c r="JH33">
        <v>2002</v>
      </c>
      <c r="JI33">
        <v>0</v>
      </c>
      <c r="JJ33">
        <v>28</v>
      </c>
      <c r="JK33">
        <v>28373552.300000001</v>
      </c>
      <c r="JL33">
        <v>28373552.300000001</v>
      </c>
      <c r="JM33">
        <v>1.1328100000000001</v>
      </c>
      <c r="JN33">
        <v>2.5988799999999999</v>
      </c>
      <c r="JO33">
        <v>1.49658</v>
      </c>
      <c r="JP33">
        <v>2.34253</v>
      </c>
      <c r="JQ33">
        <v>1.5490699999999999</v>
      </c>
      <c r="JR33">
        <v>2.4548299999999998</v>
      </c>
      <c r="JS33">
        <v>34.921399999999998</v>
      </c>
      <c r="JT33">
        <v>24.096299999999999</v>
      </c>
      <c r="JU33">
        <v>18</v>
      </c>
      <c r="JV33">
        <v>493.17099999999999</v>
      </c>
      <c r="JW33">
        <v>511.67500000000001</v>
      </c>
      <c r="JX33">
        <v>45.6432</v>
      </c>
      <c r="JY33">
        <v>30.187999999999999</v>
      </c>
      <c r="JZ33">
        <v>30.000299999999999</v>
      </c>
      <c r="KA33">
        <v>29.9346</v>
      </c>
      <c r="KB33">
        <v>29.8079</v>
      </c>
      <c r="KC33">
        <v>22.783200000000001</v>
      </c>
      <c r="KD33">
        <v>0</v>
      </c>
      <c r="KE33">
        <v>100</v>
      </c>
      <c r="KF33">
        <v>45.467300000000002</v>
      </c>
      <c r="KG33">
        <v>420</v>
      </c>
      <c r="KH33">
        <v>31.447099999999999</v>
      </c>
      <c r="KI33">
        <v>101.61</v>
      </c>
      <c r="KJ33">
        <v>93.252799999999993</v>
      </c>
    </row>
    <row r="34" spans="1:296" x14ac:dyDescent="0.3">
      <c r="A34">
        <v>16</v>
      </c>
      <c r="B34">
        <v>1702413902.5999999</v>
      </c>
      <c r="C34">
        <v>3590.5</v>
      </c>
      <c r="D34" t="s">
        <v>489</v>
      </c>
      <c r="E34" t="s">
        <v>490</v>
      </c>
      <c r="F34">
        <v>5</v>
      </c>
      <c r="G34" t="s">
        <v>436</v>
      </c>
      <c r="H34">
        <v>1702413894.599999</v>
      </c>
      <c r="I34">
        <f t="shared" si="0"/>
        <v>1.2352423663582832E-2</v>
      </c>
      <c r="J34">
        <f t="shared" si="1"/>
        <v>12.352423663582833</v>
      </c>
      <c r="K34">
        <f t="shared" si="2"/>
        <v>-2.8005107085621903</v>
      </c>
      <c r="L34">
        <f t="shared" si="3"/>
        <v>419.00316129032251</v>
      </c>
      <c r="M34">
        <f t="shared" si="4"/>
        <v>393.71015008785696</v>
      </c>
      <c r="N34">
        <f t="shared" si="5"/>
        <v>35.917183844691245</v>
      </c>
      <c r="O34">
        <f t="shared" si="6"/>
        <v>38.224601454173929</v>
      </c>
      <c r="P34">
        <f t="shared" si="7"/>
        <v>0.14372132249504505</v>
      </c>
      <c r="Q34">
        <f t="shared" si="8"/>
        <v>2.857712892983522</v>
      </c>
      <c r="R34">
        <f t="shared" si="9"/>
        <v>0.13982317117070681</v>
      </c>
      <c r="S34">
        <f t="shared" si="10"/>
        <v>8.7730908876907432E-2</v>
      </c>
      <c r="T34">
        <f t="shared" si="11"/>
        <v>241.73804138089028</v>
      </c>
      <c r="U34">
        <f t="shared" si="12"/>
        <v>46.927274541189988</v>
      </c>
      <c r="V34">
        <f t="shared" si="13"/>
        <v>46.722319354838717</v>
      </c>
      <c r="W34">
        <f t="shared" si="14"/>
        <v>10.528231505482415</v>
      </c>
      <c r="X34">
        <f t="shared" si="15"/>
        <v>26.34355368346155</v>
      </c>
      <c r="Y34">
        <f t="shared" si="16"/>
        <v>3.0695412341250634</v>
      </c>
      <c r="Z34">
        <f t="shared" si="17"/>
        <v>11.651963402538653</v>
      </c>
      <c r="AA34">
        <f t="shared" si="18"/>
        <v>7.4586902713573515</v>
      </c>
      <c r="AB34">
        <f t="shared" si="19"/>
        <v>-544.74188356400293</v>
      </c>
      <c r="AC34">
        <f t="shared" si="20"/>
        <v>308.76219852867655</v>
      </c>
      <c r="AD34">
        <f t="shared" si="21"/>
        <v>28.49160164878699</v>
      </c>
      <c r="AE34">
        <f t="shared" si="22"/>
        <v>34.249957994350893</v>
      </c>
      <c r="AF34">
        <f t="shared" si="23"/>
        <v>-2.7519408841814577</v>
      </c>
      <c r="AG34">
        <f t="shared" si="24"/>
        <v>12.339222918497782</v>
      </c>
      <c r="AH34">
        <f t="shared" si="25"/>
        <v>-2.8005107085621903</v>
      </c>
      <c r="AI34">
        <v>432.45933241294858</v>
      </c>
      <c r="AJ34">
        <v>433.61335757575739</v>
      </c>
      <c r="AK34">
        <v>-1.2234468929389199E-4</v>
      </c>
      <c r="AL34">
        <v>66.217845718501152</v>
      </c>
      <c r="AM34">
        <f t="shared" si="26"/>
        <v>12.352423663582833</v>
      </c>
      <c r="AN34">
        <v>28.883850476859621</v>
      </c>
      <c r="AO34">
        <v>33.658050303030294</v>
      </c>
      <c r="AP34">
        <v>3.9684700812054582E-5</v>
      </c>
      <c r="AQ34">
        <v>108.6875070768243</v>
      </c>
      <c r="AR34">
        <v>0</v>
      </c>
      <c r="AS34">
        <v>0</v>
      </c>
      <c r="AT34">
        <f t="shared" si="27"/>
        <v>1</v>
      </c>
      <c r="AU34">
        <f t="shared" si="28"/>
        <v>0</v>
      </c>
      <c r="AV34">
        <f t="shared" si="29"/>
        <v>44918.118815454502</v>
      </c>
      <c r="AW34" t="s">
        <v>437</v>
      </c>
      <c r="AX34">
        <v>0</v>
      </c>
      <c r="AY34">
        <v>0.7</v>
      </c>
      <c r="AZ34">
        <v>0.7</v>
      </c>
      <c r="BA34">
        <f t="shared" si="30"/>
        <v>0</v>
      </c>
      <c r="BB34">
        <v>-1</v>
      </c>
      <c r="BC34" t="s">
        <v>491</v>
      </c>
      <c r="BD34">
        <v>8131.15</v>
      </c>
      <c r="BE34">
        <v>302.62648000000002</v>
      </c>
      <c r="BF34">
        <v>317.89999999999998</v>
      </c>
      <c r="BG34">
        <f t="shared" si="31"/>
        <v>4.8045045611827542E-2</v>
      </c>
      <c r="BH34">
        <v>0.5</v>
      </c>
      <c r="BI34">
        <f t="shared" si="32"/>
        <v>1261.2180162929565</v>
      </c>
      <c r="BJ34">
        <f t="shared" si="33"/>
        <v>-2.8005107085621903</v>
      </c>
      <c r="BK34">
        <f t="shared" si="34"/>
        <v>30.297638559626872</v>
      </c>
      <c r="BL34">
        <f t="shared" si="35"/>
        <v>-1.4275967242002724E-3</v>
      </c>
      <c r="BM34">
        <f t="shared" si="36"/>
        <v>-0.99779804970116392</v>
      </c>
      <c r="BN34">
        <f t="shared" si="37"/>
        <v>317.89999999999998</v>
      </c>
      <c r="BO34" t="s">
        <v>437</v>
      </c>
      <c r="BP34">
        <v>0</v>
      </c>
      <c r="BQ34">
        <f t="shared" si="38"/>
        <v>317.89999999999998</v>
      </c>
      <c r="BR34">
        <f t="shared" si="39"/>
        <v>0</v>
      </c>
      <c r="BS34" t="e">
        <f t="shared" si="40"/>
        <v>#DIV/0!</v>
      </c>
      <c r="BT34">
        <f t="shared" si="41"/>
        <v>1</v>
      </c>
      <c r="BU34">
        <f t="shared" si="42"/>
        <v>4.8151071878940611E-2</v>
      </c>
      <c r="BV34" t="e">
        <f t="shared" si="43"/>
        <v>#DIV/0!</v>
      </c>
      <c r="BW34" t="e">
        <f t="shared" si="44"/>
        <v>#DIV/0!</v>
      </c>
      <c r="BX34" t="e">
        <f t="shared" si="45"/>
        <v>#DIV/0!</v>
      </c>
      <c r="DG34">
        <f t="shared" si="46"/>
        <v>1500.0087096774189</v>
      </c>
      <c r="DH34">
        <f t="shared" si="47"/>
        <v>1261.2180162929565</v>
      </c>
      <c r="DI34">
        <f t="shared" si="48"/>
        <v>0.84080712875606234</v>
      </c>
      <c r="DJ34">
        <f t="shared" si="49"/>
        <v>0.16115775849920014</v>
      </c>
      <c r="DK34">
        <v>2</v>
      </c>
      <c r="DL34">
        <v>0.5</v>
      </c>
      <c r="DM34" t="s">
        <v>439</v>
      </c>
      <c r="DN34">
        <v>2</v>
      </c>
      <c r="DO34" t="b">
        <v>1</v>
      </c>
      <c r="DP34">
        <v>1702413894.599999</v>
      </c>
      <c r="DQ34">
        <v>419.00316129032251</v>
      </c>
      <c r="DR34">
        <v>419.97041935483873</v>
      </c>
      <c r="DS34">
        <v>33.64711290322581</v>
      </c>
      <c r="DT34">
        <v>28.87766774193549</v>
      </c>
      <c r="DU34">
        <v>417.73293548387102</v>
      </c>
      <c r="DV34">
        <v>33.349925806451608</v>
      </c>
      <c r="DW34">
        <v>500.01806451612907</v>
      </c>
      <c r="DX34">
        <v>91.12742580645164</v>
      </c>
      <c r="DY34">
        <v>0.1000516580645161</v>
      </c>
      <c r="DZ34">
        <v>48.726422580645163</v>
      </c>
      <c r="EA34">
        <v>46.722319354838717</v>
      </c>
      <c r="EB34">
        <v>999.90000000000032</v>
      </c>
      <c r="EC34">
        <v>0</v>
      </c>
      <c r="ED34">
        <v>0</v>
      </c>
      <c r="EE34">
        <v>9996.872903225807</v>
      </c>
      <c r="EF34">
        <v>0</v>
      </c>
      <c r="EG34">
        <v>9.6245503225806477</v>
      </c>
      <c r="EH34">
        <v>-0.9673203548387096</v>
      </c>
      <c r="EI34">
        <v>433.59225806451622</v>
      </c>
      <c r="EJ34">
        <v>432.45883870967748</v>
      </c>
      <c r="EK34">
        <v>4.7694399999999986</v>
      </c>
      <c r="EL34">
        <v>419.97041935483873</v>
      </c>
      <c r="EM34">
        <v>28.87766774193549</v>
      </c>
      <c r="EN34">
        <v>3.066174516129033</v>
      </c>
      <c r="EO34">
        <v>2.6315464516129028</v>
      </c>
      <c r="EP34">
        <v>24.3917</v>
      </c>
      <c r="EQ34">
        <v>21.863809677419361</v>
      </c>
      <c r="ER34">
        <v>1500.0087096774189</v>
      </c>
      <c r="ES34">
        <v>0.97300687096774174</v>
      </c>
      <c r="ET34">
        <v>2.699328064516129E-2</v>
      </c>
      <c r="EU34">
        <v>0</v>
      </c>
      <c r="EV34">
        <v>302.62306451612898</v>
      </c>
      <c r="EW34">
        <v>4.9995999999999974</v>
      </c>
      <c r="EX34">
        <v>4659.4154838709683</v>
      </c>
      <c r="EY34">
        <v>14076.52258064516</v>
      </c>
      <c r="EZ34">
        <v>43.582387096774177</v>
      </c>
      <c r="FA34">
        <v>44.047999999999973</v>
      </c>
      <c r="FB34">
        <v>43.622709677419337</v>
      </c>
      <c r="FC34">
        <v>43.969580645161287</v>
      </c>
      <c r="FD34">
        <v>46.660935483870936</v>
      </c>
      <c r="FE34">
        <v>1454.6561290322579</v>
      </c>
      <c r="FF34">
        <v>40.356774193548368</v>
      </c>
      <c r="FG34">
        <v>0</v>
      </c>
      <c r="FH34">
        <v>762.20000004768372</v>
      </c>
      <c r="FI34">
        <v>0</v>
      </c>
      <c r="FJ34">
        <v>302.62648000000002</v>
      </c>
      <c r="FK34">
        <v>-1.3560769251369149</v>
      </c>
      <c r="FL34">
        <v>-6.8838461594618003</v>
      </c>
      <c r="FM34">
        <v>4659.3172000000004</v>
      </c>
      <c r="FN34">
        <v>15</v>
      </c>
      <c r="FO34">
        <v>0</v>
      </c>
      <c r="FP34" t="s">
        <v>440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-0.98219682926829277</v>
      </c>
      <c r="GC34">
        <v>0.2461827804878034</v>
      </c>
      <c r="GD34">
        <v>4.045748833993193E-2</v>
      </c>
      <c r="GE34">
        <v>1</v>
      </c>
      <c r="GF34">
        <v>302.65879411764701</v>
      </c>
      <c r="GG34">
        <v>-1.0817265095187869</v>
      </c>
      <c r="GH34">
        <v>0.21879197471728881</v>
      </c>
      <c r="GI34">
        <v>0</v>
      </c>
      <c r="GJ34">
        <v>4.7659904878048778</v>
      </c>
      <c r="GK34">
        <v>5.1888083623687707E-2</v>
      </c>
      <c r="GL34">
        <v>6.9717156621768367E-3</v>
      </c>
      <c r="GM34">
        <v>1</v>
      </c>
      <c r="GN34">
        <v>2</v>
      </c>
      <c r="GO34">
        <v>3</v>
      </c>
      <c r="GP34" t="s">
        <v>441</v>
      </c>
      <c r="GQ34">
        <v>3.1043400000000001</v>
      </c>
      <c r="GR34">
        <v>2.7580900000000002</v>
      </c>
      <c r="GS34">
        <v>8.7860900000000006E-2</v>
      </c>
      <c r="GT34">
        <v>8.8255899999999998E-2</v>
      </c>
      <c r="GU34">
        <v>0.13671800000000001</v>
      </c>
      <c r="GV34">
        <v>0.124348</v>
      </c>
      <c r="GW34">
        <v>23684.2</v>
      </c>
      <c r="GX34">
        <v>22027.4</v>
      </c>
      <c r="GY34">
        <v>26533.599999999999</v>
      </c>
      <c r="GZ34">
        <v>24394.7</v>
      </c>
      <c r="HA34">
        <v>36709.9</v>
      </c>
      <c r="HB34">
        <v>31608.9</v>
      </c>
      <c r="HC34">
        <v>46410.400000000001</v>
      </c>
      <c r="HD34">
        <v>38632.400000000001</v>
      </c>
      <c r="HE34">
        <v>1.8663000000000001</v>
      </c>
      <c r="HF34">
        <v>1.8581799999999999</v>
      </c>
      <c r="HG34">
        <v>0.28085300000000002</v>
      </c>
      <c r="HH34">
        <v>0</v>
      </c>
      <c r="HI34">
        <v>42.2303</v>
      </c>
      <c r="HJ34">
        <v>999.9</v>
      </c>
      <c r="HK34">
        <v>63.5</v>
      </c>
      <c r="HL34">
        <v>30.2</v>
      </c>
      <c r="HM34">
        <v>30.029599999999999</v>
      </c>
      <c r="HN34">
        <v>60.677700000000002</v>
      </c>
      <c r="HO34">
        <v>22.063300000000002</v>
      </c>
      <c r="HP34">
        <v>1</v>
      </c>
      <c r="HQ34">
        <v>0.33174500000000001</v>
      </c>
      <c r="HR34">
        <v>-6.6666699999999999</v>
      </c>
      <c r="HS34">
        <v>20.167000000000002</v>
      </c>
      <c r="HT34">
        <v>5.2183400000000004</v>
      </c>
      <c r="HU34">
        <v>11.9848</v>
      </c>
      <c r="HV34">
        <v>4.9654999999999996</v>
      </c>
      <c r="HW34">
        <v>3.2758500000000002</v>
      </c>
      <c r="HX34">
        <v>9999</v>
      </c>
      <c r="HY34">
        <v>9999</v>
      </c>
      <c r="HZ34">
        <v>9999</v>
      </c>
      <c r="IA34">
        <v>533.1</v>
      </c>
      <c r="IB34">
        <v>1.8640099999999999</v>
      </c>
      <c r="IC34">
        <v>1.8600699999999999</v>
      </c>
      <c r="ID34">
        <v>1.8583700000000001</v>
      </c>
      <c r="IE34">
        <v>1.8597399999999999</v>
      </c>
      <c r="IF34">
        <v>1.8598699999999999</v>
      </c>
      <c r="IG34">
        <v>1.8583700000000001</v>
      </c>
      <c r="IH34">
        <v>1.8574200000000001</v>
      </c>
      <c r="II34">
        <v>1.85242</v>
      </c>
      <c r="IJ34">
        <v>0</v>
      </c>
      <c r="IK34">
        <v>0</v>
      </c>
      <c r="IL34">
        <v>0</v>
      </c>
      <c r="IM34">
        <v>0</v>
      </c>
      <c r="IN34" t="s">
        <v>442</v>
      </c>
      <c r="IO34" t="s">
        <v>443</v>
      </c>
      <c r="IP34" t="s">
        <v>444</v>
      </c>
      <c r="IQ34" t="s">
        <v>444</v>
      </c>
      <c r="IR34" t="s">
        <v>444</v>
      </c>
      <c r="IS34" t="s">
        <v>444</v>
      </c>
      <c r="IT34">
        <v>0</v>
      </c>
      <c r="IU34">
        <v>100</v>
      </c>
      <c r="IV34">
        <v>100</v>
      </c>
      <c r="IW34">
        <v>1.27</v>
      </c>
      <c r="IX34">
        <v>0.29720000000000002</v>
      </c>
      <c r="IY34">
        <v>0.39716153104927959</v>
      </c>
      <c r="IZ34">
        <v>2.1943836705261579E-3</v>
      </c>
      <c r="JA34">
        <v>-2.6144308360484781E-7</v>
      </c>
      <c r="JB34">
        <v>2.8315668189746569E-11</v>
      </c>
      <c r="JC34">
        <v>0.29717572329656933</v>
      </c>
      <c r="JD34">
        <v>0</v>
      </c>
      <c r="JE34">
        <v>0</v>
      </c>
      <c r="JF34">
        <v>0</v>
      </c>
      <c r="JG34">
        <v>6</v>
      </c>
      <c r="JH34">
        <v>2002</v>
      </c>
      <c r="JI34">
        <v>0</v>
      </c>
      <c r="JJ34">
        <v>28</v>
      </c>
      <c r="JK34">
        <v>28373565</v>
      </c>
      <c r="JL34">
        <v>28373565</v>
      </c>
      <c r="JM34">
        <v>1.1352500000000001</v>
      </c>
      <c r="JN34">
        <v>2.6049799999999999</v>
      </c>
      <c r="JO34">
        <v>1.49658</v>
      </c>
      <c r="JP34">
        <v>2.34009</v>
      </c>
      <c r="JQ34">
        <v>1.5478499999999999</v>
      </c>
      <c r="JR34">
        <v>2.4670399999999999</v>
      </c>
      <c r="JS34">
        <v>35.801000000000002</v>
      </c>
      <c r="JT34">
        <v>24.035</v>
      </c>
      <c r="JU34">
        <v>18</v>
      </c>
      <c r="JV34">
        <v>496.14699999999999</v>
      </c>
      <c r="JW34">
        <v>506.04199999999997</v>
      </c>
      <c r="JX34">
        <v>53.684899999999999</v>
      </c>
      <c r="JY34">
        <v>31.435099999999998</v>
      </c>
      <c r="JZ34">
        <v>30.000499999999999</v>
      </c>
      <c r="KA34">
        <v>31.185099999999998</v>
      </c>
      <c r="KB34">
        <v>31.0595</v>
      </c>
      <c r="KC34">
        <v>22.8171</v>
      </c>
      <c r="KD34">
        <v>0</v>
      </c>
      <c r="KE34">
        <v>100</v>
      </c>
      <c r="KF34">
        <v>355.53500000000003</v>
      </c>
      <c r="KG34">
        <v>420</v>
      </c>
      <c r="KH34">
        <v>31.447099999999999</v>
      </c>
      <c r="KI34">
        <v>101.411</v>
      </c>
      <c r="KJ34">
        <v>93.132000000000005</v>
      </c>
    </row>
    <row r="35" spans="1:296" x14ac:dyDescent="0.3">
      <c r="A35">
        <v>17</v>
      </c>
      <c r="B35">
        <v>1702414144.0999999</v>
      </c>
      <c r="C35">
        <v>3832</v>
      </c>
      <c r="D35" t="s">
        <v>492</v>
      </c>
      <c r="E35" t="s">
        <v>493</v>
      </c>
      <c r="F35">
        <v>5</v>
      </c>
      <c r="G35" t="s">
        <v>436</v>
      </c>
      <c r="H35">
        <v>1702414136.349999</v>
      </c>
      <c r="I35">
        <f t="shared" si="0"/>
        <v>1.2805011755684678E-2</v>
      </c>
      <c r="J35">
        <f t="shared" si="1"/>
        <v>12.805011755684678</v>
      </c>
      <c r="K35">
        <f t="shared" si="2"/>
        <v>-4.0619644673566837</v>
      </c>
      <c r="L35">
        <f t="shared" si="3"/>
        <v>419.30273333333338</v>
      </c>
      <c r="M35">
        <f t="shared" si="4"/>
        <v>405.30568046105776</v>
      </c>
      <c r="N35">
        <f t="shared" si="5"/>
        <v>36.97717324894591</v>
      </c>
      <c r="O35">
        <f t="shared" si="6"/>
        <v>38.254163614449858</v>
      </c>
      <c r="P35">
        <f t="shared" si="7"/>
        <v>0.14247726013578113</v>
      </c>
      <c r="Q35">
        <f t="shared" si="8"/>
        <v>2.8582885366826183</v>
      </c>
      <c r="R35">
        <f t="shared" si="9"/>
        <v>0.13864608265646697</v>
      </c>
      <c r="S35">
        <f t="shared" si="10"/>
        <v>8.6989436990117103E-2</v>
      </c>
      <c r="T35">
        <f t="shared" si="11"/>
        <v>241.73865192332542</v>
      </c>
      <c r="U35">
        <f t="shared" si="12"/>
        <v>47.400027245661072</v>
      </c>
      <c r="V35">
        <f t="shared" si="13"/>
        <v>47.385783333333343</v>
      </c>
      <c r="W35">
        <f t="shared" si="14"/>
        <v>10.889401258956026</v>
      </c>
      <c r="X35">
        <f t="shared" si="15"/>
        <v>25.911174287059204</v>
      </c>
      <c r="Y35">
        <f t="shared" si="16"/>
        <v>3.1098309597799663</v>
      </c>
      <c r="Z35">
        <f t="shared" si="17"/>
        <v>12.001891250961586</v>
      </c>
      <c r="AA35">
        <f t="shared" si="18"/>
        <v>7.7795702991760596</v>
      </c>
      <c r="AB35">
        <f t="shared" si="19"/>
        <v>-564.70101842569431</v>
      </c>
      <c r="AC35">
        <f t="shared" si="20"/>
        <v>297.5050283480183</v>
      </c>
      <c r="AD35">
        <f t="shared" si="21"/>
        <v>27.608497309190277</v>
      </c>
      <c r="AE35">
        <f t="shared" si="22"/>
        <v>2.1511591548396609</v>
      </c>
      <c r="AF35">
        <f t="shared" si="23"/>
        <v>-3.6644513094589821</v>
      </c>
      <c r="AG35">
        <f t="shared" si="24"/>
        <v>12.858107644878849</v>
      </c>
      <c r="AH35">
        <f t="shared" si="25"/>
        <v>-4.0619644673566837</v>
      </c>
      <c r="AI35">
        <v>432.59699939848417</v>
      </c>
      <c r="AJ35">
        <v>434.17318181818172</v>
      </c>
      <c r="AK35">
        <v>2.162357548372526E-2</v>
      </c>
      <c r="AL35">
        <v>66.217845718501152</v>
      </c>
      <c r="AM35">
        <f t="shared" si="26"/>
        <v>12.805011755684678</v>
      </c>
      <c r="AN35">
        <v>29.132704874290539</v>
      </c>
      <c r="AO35">
        <v>34.08085636363635</v>
      </c>
      <c r="AP35">
        <v>-9.1456181649038259E-5</v>
      </c>
      <c r="AQ35">
        <v>108.6875070768243</v>
      </c>
      <c r="AR35">
        <v>0</v>
      </c>
      <c r="AS35">
        <v>0</v>
      </c>
      <c r="AT35">
        <f t="shared" si="27"/>
        <v>1</v>
      </c>
      <c r="AU35">
        <f t="shared" si="28"/>
        <v>0</v>
      </c>
      <c r="AV35">
        <f t="shared" si="29"/>
        <v>44851.155543409921</v>
      </c>
      <c r="AW35" t="s">
        <v>437</v>
      </c>
      <c r="AX35">
        <v>0</v>
      </c>
      <c r="AY35">
        <v>0.7</v>
      </c>
      <c r="AZ35">
        <v>0.7</v>
      </c>
      <c r="BA35">
        <f t="shared" si="30"/>
        <v>0</v>
      </c>
      <c r="BB35">
        <v>-1</v>
      </c>
      <c r="BC35" t="s">
        <v>494</v>
      </c>
      <c r="BD35">
        <v>8129.3</v>
      </c>
      <c r="BE35">
        <v>310.69596153846152</v>
      </c>
      <c r="BF35">
        <v>322.82</v>
      </c>
      <c r="BG35">
        <f t="shared" si="31"/>
        <v>3.7556652194840723E-2</v>
      </c>
      <c r="BH35">
        <v>0.5</v>
      </c>
      <c r="BI35">
        <f t="shared" si="32"/>
        <v>1261.2172903229668</v>
      </c>
      <c r="BJ35">
        <f t="shared" si="33"/>
        <v>-4.0619644673566837</v>
      </c>
      <c r="BK35">
        <f t="shared" si="34"/>
        <v>23.683549557389561</v>
      </c>
      <c r="BL35">
        <f t="shared" si="35"/>
        <v>-2.4277850381932121E-3</v>
      </c>
      <c r="BM35">
        <f t="shared" si="36"/>
        <v>-0.99783160894616196</v>
      </c>
      <c r="BN35">
        <f t="shared" si="37"/>
        <v>322.82</v>
      </c>
      <c r="BO35" t="s">
        <v>437</v>
      </c>
      <c r="BP35">
        <v>0</v>
      </c>
      <c r="BQ35">
        <f t="shared" si="38"/>
        <v>322.82</v>
      </c>
      <c r="BR35">
        <f t="shared" si="39"/>
        <v>0</v>
      </c>
      <c r="BS35" t="e">
        <f t="shared" si="40"/>
        <v>#DIV/0!</v>
      </c>
      <c r="BT35">
        <f t="shared" si="41"/>
        <v>1</v>
      </c>
      <c r="BU35">
        <f t="shared" si="42"/>
        <v>3.7638266675582004E-2</v>
      </c>
      <c r="BV35" t="e">
        <f t="shared" si="43"/>
        <v>#DIV/0!</v>
      </c>
      <c r="BW35" t="e">
        <f t="shared" si="44"/>
        <v>#DIV/0!</v>
      </c>
      <c r="BX35" t="e">
        <f t="shared" si="45"/>
        <v>#DIV/0!</v>
      </c>
      <c r="DG35">
        <f t="shared" si="46"/>
        <v>1500.0073333333339</v>
      </c>
      <c r="DH35">
        <f t="shared" si="47"/>
        <v>1261.2172903229668</v>
      </c>
      <c r="DI35">
        <f t="shared" si="48"/>
        <v>0.84080741626794253</v>
      </c>
      <c r="DJ35">
        <f t="shared" si="49"/>
        <v>0.16115831339712916</v>
      </c>
      <c r="DK35">
        <v>2</v>
      </c>
      <c r="DL35">
        <v>0.5</v>
      </c>
      <c r="DM35" t="s">
        <v>439</v>
      </c>
      <c r="DN35">
        <v>2</v>
      </c>
      <c r="DO35" t="b">
        <v>1</v>
      </c>
      <c r="DP35">
        <v>1702414136.349999</v>
      </c>
      <c r="DQ35">
        <v>419.30273333333338</v>
      </c>
      <c r="DR35">
        <v>419.99353333333329</v>
      </c>
      <c r="DS35">
        <v>34.08676333333333</v>
      </c>
      <c r="DT35">
        <v>29.118803333333329</v>
      </c>
      <c r="DU35">
        <v>418.03183333333328</v>
      </c>
      <c r="DV35">
        <v>33.789606666666657</v>
      </c>
      <c r="DW35">
        <v>499.99663333333342</v>
      </c>
      <c r="DX35">
        <v>91.132786666666661</v>
      </c>
      <c r="DY35">
        <v>0.10001620666666659</v>
      </c>
      <c r="DZ35">
        <v>49.316429999999997</v>
      </c>
      <c r="EA35">
        <v>47.385783333333343</v>
      </c>
      <c r="EB35">
        <v>999.9000000000002</v>
      </c>
      <c r="EC35">
        <v>0</v>
      </c>
      <c r="ED35">
        <v>0</v>
      </c>
      <c r="EE35">
        <v>9999.8070000000007</v>
      </c>
      <c r="EF35">
        <v>0</v>
      </c>
      <c r="EG35">
        <v>9.4520176666666682</v>
      </c>
      <c r="EH35">
        <v>-0.69073886666666662</v>
      </c>
      <c r="EI35">
        <v>434.09986666666668</v>
      </c>
      <c r="EJ35">
        <v>432.59003333333328</v>
      </c>
      <c r="EK35">
        <v>4.9679719999999996</v>
      </c>
      <c r="EL35">
        <v>419.99353333333329</v>
      </c>
      <c r="EM35">
        <v>29.118803333333329</v>
      </c>
      <c r="EN35">
        <v>3.106422666666667</v>
      </c>
      <c r="EO35">
        <v>2.6536776666666659</v>
      </c>
      <c r="EP35">
        <v>24.609629999999989</v>
      </c>
      <c r="EQ35">
        <v>22.001049999999999</v>
      </c>
      <c r="ER35">
        <v>1500.0073333333339</v>
      </c>
      <c r="ES35">
        <v>0.97299629999999993</v>
      </c>
      <c r="ET35">
        <v>2.7003820000000001E-2</v>
      </c>
      <c r="EU35">
        <v>0</v>
      </c>
      <c r="EV35">
        <v>310.68009999999992</v>
      </c>
      <c r="EW35">
        <v>4.9995999999999983</v>
      </c>
      <c r="EX35">
        <v>4789.7703333333338</v>
      </c>
      <c r="EY35">
        <v>14076.46333333333</v>
      </c>
      <c r="EZ35">
        <v>44.191566666666667</v>
      </c>
      <c r="FA35">
        <v>44.576766666666657</v>
      </c>
      <c r="FB35">
        <v>44.612199999999987</v>
      </c>
      <c r="FC35">
        <v>44.530999999999977</v>
      </c>
      <c r="FD35">
        <v>47.343533333333333</v>
      </c>
      <c r="FE35">
        <v>1454.6363333333329</v>
      </c>
      <c r="FF35">
        <v>40.371000000000002</v>
      </c>
      <c r="FG35">
        <v>0</v>
      </c>
      <c r="FH35">
        <v>240.79999995231631</v>
      </c>
      <c r="FI35">
        <v>0</v>
      </c>
      <c r="FJ35">
        <v>310.69596153846152</v>
      </c>
      <c r="FK35">
        <v>2.324000006954257</v>
      </c>
      <c r="FL35">
        <v>33.058119659154947</v>
      </c>
      <c r="FM35">
        <v>4789.8688461538459</v>
      </c>
      <c r="FN35">
        <v>15</v>
      </c>
      <c r="FO35">
        <v>0</v>
      </c>
      <c r="FP35" t="s">
        <v>440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-0.68887173170731708</v>
      </c>
      <c r="GC35">
        <v>7.9556425087106517E-2</v>
      </c>
      <c r="GD35">
        <v>3.9761733816557232E-2</v>
      </c>
      <c r="GE35">
        <v>1</v>
      </c>
      <c r="GF35">
        <v>310.59114705882348</v>
      </c>
      <c r="GG35">
        <v>1.9994041279544941</v>
      </c>
      <c r="GH35">
        <v>0.27914587503699889</v>
      </c>
      <c r="GI35">
        <v>0</v>
      </c>
      <c r="GJ35">
        <v>4.9700743902439024</v>
      </c>
      <c r="GK35">
        <v>-6.7186620209057163E-2</v>
      </c>
      <c r="GL35">
        <v>9.5011901818719408E-3</v>
      </c>
      <c r="GM35">
        <v>1</v>
      </c>
      <c r="GN35">
        <v>2</v>
      </c>
      <c r="GO35">
        <v>3</v>
      </c>
      <c r="GP35" t="s">
        <v>441</v>
      </c>
      <c r="GQ35">
        <v>3.1044499999999999</v>
      </c>
      <c r="GR35">
        <v>2.7582200000000001</v>
      </c>
      <c r="GS35">
        <v>8.78694E-2</v>
      </c>
      <c r="GT35">
        <v>8.8198700000000005E-2</v>
      </c>
      <c r="GU35">
        <v>0.13781399999999999</v>
      </c>
      <c r="GV35">
        <v>0.12500900000000001</v>
      </c>
      <c r="GW35">
        <v>23672.400000000001</v>
      </c>
      <c r="GX35">
        <v>22020.3</v>
      </c>
      <c r="GY35">
        <v>26521.599999999999</v>
      </c>
      <c r="GZ35">
        <v>24386.400000000001</v>
      </c>
      <c r="HA35">
        <v>36648.5</v>
      </c>
      <c r="HB35">
        <v>31576.5</v>
      </c>
      <c r="HC35">
        <v>46389.9</v>
      </c>
      <c r="HD35">
        <v>38621.199999999997</v>
      </c>
      <c r="HE35">
        <v>1.86425</v>
      </c>
      <c r="HF35">
        <v>1.8523799999999999</v>
      </c>
      <c r="HG35">
        <v>0.286385</v>
      </c>
      <c r="HH35">
        <v>0</v>
      </c>
      <c r="HI35">
        <v>42.77</v>
      </c>
      <c r="HJ35">
        <v>999.9</v>
      </c>
      <c r="HK35">
        <v>63.2</v>
      </c>
      <c r="HL35">
        <v>30.4</v>
      </c>
      <c r="HM35">
        <v>30.231100000000001</v>
      </c>
      <c r="HN35">
        <v>60.207700000000003</v>
      </c>
      <c r="HO35">
        <v>22.255600000000001</v>
      </c>
      <c r="HP35">
        <v>1</v>
      </c>
      <c r="HQ35">
        <v>0.35186499999999998</v>
      </c>
      <c r="HR35">
        <v>-6.6666699999999999</v>
      </c>
      <c r="HS35">
        <v>20.1675</v>
      </c>
      <c r="HT35">
        <v>5.2223800000000002</v>
      </c>
      <c r="HU35">
        <v>11.985799999999999</v>
      </c>
      <c r="HV35">
        <v>4.9653999999999998</v>
      </c>
      <c r="HW35">
        <v>3.27563</v>
      </c>
      <c r="HX35">
        <v>9999</v>
      </c>
      <c r="HY35">
        <v>9999</v>
      </c>
      <c r="HZ35">
        <v>9999</v>
      </c>
      <c r="IA35">
        <v>533.20000000000005</v>
      </c>
      <c r="IB35">
        <v>1.8640099999999999</v>
      </c>
      <c r="IC35">
        <v>1.86008</v>
      </c>
      <c r="ID35">
        <v>1.8583799999999999</v>
      </c>
      <c r="IE35">
        <v>1.8597600000000001</v>
      </c>
      <c r="IF35">
        <v>1.85988</v>
      </c>
      <c r="IG35">
        <v>1.8583700000000001</v>
      </c>
      <c r="IH35">
        <v>1.85745</v>
      </c>
      <c r="II35">
        <v>1.85242</v>
      </c>
      <c r="IJ35">
        <v>0</v>
      </c>
      <c r="IK35">
        <v>0</v>
      </c>
      <c r="IL35">
        <v>0</v>
      </c>
      <c r="IM35">
        <v>0</v>
      </c>
      <c r="IN35" t="s">
        <v>442</v>
      </c>
      <c r="IO35" t="s">
        <v>443</v>
      </c>
      <c r="IP35" t="s">
        <v>444</v>
      </c>
      <c r="IQ35" t="s">
        <v>444</v>
      </c>
      <c r="IR35" t="s">
        <v>444</v>
      </c>
      <c r="IS35" t="s">
        <v>444</v>
      </c>
      <c r="IT35">
        <v>0</v>
      </c>
      <c r="IU35">
        <v>100</v>
      </c>
      <c r="IV35">
        <v>100</v>
      </c>
      <c r="IW35">
        <v>1.2709999999999999</v>
      </c>
      <c r="IX35">
        <v>0.29720000000000002</v>
      </c>
      <c r="IY35">
        <v>0.39716153104927959</v>
      </c>
      <c r="IZ35">
        <v>2.1943836705261579E-3</v>
      </c>
      <c r="JA35">
        <v>-2.6144308360484781E-7</v>
      </c>
      <c r="JB35">
        <v>2.8315668189746569E-11</v>
      </c>
      <c r="JC35">
        <v>0.29717572329656933</v>
      </c>
      <c r="JD35">
        <v>0</v>
      </c>
      <c r="JE35">
        <v>0</v>
      </c>
      <c r="JF35">
        <v>0</v>
      </c>
      <c r="JG35">
        <v>6</v>
      </c>
      <c r="JH35">
        <v>2002</v>
      </c>
      <c r="JI35">
        <v>0</v>
      </c>
      <c r="JJ35">
        <v>28</v>
      </c>
      <c r="JK35">
        <v>28373569.100000001</v>
      </c>
      <c r="JL35">
        <v>28373569.100000001</v>
      </c>
      <c r="JM35">
        <v>1.1352500000000001</v>
      </c>
      <c r="JN35">
        <v>2.6135299999999999</v>
      </c>
      <c r="JO35">
        <v>1.49658</v>
      </c>
      <c r="JP35">
        <v>2.34009</v>
      </c>
      <c r="JQ35">
        <v>1.5490699999999999</v>
      </c>
      <c r="JR35">
        <v>2.4499499999999999</v>
      </c>
      <c r="JS35">
        <v>36.034700000000001</v>
      </c>
      <c r="JT35">
        <v>24.035</v>
      </c>
      <c r="JU35">
        <v>18</v>
      </c>
      <c r="JV35">
        <v>496.90899999999999</v>
      </c>
      <c r="JW35">
        <v>504.30200000000002</v>
      </c>
      <c r="JX35">
        <v>54.1877</v>
      </c>
      <c r="JY35">
        <v>31.703600000000002</v>
      </c>
      <c r="JZ35">
        <v>30.000499999999999</v>
      </c>
      <c r="KA35">
        <v>31.452999999999999</v>
      </c>
      <c r="KB35">
        <v>31.327500000000001</v>
      </c>
      <c r="KC35">
        <v>22.8278</v>
      </c>
      <c r="KD35">
        <v>0</v>
      </c>
      <c r="KE35">
        <v>100</v>
      </c>
      <c r="KF35">
        <v>74.036600000000007</v>
      </c>
      <c r="KG35">
        <v>420</v>
      </c>
      <c r="KH35">
        <v>31.447099999999999</v>
      </c>
      <c r="KI35">
        <v>101.366</v>
      </c>
      <c r="KJ35">
        <v>93.103300000000004</v>
      </c>
    </row>
    <row r="36" spans="1:296" x14ac:dyDescent="0.3">
      <c r="A36">
        <v>18</v>
      </c>
      <c r="B36">
        <v>1702414446.5999999</v>
      </c>
      <c r="C36">
        <v>4134.5</v>
      </c>
      <c r="D36" t="s">
        <v>495</v>
      </c>
      <c r="E36" t="s">
        <v>496</v>
      </c>
      <c r="F36">
        <v>5</v>
      </c>
      <c r="G36" t="s">
        <v>436</v>
      </c>
      <c r="H36">
        <v>1702414438.849999</v>
      </c>
      <c r="I36">
        <f t="shared" si="0"/>
        <v>1.3419874938680373E-2</v>
      </c>
      <c r="J36">
        <f t="shared" si="1"/>
        <v>13.419874938680373</v>
      </c>
      <c r="K36">
        <f t="shared" si="2"/>
        <v>-4.4486707802015069</v>
      </c>
      <c r="L36">
        <f t="shared" si="3"/>
        <v>419.47253333333327</v>
      </c>
      <c r="M36">
        <f t="shared" si="4"/>
        <v>407.14740316054565</v>
      </c>
      <c r="N36">
        <f t="shared" si="5"/>
        <v>37.139825936373619</v>
      </c>
      <c r="O36">
        <f t="shared" si="6"/>
        <v>38.264119461782599</v>
      </c>
      <c r="P36">
        <f t="shared" si="7"/>
        <v>0.14598028049084999</v>
      </c>
      <c r="Q36">
        <f t="shared" si="8"/>
        <v>2.8586756120502299</v>
      </c>
      <c r="R36">
        <f t="shared" si="9"/>
        <v>0.14196178578946628</v>
      </c>
      <c r="S36">
        <f t="shared" si="10"/>
        <v>8.907794799655766E-2</v>
      </c>
      <c r="T36">
        <f t="shared" si="11"/>
        <v>241.73480179093454</v>
      </c>
      <c r="U36">
        <f t="shared" si="12"/>
        <v>47.704001669872049</v>
      </c>
      <c r="V36">
        <f t="shared" si="13"/>
        <v>47.763303333333333</v>
      </c>
      <c r="W36">
        <f t="shared" si="14"/>
        <v>11.099647523246302</v>
      </c>
      <c r="X36">
        <f t="shared" si="15"/>
        <v>25.644782027533264</v>
      </c>
      <c r="Y36">
        <f t="shared" si="16"/>
        <v>3.1500346788513895</v>
      </c>
      <c r="Z36">
        <f t="shared" si="17"/>
        <v>12.283335750209872</v>
      </c>
      <c r="AA36">
        <f t="shared" si="18"/>
        <v>7.9496128443949132</v>
      </c>
      <c r="AB36">
        <f t="shared" si="19"/>
        <v>-591.8164847958044</v>
      </c>
      <c r="AC36">
        <f t="shared" si="20"/>
        <v>310.85331310378473</v>
      </c>
      <c r="AD36">
        <f t="shared" si="21"/>
        <v>28.956765191784182</v>
      </c>
      <c r="AE36">
        <f t="shared" si="22"/>
        <v>-10.271604709300959</v>
      </c>
      <c r="AF36">
        <f t="shared" si="23"/>
        <v>-4.2908931555998651</v>
      </c>
      <c r="AG36">
        <f t="shared" si="24"/>
        <v>13.236150126993204</v>
      </c>
      <c r="AH36">
        <f t="shared" si="25"/>
        <v>-4.4486707802015069</v>
      </c>
      <c r="AI36">
        <v>432.70062692017689</v>
      </c>
      <c r="AJ36">
        <v>434.53334545454533</v>
      </c>
      <c r="AK36">
        <v>1.3480463607560159E-4</v>
      </c>
      <c r="AL36">
        <v>66.217845718501152</v>
      </c>
      <c r="AM36">
        <f t="shared" si="26"/>
        <v>13.419874938680373</v>
      </c>
      <c r="AN36">
        <v>29.427078180849609</v>
      </c>
      <c r="AO36">
        <v>34.557483030303032</v>
      </c>
      <c r="AP36">
        <v>7.022167877112951E-3</v>
      </c>
      <c r="AQ36">
        <v>108.6875070768243</v>
      </c>
      <c r="AR36">
        <v>0</v>
      </c>
      <c r="AS36">
        <v>0</v>
      </c>
      <c r="AT36">
        <f t="shared" si="27"/>
        <v>1</v>
      </c>
      <c r="AU36">
        <f t="shared" si="28"/>
        <v>0</v>
      </c>
      <c r="AV36">
        <f t="shared" si="29"/>
        <v>44796.610325520436</v>
      </c>
      <c r="AW36" t="s">
        <v>437</v>
      </c>
      <c r="AX36">
        <v>0</v>
      </c>
      <c r="AY36">
        <v>0.7</v>
      </c>
      <c r="AZ36">
        <v>0.7</v>
      </c>
      <c r="BA36">
        <f t="shared" si="30"/>
        <v>0</v>
      </c>
      <c r="BB36">
        <v>-1</v>
      </c>
      <c r="BC36" t="s">
        <v>497</v>
      </c>
      <c r="BD36">
        <v>8128.24</v>
      </c>
      <c r="BE36">
        <v>327.39780000000002</v>
      </c>
      <c r="BF36">
        <v>335.85</v>
      </c>
      <c r="BG36">
        <f t="shared" si="31"/>
        <v>2.5166592228673568E-2</v>
      </c>
      <c r="BH36">
        <v>0.5</v>
      </c>
      <c r="BI36">
        <f t="shared" si="32"/>
        <v>1261.194595746598</v>
      </c>
      <c r="BJ36">
        <f t="shared" si="33"/>
        <v>-4.4486707802015069</v>
      </c>
      <c r="BK36">
        <f t="shared" si="34"/>
        <v>15.869985056080717</v>
      </c>
      <c r="BL36">
        <f t="shared" si="35"/>
        <v>-2.734447794045592E-3</v>
      </c>
      <c r="BM36">
        <f t="shared" si="36"/>
        <v>-0.99791573619175233</v>
      </c>
      <c r="BN36">
        <f t="shared" si="37"/>
        <v>335.85</v>
      </c>
      <c r="BO36" t="s">
        <v>437</v>
      </c>
      <c r="BP36">
        <v>0</v>
      </c>
      <c r="BQ36">
        <f t="shared" si="38"/>
        <v>335.85</v>
      </c>
      <c r="BR36">
        <f t="shared" si="39"/>
        <v>0</v>
      </c>
      <c r="BS36" t="e">
        <f t="shared" si="40"/>
        <v>#DIV/0!</v>
      </c>
      <c r="BT36">
        <f t="shared" si="41"/>
        <v>1</v>
      </c>
      <c r="BU36">
        <f t="shared" si="42"/>
        <v>2.521915560196928E-2</v>
      </c>
      <c r="BV36" t="e">
        <f t="shared" si="43"/>
        <v>#DIV/0!</v>
      </c>
      <c r="BW36" t="e">
        <f t="shared" si="44"/>
        <v>#DIV/0!</v>
      </c>
      <c r="BX36" t="e">
        <f t="shared" si="45"/>
        <v>#DIV/0!</v>
      </c>
      <c r="DG36">
        <f t="shared" si="46"/>
        <v>1499.98</v>
      </c>
      <c r="DH36">
        <f t="shared" si="47"/>
        <v>1261.194595746598</v>
      </c>
      <c r="DI36">
        <f t="shared" si="48"/>
        <v>0.84080760793250442</v>
      </c>
      <c r="DJ36">
        <f t="shared" si="49"/>
        <v>0.16115868330973382</v>
      </c>
      <c r="DK36">
        <v>2</v>
      </c>
      <c r="DL36">
        <v>0.5</v>
      </c>
      <c r="DM36" t="s">
        <v>439</v>
      </c>
      <c r="DN36">
        <v>2</v>
      </c>
      <c r="DO36" t="b">
        <v>1</v>
      </c>
      <c r="DP36">
        <v>1702414438.849999</v>
      </c>
      <c r="DQ36">
        <v>419.47253333333327</v>
      </c>
      <c r="DR36">
        <v>419.9770333333334</v>
      </c>
      <c r="DS36">
        <v>34.532429999999998</v>
      </c>
      <c r="DT36">
        <v>29.421036666666669</v>
      </c>
      <c r="DU36">
        <v>418.20136666666662</v>
      </c>
      <c r="DV36">
        <v>34.235266666666668</v>
      </c>
      <c r="DW36">
        <v>500.0231</v>
      </c>
      <c r="DX36">
        <v>91.119610000000009</v>
      </c>
      <c r="DY36">
        <v>9.9996580000000015E-2</v>
      </c>
      <c r="DZ36">
        <v>49.780299999999997</v>
      </c>
      <c r="EA36">
        <v>47.763303333333333</v>
      </c>
      <c r="EB36">
        <v>999.9000000000002</v>
      </c>
      <c r="EC36">
        <v>0</v>
      </c>
      <c r="ED36">
        <v>0</v>
      </c>
      <c r="EE36">
        <v>10003.622333333329</v>
      </c>
      <c r="EF36">
        <v>0</v>
      </c>
      <c r="EG36">
        <v>9.714148999999999</v>
      </c>
      <c r="EH36">
        <v>-0.50446986666666671</v>
      </c>
      <c r="EI36">
        <v>434.47609999999997</v>
      </c>
      <c r="EJ36">
        <v>432.70769999999987</v>
      </c>
      <c r="EK36">
        <v>5.1113913333333327</v>
      </c>
      <c r="EL36">
        <v>419.9770333333334</v>
      </c>
      <c r="EM36">
        <v>29.421036666666669</v>
      </c>
      <c r="EN36">
        <v>3.1465813333333328</v>
      </c>
      <c r="EO36">
        <v>2.6808333333333332</v>
      </c>
      <c r="EP36">
        <v>24.82461</v>
      </c>
      <c r="EQ36">
        <v>22.16810666666667</v>
      </c>
      <c r="ER36">
        <v>1499.98</v>
      </c>
      <c r="ES36">
        <v>0.97299266666666662</v>
      </c>
      <c r="ET36">
        <v>2.7007536666666668E-2</v>
      </c>
      <c r="EU36">
        <v>0</v>
      </c>
      <c r="EV36">
        <v>327.40736666666658</v>
      </c>
      <c r="EW36">
        <v>4.9995999999999983</v>
      </c>
      <c r="EX36">
        <v>5045.8080000000009</v>
      </c>
      <c r="EY36">
        <v>14076.18</v>
      </c>
      <c r="EZ36">
        <v>44.545533333333317</v>
      </c>
      <c r="FA36">
        <v>44.936999999999983</v>
      </c>
      <c r="FB36">
        <v>44.637266666666648</v>
      </c>
      <c r="FC36">
        <v>44.837199999999982</v>
      </c>
      <c r="FD36">
        <v>47.599733333333333</v>
      </c>
      <c r="FE36">
        <v>1454.605666666667</v>
      </c>
      <c r="FF36">
        <v>40.380000000000017</v>
      </c>
      <c r="FG36">
        <v>0</v>
      </c>
      <c r="FH36">
        <v>301.59999990463263</v>
      </c>
      <c r="FI36">
        <v>0</v>
      </c>
      <c r="FJ36">
        <v>327.39780000000002</v>
      </c>
      <c r="FK36">
        <v>2.415230776514127</v>
      </c>
      <c r="FL36">
        <v>51.882307780901392</v>
      </c>
      <c r="FM36">
        <v>5046.0407999999998</v>
      </c>
      <c r="FN36">
        <v>15</v>
      </c>
      <c r="FO36">
        <v>0</v>
      </c>
      <c r="FP36" t="s">
        <v>440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-0.50989077500000002</v>
      </c>
      <c r="GC36">
        <v>0.1757207392120074</v>
      </c>
      <c r="GD36">
        <v>2.7644866754505708E-2</v>
      </c>
      <c r="GE36">
        <v>1</v>
      </c>
      <c r="GF36">
        <v>327.28288235294121</v>
      </c>
      <c r="GG36">
        <v>2.48485867030743</v>
      </c>
      <c r="GH36">
        <v>0.32728443868633289</v>
      </c>
      <c r="GI36">
        <v>0</v>
      </c>
      <c r="GJ36">
        <v>5.1089857500000004</v>
      </c>
      <c r="GK36">
        <v>5.4871857410873567E-2</v>
      </c>
      <c r="GL36">
        <v>7.0439487815784222E-3</v>
      </c>
      <c r="GM36">
        <v>1</v>
      </c>
      <c r="GN36">
        <v>2</v>
      </c>
      <c r="GO36">
        <v>3</v>
      </c>
      <c r="GP36" t="s">
        <v>441</v>
      </c>
      <c r="GQ36">
        <v>3.1044100000000001</v>
      </c>
      <c r="GR36">
        <v>2.7580900000000002</v>
      </c>
      <c r="GS36">
        <v>8.78221E-2</v>
      </c>
      <c r="GT36">
        <v>8.8128300000000007E-2</v>
      </c>
      <c r="GU36">
        <v>0.13902800000000001</v>
      </c>
      <c r="GV36">
        <v>0.12576899999999999</v>
      </c>
      <c r="GW36">
        <v>23661.599999999999</v>
      </c>
      <c r="GX36">
        <v>22013</v>
      </c>
      <c r="GY36">
        <v>26509</v>
      </c>
      <c r="GZ36">
        <v>24377.5</v>
      </c>
      <c r="HA36">
        <v>36581.199999999997</v>
      </c>
      <c r="HB36">
        <v>31539</v>
      </c>
      <c r="HC36">
        <v>46368.3</v>
      </c>
      <c r="HD36">
        <v>38608.300000000003</v>
      </c>
      <c r="HE36">
        <v>1.8615200000000001</v>
      </c>
      <c r="HF36">
        <v>1.8466499999999999</v>
      </c>
      <c r="HG36">
        <v>0.29203299999999999</v>
      </c>
      <c r="HH36">
        <v>0</v>
      </c>
      <c r="HI36">
        <v>43.239800000000002</v>
      </c>
      <c r="HJ36">
        <v>999.9</v>
      </c>
      <c r="HK36">
        <v>62.8</v>
      </c>
      <c r="HL36">
        <v>30.8</v>
      </c>
      <c r="HM36">
        <v>30.741599999999998</v>
      </c>
      <c r="HN36">
        <v>60.457700000000003</v>
      </c>
      <c r="HO36">
        <v>22.055299999999999</v>
      </c>
      <c r="HP36">
        <v>1</v>
      </c>
      <c r="HQ36">
        <v>0.37225599999999998</v>
      </c>
      <c r="HR36">
        <v>-6.6666699999999999</v>
      </c>
      <c r="HS36">
        <v>20.1675</v>
      </c>
      <c r="HT36">
        <v>5.2216300000000002</v>
      </c>
      <c r="HU36">
        <v>11.9849</v>
      </c>
      <c r="HV36">
        <v>4.9641500000000001</v>
      </c>
      <c r="HW36">
        <v>3.2757000000000001</v>
      </c>
      <c r="HX36">
        <v>9999</v>
      </c>
      <c r="HY36">
        <v>9999</v>
      </c>
      <c r="HZ36">
        <v>9999</v>
      </c>
      <c r="IA36">
        <v>533.29999999999995</v>
      </c>
      <c r="IB36">
        <v>1.8640099999999999</v>
      </c>
      <c r="IC36">
        <v>1.86015</v>
      </c>
      <c r="ID36">
        <v>1.8583799999999999</v>
      </c>
      <c r="IE36">
        <v>1.85975</v>
      </c>
      <c r="IF36">
        <v>1.85989</v>
      </c>
      <c r="IG36">
        <v>1.8583700000000001</v>
      </c>
      <c r="IH36">
        <v>1.85745</v>
      </c>
      <c r="II36">
        <v>1.85242</v>
      </c>
      <c r="IJ36">
        <v>0</v>
      </c>
      <c r="IK36">
        <v>0</v>
      </c>
      <c r="IL36">
        <v>0</v>
      </c>
      <c r="IM36">
        <v>0</v>
      </c>
      <c r="IN36" t="s">
        <v>442</v>
      </c>
      <c r="IO36" t="s">
        <v>443</v>
      </c>
      <c r="IP36" t="s">
        <v>444</v>
      </c>
      <c r="IQ36" t="s">
        <v>444</v>
      </c>
      <c r="IR36" t="s">
        <v>444</v>
      </c>
      <c r="IS36" t="s">
        <v>444</v>
      </c>
      <c r="IT36">
        <v>0</v>
      </c>
      <c r="IU36">
        <v>100</v>
      </c>
      <c r="IV36">
        <v>100</v>
      </c>
      <c r="IW36">
        <v>1.2709999999999999</v>
      </c>
      <c r="IX36">
        <v>0.29709999999999998</v>
      </c>
      <c r="IY36">
        <v>0.39716153104927959</v>
      </c>
      <c r="IZ36">
        <v>2.1943836705261579E-3</v>
      </c>
      <c r="JA36">
        <v>-2.6144308360484781E-7</v>
      </c>
      <c r="JB36">
        <v>2.8315668189746569E-11</v>
      </c>
      <c r="JC36">
        <v>0.29717572329656933</v>
      </c>
      <c r="JD36">
        <v>0</v>
      </c>
      <c r="JE36">
        <v>0</v>
      </c>
      <c r="JF36">
        <v>0</v>
      </c>
      <c r="JG36">
        <v>6</v>
      </c>
      <c r="JH36">
        <v>2002</v>
      </c>
      <c r="JI36">
        <v>0</v>
      </c>
      <c r="JJ36">
        <v>28</v>
      </c>
      <c r="JK36">
        <v>28373574.100000001</v>
      </c>
      <c r="JL36">
        <v>28373574.100000001</v>
      </c>
      <c r="JM36">
        <v>1.1352500000000001</v>
      </c>
      <c r="JN36">
        <v>2.6232899999999999</v>
      </c>
      <c r="JO36">
        <v>1.49658</v>
      </c>
      <c r="JP36">
        <v>2.33887</v>
      </c>
      <c r="JQ36">
        <v>1.5490699999999999</v>
      </c>
      <c r="JR36">
        <v>2.3535200000000001</v>
      </c>
      <c r="JS36">
        <v>36.316499999999998</v>
      </c>
      <c r="JT36">
        <v>24.017499999999998</v>
      </c>
      <c r="JU36">
        <v>18</v>
      </c>
      <c r="JV36">
        <v>497.29599999999999</v>
      </c>
      <c r="JW36">
        <v>502.64800000000002</v>
      </c>
      <c r="JX36">
        <v>54.607700000000001</v>
      </c>
      <c r="JY36">
        <v>31.974</v>
      </c>
      <c r="JZ36">
        <v>30.000299999999999</v>
      </c>
      <c r="KA36">
        <v>31.726800000000001</v>
      </c>
      <c r="KB36">
        <v>31.601500000000001</v>
      </c>
      <c r="KC36">
        <v>22.836200000000002</v>
      </c>
      <c r="KD36">
        <v>0</v>
      </c>
      <c r="KE36">
        <v>100</v>
      </c>
      <c r="KF36">
        <v>69.858599999999996</v>
      </c>
      <c r="KG36">
        <v>420</v>
      </c>
      <c r="KH36">
        <v>31.447099999999999</v>
      </c>
      <c r="KI36">
        <v>101.319</v>
      </c>
      <c r="KJ36">
        <v>93.070899999999995</v>
      </c>
    </row>
    <row r="37" spans="1:296" x14ac:dyDescent="0.3">
      <c r="A37">
        <v>19</v>
      </c>
      <c r="B37">
        <v>1702415981</v>
      </c>
      <c r="C37">
        <v>5668.9000000953674</v>
      </c>
      <c r="D37" t="s">
        <v>498</v>
      </c>
      <c r="E37" t="s">
        <v>499</v>
      </c>
      <c r="F37">
        <v>5</v>
      </c>
      <c r="G37" t="s">
        <v>500</v>
      </c>
      <c r="H37">
        <v>1702415973</v>
      </c>
      <c r="I37">
        <f t="shared" si="0"/>
        <v>6.4304496917228719E-5</v>
      </c>
      <c r="J37">
        <f t="shared" si="1"/>
        <v>6.4304496917228712E-2</v>
      </c>
      <c r="K37">
        <f t="shared" si="2"/>
        <v>1.7850177330974191</v>
      </c>
      <c r="L37">
        <f t="shared" si="3"/>
        <v>419.2665483870968</v>
      </c>
      <c r="M37">
        <f t="shared" si="4"/>
        <v>-109.08190496351233</v>
      </c>
      <c r="N37">
        <f t="shared" si="5"/>
        <v>-9.9464831737502415</v>
      </c>
      <c r="O37">
        <f t="shared" si="6"/>
        <v>38.230242405864949</v>
      </c>
      <c r="P37">
        <f t="shared" si="7"/>
        <v>5.4407024263927331E-3</v>
      </c>
      <c r="Q37">
        <f t="shared" si="8"/>
        <v>2.8571903747559206</v>
      </c>
      <c r="R37">
        <f t="shared" si="9"/>
        <v>5.434953293066043E-3</v>
      </c>
      <c r="S37">
        <f t="shared" si="10"/>
        <v>3.3973618271002579E-3</v>
      </c>
      <c r="T37">
        <f t="shared" si="11"/>
        <v>241.73679313928761</v>
      </c>
      <c r="U37">
        <f t="shared" si="12"/>
        <v>19.072745138984526</v>
      </c>
      <c r="V37">
        <f t="shared" si="13"/>
        <v>18.203709677419361</v>
      </c>
      <c r="W37">
        <f t="shared" si="14"/>
        <v>2.0979610099582309</v>
      </c>
      <c r="X37">
        <f t="shared" si="15"/>
        <v>51.306094132454795</v>
      </c>
      <c r="Y37">
        <f t="shared" si="16"/>
        <v>1.0376575569754314</v>
      </c>
      <c r="Z37">
        <f t="shared" si="17"/>
        <v>2.0224840236260322</v>
      </c>
      <c r="AA37">
        <f t="shared" si="18"/>
        <v>1.0603034529827995</v>
      </c>
      <c r="AB37">
        <f t="shared" si="19"/>
        <v>-2.8358283140497864</v>
      </c>
      <c r="AC37">
        <f t="shared" si="20"/>
        <v>-89.686712214827267</v>
      </c>
      <c r="AD37">
        <f t="shared" si="21"/>
        <v>-6.1771495080487098</v>
      </c>
      <c r="AE37">
        <f t="shared" si="22"/>
        <v>143.03710310236187</v>
      </c>
      <c r="AF37">
        <f t="shared" si="23"/>
        <v>1.8316133850877114</v>
      </c>
      <c r="AG37">
        <f t="shared" si="24"/>
        <v>0.28469248335925756</v>
      </c>
      <c r="AH37">
        <f t="shared" si="25"/>
        <v>1.7850177330974191</v>
      </c>
      <c r="AI37">
        <v>424.79367452401141</v>
      </c>
      <c r="AJ37">
        <v>424.07167878787868</v>
      </c>
      <c r="AK37">
        <v>-2.9105190771233771E-5</v>
      </c>
      <c r="AL37">
        <v>66.166239772673578</v>
      </c>
      <c r="AM37">
        <f t="shared" si="26"/>
        <v>6.4304496917228712E-2</v>
      </c>
      <c r="AN37">
        <v>11.164278129306419</v>
      </c>
      <c r="AO37">
        <v>11.29406363636364</v>
      </c>
      <c r="AP37">
        <v>-1.271706652841308E-2</v>
      </c>
      <c r="AQ37">
        <v>108.8971963343138</v>
      </c>
      <c r="AR37">
        <v>0</v>
      </c>
      <c r="AS37">
        <v>0</v>
      </c>
      <c r="AT37">
        <f t="shared" si="27"/>
        <v>1</v>
      </c>
      <c r="AU37">
        <f t="shared" si="28"/>
        <v>0</v>
      </c>
      <c r="AV37">
        <f t="shared" si="29"/>
        <v>49709.438554365282</v>
      </c>
      <c r="AW37" t="s">
        <v>437</v>
      </c>
      <c r="AX37">
        <v>0</v>
      </c>
      <c r="AY37">
        <v>0.7</v>
      </c>
      <c r="AZ37">
        <v>0.7</v>
      </c>
      <c r="BA37">
        <f t="shared" si="30"/>
        <v>0</v>
      </c>
      <c r="BB37">
        <v>-1</v>
      </c>
      <c r="BC37" t="s">
        <v>501</v>
      </c>
      <c r="BD37">
        <v>8172.72</v>
      </c>
      <c r="BE37">
        <v>292.3812307692308</v>
      </c>
      <c r="BF37">
        <v>294.98</v>
      </c>
      <c r="BG37">
        <f t="shared" si="31"/>
        <v>8.8099845100318985E-3</v>
      </c>
      <c r="BH37">
        <v>0.5</v>
      </c>
      <c r="BI37">
        <f t="shared" si="32"/>
        <v>1261.2105293551374</v>
      </c>
      <c r="BJ37">
        <f t="shared" si="33"/>
        <v>1.7850177330974191</v>
      </c>
      <c r="BK37">
        <f t="shared" si="34"/>
        <v>5.5556226137539459</v>
      </c>
      <c r="BL37">
        <f t="shared" si="35"/>
        <v>2.2082100238422614E-3</v>
      </c>
      <c r="BM37">
        <f t="shared" si="36"/>
        <v>-0.99762695775984811</v>
      </c>
      <c r="BN37">
        <f t="shared" si="37"/>
        <v>294.98</v>
      </c>
      <c r="BO37" t="s">
        <v>437</v>
      </c>
      <c r="BP37">
        <v>0</v>
      </c>
      <c r="BQ37">
        <f t="shared" si="38"/>
        <v>294.98</v>
      </c>
      <c r="BR37">
        <f t="shared" si="39"/>
        <v>0</v>
      </c>
      <c r="BS37" t="e">
        <f t="shared" si="40"/>
        <v>#DIV/0!</v>
      </c>
      <c r="BT37">
        <f t="shared" si="41"/>
        <v>1</v>
      </c>
      <c r="BU37">
        <f t="shared" si="42"/>
        <v>8.830940705346001E-3</v>
      </c>
      <c r="BV37" t="e">
        <f t="shared" si="43"/>
        <v>#DIV/0!</v>
      </c>
      <c r="BW37" t="e">
        <f t="shared" si="44"/>
        <v>#DIV/0!</v>
      </c>
      <c r="BX37" t="e">
        <f t="shared" si="45"/>
        <v>#DIV/0!</v>
      </c>
      <c r="DG37">
        <f t="shared" si="46"/>
        <v>1499.9996774193539</v>
      </c>
      <c r="DH37">
        <f t="shared" si="47"/>
        <v>1261.2105293551374</v>
      </c>
      <c r="DI37">
        <f t="shared" si="48"/>
        <v>0.84080720038884493</v>
      </c>
      <c r="DJ37">
        <f t="shared" si="49"/>
        <v>0.16115789675047071</v>
      </c>
      <c r="DK37">
        <v>2</v>
      </c>
      <c r="DL37">
        <v>0.5</v>
      </c>
      <c r="DM37" t="s">
        <v>439</v>
      </c>
      <c r="DN37">
        <v>2</v>
      </c>
      <c r="DO37" t="b">
        <v>1</v>
      </c>
      <c r="DP37">
        <v>1702415973</v>
      </c>
      <c r="DQ37">
        <v>419.2665483870968</v>
      </c>
      <c r="DR37">
        <v>420.04693548387093</v>
      </c>
      <c r="DS37">
        <v>11.379867741935479</v>
      </c>
      <c r="DT37">
        <v>11.26728709677419</v>
      </c>
      <c r="DU37">
        <v>417.99574193548392</v>
      </c>
      <c r="DV37">
        <v>11.36602903225806</v>
      </c>
      <c r="DW37">
        <v>500.00196774193552</v>
      </c>
      <c r="DX37">
        <v>91.083619354838717</v>
      </c>
      <c r="DY37">
        <v>0.10000250322580639</v>
      </c>
      <c r="DZ37">
        <v>17.621467741935479</v>
      </c>
      <c r="EA37">
        <v>18.203709677419361</v>
      </c>
      <c r="EB37">
        <v>999.90000000000032</v>
      </c>
      <c r="EC37">
        <v>0</v>
      </c>
      <c r="ED37">
        <v>0</v>
      </c>
      <c r="EE37">
        <v>9998.4829032258058</v>
      </c>
      <c r="EF37">
        <v>0</v>
      </c>
      <c r="EG37">
        <v>9.8231451612903236</v>
      </c>
      <c r="EH37">
        <v>-0.78044767741935461</v>
      </c>
      <c r="EI37">
        <v>424.09267741935491</v>
      </c>
      <c r="EJ37">
        <v>424.83367741935467</v>
      </c>
      <c r="EK37">
        <v>0.1125746483870968</v>
      </c>
      <c r="EL37">
        <v>420.04693548387093</v>
      </c>
      <c r="EM37">
        <v>11.26728709677419</v>
      </c>
      <c r="EN37">
        <v>1.0365193548387099</v>
      </c>
      <c r="EO37">
        <v>1.0262661290322579</v>
      </c>
      <c r="EP37">
        <v>7.4399619354838711</v>
      </c>
      <c r="EQ37">
        <v>7.294406451612903</v>
      </c>
      <c r="ER37">
        <v>1499.9996774193539</v>
      </c>
      <c r="ES37">
        <v>0.97300106451612911</v>
      </c>
      <c r="ET37">
        <v>2.6998977419354829E-2</v>
      </c>
      <c r="EU37">
        <v>0</v>
      </c>
      <c r="EV37">
        <v>292.35809677419348</v>
      </c>
      <c r="EW37">
        <v>4.9995999999999974</v>
      </c>
      <c r="EX37">
        <v>4382.6725806451614</v>
      </c>
      <c r="EY37">
        <v>14076.39677419355</v>
      </c>
      <c r="EZ37">
        <v>36.144870967741937</v>
      </c>
      <c r="FA37">
        <v>38.076290322580633</v>
      </c>
      <c r="FB37">
        <v>37.787967741935489</v>
      </c>
      <c r="FC37">
        <v>37.34451612903225</v>
      </c>
      <c r="FD37">
        <v>37.033903225806448</v>
      </c>
      <c r="FE37">
        <v>1454.6396774193549</v>
      </c>
      <c r="FF37">
        <v>40.359999999999978</v>
      </c>
      <c r="FG37">
        <v>0</v>
      </c>
      <c r="FH37">
        <v>1533.599999904633</v>
      </c>
      <c r="FI37">
        <v>0</v>
      </c>
      <c r="FJ37">
        <v>292.3812307692308</v>
      </c>
      <c r="FK37">
        <v>1.657230773927217</v>
      </c>
      <c r="FL37">
        <v>2.5552137130144459</v>
      </c>
      <c r="FM37">
        <v>4382.6930769230767</v>
      </c>
      <c r="FN37">
        <v>15</v>
      </c>
      <c r="FO37">
        <v>0</v>
      </c>
      <c r="FP37" t="s">
        <v>440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-0.7824908048780489</v>
      </c>
      <c r="GC37">
        <v>0.12853317073170681</v>
      </c>
      <c r="GD37">
        <v>3.735460838988848E-2</v>
      </c>
      <c r="GE37">
        <v>1</v>
      </c>
      <c r="GF37">
        <v>292.33258823529411</v>
      </c>
      <c r="GG37">
        <v>1.4327578303149551</v>
      </c>
      <c r="GH37">
        <v>0.26413923663889588</v>
      </c>
      <c r="GI37">
        <v>0</v>
      </c>
      <c r="GJ37">
        <v>9.1470330243902442E-2</v>
      </c>
      <c r="GK37">
        <v>0.44719101742160278</v>
      </c>
      <c r="GL37">
        <v>4.5454281889010857E-2</v>
      </c>
      <c r="GM37">
        <v>0</v>
      </c>
      <c r="GN37">
        <v>1</v>
      </c>
      <c r="GO37">
        <v>3</v>
      </c>
      <c r="GP37" t="s">
        <v>464</v>
      </c>
      <c r="GQ37">
        <v>3.0997599999999998</v>
      </c>
      <c r="GR37">
        <v>2.75807</v>
      </c>
      <c r="GS37">
        <v>8.8128300000000007E-2</v>
      </c>
      <c r="GT37">
        <v>8.8487099999999999E-2</v>
      </c>
      <c r="GU37">
        <v>6.2920100000000007E-2</v>
      </c>
      <c r="GV37">
        <v>6.2864000000000003E-2</v>
      </c>
      <c r="GW37">
        <v>23769.3</v>
      </c>
      <c r="GX37">
        <v>22104.400000000001</v>
      </c>
      <c r="GY37">
        <v>26629.599999999999</v>
      </c>
      <c r="GZ37">
        <v>24477.200000000001</v>
      </c>
      <c r="HA37">
        <v>40009.599999999999</v>
      </c>
      <c r="HB37">
        <v>33953.599999999999</v>
      </c>
      <c r="HC37">
        <v>46579.5</v>
      </c>
      <c r="HD37">
        <v>38767.699999999997</v>
      </c>
      <c r="HE37">
        <v>1.8865000000000001</v>
      </c>
      <c r="HF37">
        <v>1.8509800000000001</v>
      </c>
      <c r="HG37">
        <v>8.8810899999999995E-3</v>
      </c>
      <c r="HH37">
        <v>0</v>
      </c>
      <c r="HI37">
        <v>17.944400000000002</v>
      </c>
      <c r="HJ37">
        <v>999.9</v>
      </c>
      <c r="HK37">
        <v>48.1</v>
      </c>
      <c r="HL37">
        <v>31.9</v>
      </c>
      <c r="HM37">
        <v>25.072900000000001</v>
      </c>
      <c r="HN37">
        <v>62.5381</v>
      </c>
      <c r="HO37">
        <v>24.5593</v>
      </c>
      <c r="HP37">
        <v>1</v>
      </c>
      <c r="HQ37">
        <v>0.140124</v>
      </c>
      <c r="HR37">
        <v>9.2810500000000005</v>
      </c>
      <c r="HS37">
        <v>20.034700000000001</v>
      </c>
      <c r="HT37">
        <v>5.2198399999999996</v>
      </c>
      <c r="HU37">
        <v>11.986000000000001</v>
      </c>
      <c r="HV37">
        <v>4.9652000000000003</v>
      </c>
      <c r="HW37">
        <v>3.2747999999999999</v>
      </c>
      <c r="HX37">
        <v>9999</v>
      </c>
      <c r="HY37">
        <v>9999</v>
      </c>
      <c r="HZ37">
        <v>9999</v>
      </c>
      <c r="IA37">
        <v>533.70000000000005</v>
      </c>
      <c r="IB37">
        <v>1.8640099999999999</v>
      </c>
      <c r="IC37">
        <v>1.86012</v>
      </c>
      <c r="ID37">
        <v>1.8583700000000001</v>
      </c>
      <c r="IE37">
        <v>1.8597399999999999</v>
      </c>
      <c r="IF37">
        <v>1.85989</v>
      </c>
      <c r="IG37">
        <v>1.8583700000000001</v>
      </c>
      <c r="IH37">
        <v>1.85745</v>
      </c>
      <c r="II37">
        <v>1.8523499999999999</v>
      </c>
      <c r="IJ37">
        <v>0</v>
      </c>
      <c r="IK37">
        <v>0</v>
      </c>
      <c r="IL37">
        <v>0</v>
      </c>
      <c r="IM37">
        <v>0</v>
      </c>
      <c r="IN37" t="s">
        <v>442</v>
      </c>
      <c r="IO37" t="s">
        <v>443</v>
      </c>
      <c r="IP37" t="s">
        <v>444</v>
      </c>
      <c r="IQ37" t="s">
        <v>444</v>
      </c>
      <c r="IR37" t="s">
        <v>444</v>
      </c>
      <c r="IS37" t="s">
        <v>444</v>
      </c>
      <c r="IT37">
        <v>0</v>
      </c>
      <c r="IU37">
        <v>100</v>
      </c>
      <c r="IV37">
        <v>100</v>
      </c>
      <c r="IW37">
        <v>1.27</v>
      </c>
      <c r="IX37">
        <v>1.29E-2</v>
      </c>
      <c r="IY37">
        <v>0.39716153104927959</v>
      </c>
      <c r="IZ37">
        <v>2.1943836705261579E-3</v>
      </c>
      <c r="JA37">
        <v>-2.6144308360484781E-7</v>
      </c>
      <c r="JB37">
        <v>2.8315668189746569E-11</v>
      </c>
      <c r="JC37">
        <v>-2.387284111826243E-2</v>
      </c>
      <c r="JD37">
        <v>-4.9195921971587819E-3</v>
      </c>
      <c r="JE37">
        <v>8.1864236447964141E-4</v>
      </c>
      <c r="JF37">
        <v>-8.2681161510495509E-6</v>
      </c>
      <c r="JG37">
        <v>6</v>
      </c>
      <c r="JH37">
        <v>2002</v>
      </c>
      <c r="JI37">
        <v>0</v>
      </c>
      <c r="JJ37">
        <v>28</v>
      </c>
      <c r="JK37">
        <v>28373599.699999999</v>
      </c>
      <c r="JL37">
        <v>28373599.699999999</v>
      </c>
      <c r="JM37">
        <v>1.11694</v>
      </c>
      <c r="JN37">
        <v>2.6293899999999999</v>
      </c>
      <c r="JO37">
        <v>1.49658</v>
      </c>
      <c r="JP37">
        <v>2.3339799999999999</v>
      </c>
      <c r="JQ37">
        <v>1.5490699999999999</v>
      </c>
      <c r="JR37">
        <v>2.3913600000000002</v>
      </c>
      <c r="JS37">
        <v>36.128500000000003</v>
      </c>
      <c r="JT37">
        <v>23.9299</v>
      </c>
      <c r="JU37">
        <v>18</v>
      </c>
      <c r="JV37">
        <v>492.16899999999998</v>
      </c>
      <c r="JW37">
        <v>485.02199999999999</v>
      </c>
      <c r="JX37">
        <v>11.5275</v>
      </c>
      <c r="JY37">
        <v>28.6753</v>
      </c>
      <c r="JZ37">
        <v>29.998899999999999</v>
      </c>
      <c r="KA37">
        <v>29.0688</v>
      </c>
      <c r="KB37">
        <v>29.087599999999998</v>
      </c>
      <c r="KC37">
        <v>22.464200000000002</v>
      </c>
      <c r="KD37">
        <v>51.759099999999997</v>
      </c>
      <c r="KE37">
        <v>7.94909</v>
      </c>
      <c r="KF37">
        <v>8.0333699999999997</v>
      </c>
      <c r="KG37">
        <v>420</v>
      </c>
      <c r="KH37">
        <v>10.998799999999999</v>
      </c>
      <c r="KI37">
        <v>101.78</v>
      </c>
      <c r="KJ37">
        <v>93.453900000000004</v>
      </c>
    </row>
    <row r="38" spans="1:296" x14ac:dyDescent="0.3">
      <c r="A38">
        <v>20</v>
      </c>
      <c r="B38">
        <v>1702416303.5</v>
      </c>
      <c r="C38">
        <v>5991.4000000953674</v>
      </c>
      <c r="D38" t="s">
        <v>502</v>
      </c>
      <c r="E38" t="s">
        <v>503</v>
      </c>
      <c r="F38">
        <v>5</v>
      </c>
      <c r="G38" t="s">
        <v>500</v>
      </c>
      <c r="H38">
        <v>1702416295.75</v>
      </c>
      <c r="I38">
        <f t="shared" si="0"/>
        <v>2.7808611730982779E-4</v>
      </c>
      <c r="J38">
        <f t="shared" si="1"/>
        <v>0.2780861173098278</v>
      </c>
      <c r="K38">
        <f t="shared" si="2"/>
        <v>1.8473886890612365</v>
      </c>
      <c r="L38">
        <f t="shared" si="3"/>
        <v>419.21570000000003</v>
      </c>
      <c r="M38">
        <f t="shared" si="4"/>
        <v>285.51037890348596</v>
      </c>
      <c r="N38">
        <f t="shared" si="5"/>
        <v>26.03107832302026</v>
      </c>
      <c r="O38">
        <f t="shared" si="6"/>
        <v>38.221506212314182</v>
      </c>
      <c r="P38">
        <f t="shared" si="7"/>
        <v>2.3370101448847984E-2</v>
      </c>
      <c r="Q38">
        <f t="shared" si="8"/>
        <v>2.8575829627030647</v>
      </c>
      <c r="R38">
        <f t="shared" si="9"/>
        <v>2.3264438069080413E-2</v>
      </c>
      <c r="S38">
        <f t="shared" si="10"/>
        <v>1.4549727285585056E-2</v>
      </c>
      <c r="T38">
        <f t="shared" si="11"/>
        <v>241.73733282318841</v>
      </c>
      <c r="U38">
        <f t="shared" si="12"/>
        <v>18.866430594884218</v>
      </c>
      <c r="V38">
        <f t="shared" si="13"/>
        <v>18.00085</v>
      </c>
      <c r="W38">
        <f t="shared" si="14"/>
        <v>2.0713882319557921</v>
      </c>
      <c r="X38">
        <f t="shared" si="15"/>
        <v>49.907213570537373</v>
      </c>
      <c r="Y38">
        <f t="shared" si="16"/>
        <v>0.99991872652070324</v>
      </c>
      <c r="Z38">
        <f t="shared" si="17"/>
        <v>2.0035555082782728</v>
      </c>
      <c r="AA38">
        <f t="shared" si="18"/>
        <v>1.0714695054350889</v>
      </c>
      <c r="AB38">
        <f t="shared" si="19"/>
        <v>-12.263597773363406</v>
      </c>
      <c r="AC38">
        <f t="shared" si="20"/>
        <v>-81.402199796049501</v>
      </c>
      <c r="AD38">
        <f t="shared" si="21"/>
        <v>-5.5956202827350152</v>
      </c>
      <c r="AE38">
        <f t="shared" si="22"/>
        <v>142.47591497104048</v>
      </c>
      <c r="AF38">
        <f t="shared" si="23"/>
        <v>1.8775972742431077</v>
      </c>
      <c r="AG38">
        <f t="shared" si="24"/>
        <v>0.27775093893242497</v>
      </c>
      <c r="AH38">
        <f t="shared" si="25"/>
        <v>1.8473886890612365</v>
      </c>
      <c r="AI38">
        <v>424.60223176921357</v>
      </c>
      <c r="AJ38">
        <v>423.85504848484862</v>
      </c>
      <c r="AK38">
        <v>2.601143419602321E-5</v>
      </c>
      <c r="AL38">
        <v>66.166239772673578</v>
      </c>
      <c r="AM38">
        <f t="shared" si="26"/>
        <v>0.2780861173098278</v>
      </c>
      <c r="AN38">
        <v>10.855217697299871</v>
      </c>
      <c r="AO38">
        <v>10.96526060606061</v>
      </c>
      <c r="AP38">
        <v>-3.6664465313650861E-6</v>
      </c>
      <c r="AQ38">
        <v>108.8971963343138</v>
      </c>
      <c r="AR38">
        <v>0</v>
      </c>
      <c r="AS38">
        <v>0</v>
      </c>
      <c r="AT38">
        <f t="shared" si="27"/>
        <v>1</v>
      </c>
      <c r="AU38">
        <f t="shared" si="28"/>
        <v>0</v>
      </c>
      <c r="AV38">
        <f t="shared" si="29"/>
        <v>49746.183015695751</v>
      </c>
      <c r="AW38" t="s">
        <v>437</v>
      </c>
      <c r="AX38">
        <v>0</v>
      </c>
      <c r="AY38">
        <v>0.7</v>
      </c>
      <c r="AZ38">
        <v>0.7</v>
      </c>
      <c r="BA38">
        <f t="shared" si="30"/>
        <v>0</v>
      </c>
      <c r="BB38">
        <v>-1</v>
      </c>
      <c r="BC38" t="s">
        <v>504</v>
      </c>
      <c r="BD38">
        <v>8167.85</v>
      </c>
      <c r="BE38">
        <v>287.40872000000002</v>
      </c>
      <c r="BF38">
        <v>289.82</v>
      </c>
      <c r="BG38">
        <f t="shared" si="31"/>
        <v>8.3199227106478535E-3</v>
      </c>
      <c r="BH38">
        <v>0.5</v>
      </c>
      <c r="BI38">
        <f t="shared" si="32"/>
        <v>1261.2128203228951</v>
      </c>
      <c r="BJ38">
        <f t="shared" si="33"/>
        <v>1.8473886890612365</v>
      </c>
      <c r="BK38">
        <f t="shared" si="34"/>
        <v>5.2465965933823426</v>
      </c>
      <c r="BL38">
        <f t="shared" si="35"/>
        <v>2.2576591699505952E-3</v>
      </c>
      <c r="BM38">
        <f t="shared" si="36"/>
        <v>-0.9975847077496377</v>
      </c>
      <c r="BN38">
        <f t="shared" si="37"/>
        <v>289.82</v>
      </c>
      <c r="BO38" t="s">
        <v>437</v>
      </c>
      <c r="BP38">
        <v>0</v>
      </c>
      <c r="BQ38">
        <f t="shared" si="38"/>
        <v>289.82</v>
      </c>
      <c r="BR38">
        <f t="shared" si="39"/>
        <v>0</v>
      </c>
      <c r="BS38" t="e">
        <f t="shared" si="40"/>
        <v>#DIV/0!</v>
      </c>
      <c r="BT38">
        <f t="shared" si="41"/>
        <v>1</v>
      </c>
      <c r="BU38">
        <f t="shared" si="42"/>
        <v>8.3400664084116501E-3</v>
      </c>
      <c r="BV38" t="e">
        <f t="shared" si="43"/>
        <v>#DIV/0!</v>
      </c>
      <c r="BW38" t="e">
        <f t="shared" si="44"/>
        <v>#DIV/0!</v>
      </c>
      <c r="BX38" t="e">
        <f t="shared" si="45"/>
        <v>#DIV/0!</v>
      </c>
      <c r="DG38">
        <f t="shared" si="46"/>
        <v>1500.0023333333329</v>
      </c>
      <c r="DH38">
        <f t="shared" si="47"/>
        <v>1261.2128203228951</v>
      </c>
      <c r="DI38">
        <f t="shared" si="48"/>
        <v>0.84080723895955867</v>
      </c>
      <c r="DJ38">
        <f t="shared" si="49"/>
        <v>0.16115797119194825</v>
      </c>
      <c r="DK38">
        <v>2</v>
      </c>
      <c r="DL38">
        <v>0.5</v>
      </c>
      <c r="DM38" t="s">
        <v>439</v>
      </c>
      <c r="DN38">
        <v>2</v>
      </c>
      <c r="DO38" t="b">
        <v>1</v>
      </c>
      <c r="DP38">
        <v>1702416295.75</v>
      </c>
      <c r="DQ38">
        <v>419.21570000000003</v>
      </c>
      <c r="DR38">
        <v>420.01330000000002</v>
      </c>
      <c r="DS38">
        <v>10.967166666666669</v>
      </c>
      <c r="DT38">
        <v>10.857286666666671</v>
      </c>
      <c r="DU38">
        <v>417.94510000000002</v>
      </c>
      <c r="DV38">
        <v>10.95752666666667</v>
      </c>
      <c r="DW38">
        <v>500.00873333333328</v>
      </c>
      <c r="DX38">
        <v>91.073853333333346</v>
      </c>
      <c r="DY38">
        <v>9.9989183333333315E-2</v>
      </c>
      <c r="DZ38">
        <v>17.47246333333333</v>
      </c>
      <c r="EA38">
        <v>18.00085</v>
      </c>
      <c r="EB38">
        <v>999.9000000000002</v>
      </c>
      <c r="EC38">
        <v>0</v>
      </c>
      <c r="ED38">
        <v>0</v>
      </c>
      <c r="EE38">
        <v>10001.958000000001</v>
      </c>
      <c r="EF38">
        <v>0</v>
      </c>
      <c r="EG38">
        <v>9.8303679999999982</v>
      </c>
      <c r="EH38">
        <v>-0.79764706666666674</v>
      </c>
      <c r="EI38">
        <v>423.86433333333332</v>
      </c>
      <c r="EJ38">
        <v>424.62356666666682</v>
      </c>
      <c r="EK38">
        <v>0.1098760666666667</v>
      </c>
      <c r="EL38">
        <v>420.01330000000002</v>
      </c>
      <c r="EM38">
        <v>10.857286666666671</v>
      </c>
      <c r="EN38">
        <v>0.99882209999999993</v>
      </c>
      <c r="EO38">
        <v>0.98881526666666653</v>
      </c>
      <c r="EP38">
        <v>6.8992076666666664</v>
      </c>
      <c r="EQ38">
        <v>6.7526086666666663</v>
      </c>
      <c r="ER38">
        <v>1500.0023333333329</v>
      </c>
      <c r="ES38">
        <v>0.97300039999999999</v>
      </c>
      <c r="ET38">
        <v>2.6999513333333339E-2</v>
      </c>
      <c r="EU38">
        <v>0</v>
      </c>
      <c r="EV38">
        <v>287.42283333333341</v>
      </c>
      <c r="EW38">
        <v>4.9995999999999983</v>
      </c>
      <c r="EX38">
        <v>4343.208333333333</v>
      </c>
      <c r="EY38">
        <v>14076.41333333333</v>
      </c>
      <c r="EZ38">
        <v>37.895633333333329</v>
      </c>
      <c r="FA38">
        <v>39.570599999999999</v>
      </c>
      <c r="FB38">
        <v>38.701933333333322</v>
      </c>
      <c r="FC38">
        <v>38.930999999999997</v>
      </c>
      <c r="FD38">
        <v>38.470599999999997</v>
      </c>
      <c r="FE38">
        <v>1454.640333333334</v>
      </c>
      <c r="FF38">
        <v>40.361999999999988</v>
      </c>
      <c r="FG38">
        <v>0</v>
      </c>
      <c r="FH38">
        <v>321.60000014305109</v>
      </c>
      <c r="FI38">
        <v>0</v>
      </c>
      <c r="FJ38">
        <v>287.40872000000002</v>
      </c>
      <c r="FK38">
        <v>-0.31507691835738122</v>
      </c>
      <c r="FL38">
        <v>-20.129230744410389</v>
      </c>
      <c r="FM38">
        <v>4343.0924000000005</v>
      </c>
      <c r="FN38">
        <v>15</v>
      </c>
      <c r="FO38">
        <v>0</v>
      </c>
      <c r="FP38" t="s">
        <v>440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-0.7898811</v>
      </c>
      <c r="GC38">
        <v>-1.6475572232630231E-3</v>
      </c>
      <c r="GD38">
        <v>3.855456592726729E-2</v>
      </c>
      <c r="GE38">
        <v>1</v>
      </c>
      <c r="GF38">
        <v>287.41370588235299</v>
      </c>
      <c r="GG38">
        <v>-0.21665393059916929</v>
      </c>
      <c r="GH38">
        <v>0.20279655546032699</v>
      </c>
      <c r="GI38">
        <v>1</v>
      </c>
      <c r="GJ38">
        <v>0.109860925</v>
      </c>
      <c r="GK38">
        <v>3.1315384615385098E-3</v>
      </c>
      <c r="GL38">
        <v>6.1742669149867366E-4</v>
      </c>
      <c r="GM38">
        <v>1</v>
      </c>
      <c r="GN38">
        <v>3</v>
      </c>
      <c r="GO38">
        <v>3</v>
      </c>
      <c r="GP38" t="s">
        <v>448</v>
      </c>
      <c r="GQ38">
        <v>3.0995900000000001</v>
      </c>
      <c r="GR38">
        <v>2.7581799999999999</v>
      </c>
      <c r="GS38">
        <v>8.8332800000000003E-2</v>
      </c>
      <c r="GT38">
        <v>8.8684799999999994E-2</v>
      </c>
      <c r="GU38">
        <v>6.1696599999999997E-2</v>
      </c>
      <c r="GV38">
        <v>6.1844299999999998E-2</v>
      </c>
      <c r="GW38">
        <v>23804.799999999999</v>
      </c>
      <c r="GX38">
        <v>22131</v>
      </c>
      <c r="GY38">
        <v>26671.5</v>
      </c>
      <c r="GZ38">
        <v>24507.5</v>
      </c>
      <c r="HA38">
        <v>40124</v>
      </c>
      <c r="HB38">
        <v>34030</v>
      </c>
      <c r="HC38">
        <v>46651.6</v>
      </c>
      <c r="HD38">
        <v>38812.400000000001</v>
      </c>
      <c r="HE38">
        <v>1.8968</v>
      </c>
      <c r="HF38">
        <v>1.86873</v>
      </c>
      <c r="HG38">
        <v>4.2185199999999999E-2</v>
      </c>
      <c r="HH38">
        <v>0</v>
      </c>
      <c r="HI38">
        <v>17.311199999999999</v>
      </c>
      <c r="HJ38">
        <v>999.9</v>
      </c>
      <c r="HK38">
        <v>46.2</v>
      </c>
      <c r="HL38">
        <v>32</v>
      </c>
      <c r="HM38">
        <v>24.224599999999999</v>
      </c>
      <c r="HN38">
        <v>61.778199999999998</v>
      </c>
      <c r="HO38">
        <v>24.7516</v>
      </c>
      <c r="HP38">
        <v>1</v>
      </c>
      <c r="HQ38">
        <v>3.8991400000000002E-2</v>
      </c>
      <c r="HR38">
        <v>5.0243799999999998</v>
      </c>
      <c r="HS38">
        <v>20.206700000000001</v>
      </c>
      <c r="HT38">
        <v>5.2216300000000002</v>
      </c>
      <c r="HU38">
        <v>11.98</v>
      </c>
      <c r="HV38">
        <v>4.9657499999999999</v>
      </c>
      <c r="HW38">
        <v>3.2750300000000001</v>
      </c>
      <c r="HX38">
        <v>9999</v>
      </c>
      <c r="HY38">
        <v>9999</v>
      </c>
      <c r="HZ38">
        <v>9999</v>
      </c>
      <c r="IA38">
        <v>533.79999999999995</v>
      </c>
      <c r="IB38">
        <v>1.8640000000000001</v>
      </c>
      <c r="IC38">
        <v>1.8601000000000001</v>
      </c>
      <c r="ID38">
        <v>1.8583700000000001</v>
      </c>
      <c r="IE38">
        <v>1.8597399999999999</v>
      </c>
      <c r="IF38">
        <v>1.85989</v>
      </c>
      <c r="IG38">
        <v>1.8583700000000001</v>
      </c>
      <c r="IH38">
        <v>1.8574299999999999</v>
      </c>
      <c r="II38">
        <v>1.8523400000000001</v>
      </c>
      <c r="IJ38">
        <v>0</v>
      </c>
      <c r="IK38">
        <v>0</v>
      </c>
      <c r="IL38">
        <v>0</v>
      </c>
      <c r="IM38">
        <v>0</v>
      </c>
      <c r="IN38" t="s">
        <v>442</v>
      </c>
      <c r="IO38" t="s">
        <v>443</v>
      </c>
      <c r="IP38" t="s">
        <v>444</v>
      </c>
      <c r="IQ38" t="s">
        <v>444</v>
      </c>
      <c r="IR38" t="s">
        <v>444</v>
      </c>
      <c r="IS38" t="s">
        <v>444</v>
      </c>
      <c r="IT38">
        <v>0</v>
      </c>
      <c r="IU38">
        <v>100</v>
      </c>
      <c r="IV38">
        <v>100</v>
      </c>
      <c r="IW38">
        <v>1.2709999999999999</v>
      </c>
      <c r="IX38">
        <v>9.5999999999999992E-3</v>
      </c>
      <c r="IY38">
        <v>0.39716153104927959</v>
      </c>
      <c r="IZ38">
        <v>2.1943836705261579E-3</v>
      </c>
      <c r="JA38">
        <v>-2.6144308360484781E-7</v>
      </c>
      <c r="JB38">
        <v>2.8315668189746569E-11</v>
      </c>
      <c r="JC38">
        <v>-2.387284111826243E-2</v>
      </c>
      <c r="JD38">
        <v>-4.9195921971587819E-3</v>
      </c>
      <c r="JE38">
        <v>8.1864236447964141E-4</v>
      </c>
      <c r="JF38">
        <v>-8.2681161510495509E-6</v>
      </c>
      <c r="JG38">
        <v>6</v>
      </c>
      <c r="JH38">
        <v>2002</v>
      </c>
      <c r="JI38">
        <v>0</v>
      </c>
      <c r="JJ38">
        <v>28</v>
      </c>
      <c r="JK38">
        <v>28373605.100000001</v>
      </c>
      <c r="JL38">
        <v>28373605.100000001</v>
      </c>
      <c r="JM38">
        <v>1.11694</v>
      </c>
      <c r="JN38">
        <v>2.6269499999999999</v>
      </c>
      <c r="JO38">
        <v>1.49658</v>
      </c>
      <c r="JP38">
        <v>2.33643</v>
      </c>
      <c r="JQ38">
        <v>1.5490699999999999</v>
      </c>
      <c r="JR38">
        <v>2.4145500000000002</v>
      </c>
      <c r="JS38">
        <v>35.754399999999997</v>
      </c>
      <c r="JT38">
        <v>24.043700000000001</v>
      </c>
      <c r="JU38">
        <v>18</v>
      </c>
      <c r="JV38">
        <v>490.25200000000001</v>
      </c>
      <c r="JW38">
        <v>488.34100000000001</v>
      </c>
      <c r="JX38">
        <v>13.4817</v>
      </c>
      <c r="JY38">
        <v>27.517800000000001</v>
      </c>
      <c r="JZ38">
        <v>29.999199999999998</v>
      </c>
      <c r="KA38">
        <v>28.038900000000002</v>
      </c>
      <c r="KB38">
        <v>28.0929</v>
      </c>
      <c r="KC38">
        <v>22.450600000000001</v>
      </c>
      <c r="KD38">
        <v>51.3996</v>
      </c>
      <c r="KE38">
        <v>0</v>
      </c>
      <c r="KF38">
        <v>13.375500000000001</v>
      </c>
      <c r="KG38">
        <v>420</v>
      </c>
      <c r="KH38">
        <v>10.8856</v>
      </c>
      <c r="KI38">
        <v>101.938</v>
      </c>
      <c r="KJ38">
        <v>93.564700000000002</v>
      </c>
    </row>
    <row r="39" spans="1:296" x14ac:dyDescent="0.3">
      <c r="A39">
        <v>21</v>
      </c>
      <c r="B39">
        <v>1702416429</v>
      </c>
      <c r="C39">
        <v>6116.9000000953674</v>
      </c>
      <c r="D39" t="s">
        <v>505</v>
      </c>
      <c r="E39" t="s">
        <v>506</v>
      </c>
      <c r="F39">
        <v>5</v>
      </c>
      <c r="G39" t="s">
        <v>500</v>
      </c>
      <c r="H39">
        <v>1702416421.25</v>
      </c>
      <c r="I39">
        <f t="shared" si="0"/>
        <v>2.9645597959348526E-4</v>
      </c>
      <c r="J39">
        <f t="shared" si="1"/>
        <v>0.29645597959348524</v>
      </c>
      <c r="K39">
        <f t="shared" si="2"/>
        <v>1.9940586265797171</v>
      </c>
      <c r="L39">
        <f t="shared" si="3"/>
        <v>419.13156666666669</v>
      </c>
      <c r="M39">
        <f t="shared" si="4"/>
        <v>285.04860768203019</v>
      </c>
      <c r="N39">
        <f t="shared" si="5"/>
        <v>25.988584439978329</v>
      </c>
      <c r="O39">
        <f t="shared" si="6"/>
        <v>38.213258434602622</v>
      </c>
      <c r="P39">
        <f t="shared" si="7"/>
        <v>2.5145324181087551E-2</v>
      </c>
      <c r="Q39">
        <f t="shared" si="8"/>
        <v>2.8556441310767866</v>
      </c>
      <c r="R39">
        <f t="shared" si="9"/>
        <v>2.5022961208729568E-2</v>
      </c>
      <c r="S39">
        <f t="shared" si="10"/>
        <v>1.5650294818736709E-2</v>
      </c>
      <c r="T39">
        <f t="shared" si="11"/>
        <v>241.7375362231567</v>
      </c>
      <c r="U39">
        <f t="shared" si="12"/>
        <v>18.8308989707085</v>
      </c>
      <c r="V39">
        <f t="shared" si="13"/>
        <v>17.981096666666669</v>
      </c>
      <c r="W39">
        <f t="shared" si="14"/>
        <v>2.0688165681901598</v>
      </c>
      <c r="X39">
        <f t="shared" si="15"/>
        <v>50.354960917692694</v>
      </c>
      <c r="Y39">
        <f t="shared" si="16"/>
        <v>1.0068831841888382</v>
      </c>
      <c r="Z39">
        <f t="shared" si="17"/>
        <v>1.9995709773951194</v>
      </c>
      <c r="AA39">
        <f t="shared" si="18"/>
        <v>1.0619333840013216</v>
      </c>
      <c r="AB39">
        <f t="shared" si="19"/>
        <v>-13.0737087000727</v>
      </c>
      <c r="AC39">
        <f t="shared" si="20"/>
        <v>-83.159002032625722</v>
      </c>
      <c r="AD39">
        <f t="shared" si="21"/>
        <v>-5.7187517437244901</v>
      </c>
      <c r="AE39">
        <f t="shared" si="22"/>
        <v>139.78607374673379</v>
      </c>
      <c r="AF39">
        <f t="shared" si="23"/>
        <v>2.0127076524509415</v>
      </c>
      <c r="AG39">
        <f t="shared" si="24"/>
        <v>0.29291517448520504</v>
      </c>
      <c r="AH39">
        <f t="shared" si="25"/>
        <v>1.9940586265797171</v>
      </c>
      <c r="AI39">
        <v>424.64307930189199</v>
      </c>
      <c r="AJ39">
        <v>423.82875151515128</v>
      </c>
      <c r="AK39">
        <v>1.58030666906377E-3</v>
      </c>
      <c r="AL39">
        <v>66.166239772673578</v>
      </c>
      <c r="AM39">
        <f t="shared" si="26"/>
        <v>0.29645597959348524</v>
      </c>
      <c r="AN39">
        <v>10.924548807799461</v>
      </c>
      <c r="AO39">
        <v>11.04186181818182</v>
      </c>
      <c r="AP39">
        <v>-4.7212171957799924E-6</v>
      </c>
      <c r="AQ39">
        <v>108.8971963343138</v>
      </c>
      <c r="AR39">
        <v>0</v>
      </c>
      <c r="AS39">
        <v>0</v>
      </c>
      <c r="AT39">
        <f t="shared" si="27"/>
        <v>1</v>
      </c>
      <c r="AU39">
        <f t="shared" si="28"/>
        <v>0</v>
      </c>
      <c r="AV39">
        <f t="shared" si="29"/>
        <v>49694.948672059312</v>
      </c>
      <c r="AW39" t="s">
        <v>437</v>
      </c>
      <c r="AX39">
        <v>0</v>
      </c>
      <c r="AY39">
        <v>0.7</v>
      </c>
      <c r="AZ39">
        <v>0.7</v>
      </c>
      <c r="BA39">
        <f t="shared" si="30"/>
        <v>0</v>
      </c>
      <c r="BB39">
        <v>-1</v>
      </c>
      <c r="BC39" t="s">
        <v>507</v>
      </c>
      <c r="BD39">
        <v>8165.99</v>
      </c>
      <c r="BE39">
        <v>286.54559999999998</v>
      </c>
      <c r="BF39">
        <v>289.22000000000003</v>
      </c>
      <c r="BG39">
        <f t="shared" si="31"/>
        <v>9.2469400456401951E-3</v>
      </c>
      <c r="BH39">
        <v>0.5</v>
      </c>
      <c r="BI39">
        <f t="shared" si="32"/>
        <v>1261.2144403228788</v>
      </c>
      <c r="BJ39">
        <f t="shared" si="33"/>
        <v>1.9940586265797171</v>
      </c>
      <c r="BK39">
        <f t="shared" si="34"/>
        <v>5.8311871571806568</v>
      </c>
      <c r="BL39">
        <f t="shared" si="35"/>
        <v>2.3739488946964635E-3</v>
      </c>
      <c r="BM39">
        <f t="shared" si="36"/>
        <v>-0.99757969711638206</v>
      </c>
      <c r="BN39">
        <f t="shared" si="37"/>
        <v>289.22000000000003</v>
      </c>
      <c r="BO39" t="s">
        <v>437</v>
      </c>
      <c r="BP39">
        <v>0</v>
      </c>
      <c r="BQ39">
        <f t="shared" si="38"/>
        <v>289.22000000000003</v>
      </c>
      <c r="BR39">
        <f t="shared" si="39"/>
        <v>0</v>
      </c>
      <c r="BS39" t="e">
        <f t="shared" si="40"/>
        <v>#DIV/0!</v>
      </c>
      <c r="BT39">
        <f t="shared" si="41"/>
        <v>1</v>
      </c>
      <c r="BU39">
        <f t="shared" si="42"/>
        <v>9.2693747400528492E-3</v>
      </c>
      <c r="BV39" t="e">
        <f t="shared" si="43"/>
        <v>#DIV/0!</v>
      </c>
      <c r="BW39" t="e">
        <f t="shared" si="44"/>
        <v>#DIV/0!</v>
      </c>
      <c r="BX39" t="e">
        <f t="shared" si="45"/>
        <v>#DIV/0!</v>
      </c>
      <c r="DG39">
        <f t="shared" si="46"/>
        <v>1500.0043333333331</v>
      </c>
      <c r="DH39">
        <f t="shared" si="47"/>
        <v>1261.2144403228788</v>
      </c>
      <c r="DI39">
        <f t="shared" si="48"/>
        <v>0.84080719788334768</v>
      </c>
      <c r="DJ39">
        <f t="shared" si="49"/>
        <v>0.16115789191486118</v>
      </c>
      <c r="DK39">
        <v>2</v>
      </c>
      <c r="DL39">
        <v>0.5</v>
      </c>
      <c r="DM39" t="s">
        <v>439</v>
      </c>
      <c r="DN39">
        <v>2</v>
      </c>
      <c r="DO39" t="b">
        <v>1</v>
      </c>
      <c r="DP39">
        <v>1702416421.25</v>
      </c>
      <c r="DQ39">
        <v>419.13156666666669</v>
      </c>
      <c r="DR39">
        <v>419.98576666666668</v>
      </c>
      <c r="DS39">
        <v>11.04372</v>
      </c>
      <c r="DT39">
        <v>10.927846666666669</v>
      </c>
      <c r="DU39">
        <v>417.86106666666672</v>
      </c>
      <c r="DV39">
        <v>11.03332333333333</v>
      </c>
      <c r="DW39">
        <v>499.99476666666669</v>
      </c>
      <c r="DX39">
        <v>91.072443333333339</v>
      </c>
      <c r="DY39">
        <v>0.1000224833333333</v>
      </c>
      <c r="DZ39">
        <v>17.440940000000001</v>
      </c>
      <c r="EA39">
        <v>17.981096666666669</v>
      </c>
      <c r="EB39">
        <v>999.9000000000002</v>
      </c>
      <c r="EC39">
        <v>0</v>
      </c>
      <c r="ED39">
        <v>0</v>
      </c>
      <c r="EE39">
        <v>9990.25</v>
      </c>
      <c r="EF39">
        <v>0</v>
      </c>
      <c r="EG39">
        <v>9.8864746666666665</v>
      </c>
      <c r="EH39">
        <v>-0.85420740000000006</v>
      </c>
      <c r="EI39">
        <v>423.8119333333334</v>
      </c>
      <c r="EJ39">
        <v>424.62599999999998</v>
      </c>
      <c r="EK39">
        <v>0.11586399999999999</v>
      </c>
      <c r="EL39">
        <v>419.98576666666668</v>
      </c>
      <c r="EM39">
        <v>10.927846666666669</v>
      </c>
      <c r="EN39">
        <v>1.005779</v>
      </c>
      <c r="EO39">
        <v>0.99522613333333354</v>
      </c>
      <c r="EP39">
        <v>7.0003510000000002</v>
      </c>
      <c r="EQ39">
        <v>6.8466773333333339</v>
      </c>
      <c r="ER39">
        <v>1500.0043333333331</v>
      </c>
      <c r="ES39">
        <v>0.9730023333333333</v>
      </c>
      <c r="ET39">
        <v>2.6997476666666669E-2</v>
      </c>
      <c r="EU39">
        <v>0</v>
      </c>
      <c r="EV39">
        <v>286.54719999999992</v>
      </c>
      <c r="EW39">
        <v>4.9995999999999983</v>
      </c>
      <c r="EX39">
        <v>4312</v>
      </c>
      <c r="EY39">
        <v>14076.453333333329</v>
      </c>
      <c r="EZ39">
        <v>36.912366666666671</v>
      </c>
      <c r="FA39">
        <v>38.549700000000001</v>
      </c>
      <c r="FB39">
        <v>37.816366666666667</v>
      </c>
      <c r="FC39">
        <v>37.843566666666661</v>
      </c>
      <c r="FD39">
        <v>37.718466666666657</v>
      </c>
      <c r="FE39">
        <v>1454.644333333333</v>
      </c>
      <c r="FF39">
        <v>40.359999999999992</v>
      </c>
      <c r="FG39">
        <v>0</v>
      </c>
      <c r="FH39">
        <v>125</v>
      </c>
      <c r="FI39">
        <v>0</v>
      </c>
      <c r="FJ39">
        <v>286.54559999999998</v>
      </c>
      <c r="FK39">
        <v>0.58976922447810431</v>
      </c>
      <c r="FL39">
        <v>-15.74461536029829</v>
      </c>
      <c r="FM39">
        <v>4311.7899999999991</v>
      </c>
      <c r="FN39">
        <v>15</v>
      </c>
      <c r="FO39">
        <v>0</v>
      </c>
      <c r="FP39" t="s">
        <v>440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-0.84337787804878073</v>
      </c>
      <c r="GC39">
        <v>-0.12617262020905781</v>
      </c>
      <c r="GD39">
        <v>4.814403747201805E-2</v>
      </c>
      <c r="GE39">
        <v>1</v>
      </c>
      <c r="GF39">
        <v>286.54938235294122</v>
      </c>
      <c r="GG39">
        <v>-0.31372039811266661</v>
      </c>
      <c r="GH39">
        <v>0.19977708381592041</v>
      </c>
      <c r="GI39">
        <v>1</v>
      </c>
      <c r="GJ39">
        <v>0.11491319512195119</v>
      </c>
      <c r="GK39">
        <v>1.318143554006967E-2</v>
      </c>
      <c r="GL39">
        <v>1.426381935297155E-3</v>
      </c>
      <c r="GM39">
        <v>1</v>
      </c>
      <c r="GN39">
        <v>3</v>
      </c>
      <c r="GO39">
        <v>3</v>
      </c>
      <c r="GP39" t="s">
        <v>448</v>
      </c>
      <c r="GQ39">
        <v>3.0996800000000002</v>
      </c>
      <c r="GR39">
        <v>2.758</v>
      </c>
      <c r="GS39">
        <v>8.8420799999999994E-2</v>
      </c>
      <c r="GT39">
        <v>8.8792800000000005E-2</v>
      </c>
      <c r="GU39">
        <v>6.2095699999999997E-2</v>
      </c>
      <c r="GV39">
        <v>6.2206900000000002E-2</v>
      </c>
      <c r="GW39">
        <v>23819.8</v>
      </c>
      <c r="GX39">
        <v>22141.9</v>
      </c>
      <c r="GY39">
        <v>26689.200000000001</v>
      </c>
      <c r="GZ39">
        <v>24520.6</v>
      </c>
      <c r="HA39">
        <v>40132.800000000003</v>
      </c>
      <c r="HB39">
        <v>34032.9</v>
      </c>
      <c r="HC39">
        <v>46681.9</v>
      </c>
      <c r="HD39">
        <v>38830.800000000003</v>
      </c>
      <c r="HE39">
        <v>1.90093</v>
      </c>
      <c r="HF39">
        <v>1.87602</v>
      </c>
      <c r="HG39">
        <v>4.3209600000000001E-2</v>
      </c>
      <c r="HH39">
        <v>0</v>
      </c>
      <c r="HI39">
        <v>17.270800000000001</v>
      </c>
      <c r="HJ39">
        <v>999.9</v>
      </c>
      <c r="HK39">
        <v>45.8</v>
      </c>
      <c r="HL39">
        <v>32</v>
      </c>
      <c r="HM39">
        <v>24.012799999999999</v>
      </c>
      <c r="HN39">
        <v>61.238199999999999</v>
      </c>
      <c r="HO39">
        <v>24.811699999999998</v>
      </c>
      <c r="HP39">
        <v>1</v>
      </c>
      <c r="HQ39">
        <v>3.4451199999999999E-3</v>
      </c>
      <c r="HR39">
        <v>4.2607100000000004</v>
      </c>
      <c r="HS39">
        <v>20.228200000000001</v>
      </c>
      <c r="HT39">
        <v>5.2219300000000004</v>
      </c>
      <c r="HU39">
        <v>11.98</v>
      </c>
      <c r="HV39">
        <v>4.9657</v>
      </c>
      <c r="HW39">
        <v>3.27515</v>
      </c>
      <c r="HX39">
        <v>9999</v>
      </c>
      <c r="HY39">
        <v>9999</v>
      </c>
      <c r="HZ39">
        <v>9999</v>
      </c>
      <c r="IA39">
        <v>533.79999999999995</v>
      </c>
      <c r="IB39">
        <v>1.8640099999999999</v>
      </c>
      <c r="IC39">
        <v>1.86008</v>
      </c>
      <c r="ID39">
        <v>1.8583700000000001</v>
      </c>
      <c r="IE39">
        <v>1.8597399999999999</v>
      </c>
      <c r="IF39">
        <v>1.85988</v>
      </c>
      <c r="IG39">
        <v>1.8583700000000001</v>
      </c>
      <c r="IH39">
        <v>1.85745</v>
      </c>
      <c r="II39">
        <v>1.8523000000000001</v>
      </c>
      <c r="IJ39">
        <v>0</v>
      </c>
      <c r="IK39">
        <v>0</v>
      </c>
      <c r="IL39">
        <v>0</v>
      </c>
      <c r="IM39">
        <v>0</v>
      </c>
      <c r="IN39" t="s">
        <v>442</v>
      </c>
      <c r="IO39" t="s">
        <v>443</v>
      </c>
      <c r="IP39" t="s">
        <v>444</v>
      </c>
      <c r="IQ39" t="s">
        <v>444</v>
      </c>
      <c r="IR39" t="s">
        <v>444</v>
      </c>
      <c r="IS39" t="s">
        <v>444</v>
      </c>
      <c r="IT39">
        <v>0</v>
      </c>
      <c r="IU39">
        <v>100</v>
      </c>
      <c r="IV39">
        <v>100</v>
      </c>
      <c r="IW39">
        <v>1.27</v>
      </c>
      <c r="IX39">
        <v>1.04E-2</v>
      </c>
      <c r="IY39">
        <v>0.39716153104927959</v>
      </c>
      <c r="IZ39">
        <v>2.1943836705261579E-3</v>
      </c>
      <c r="JA39">
        <v>-2.6144308360484781E-7</v>
      </c>
      <c r="JB39">
        <v>2.8315668189746569E-11</v>
      </c>
      <c r="JC39">
        <v>-2.387284111826243E-2</v>
      </c>
      <c r="JD39">
        <v>-4.9195921971587819E-3</v>
      </c>
      <c r="JE39">
        <v>8.1864236447964141E-4</v>
      </c>
      <c r="JF39">
        <v>-8.2681161510495509E-6</v>
      </c>
      <c r="JG39">
        <v>6</v>
      </c>
      <c r="JH39">
        <v>2002</v>
      </c>
      <c r="JI39">
        <v>0</v>
      </c>
      <c r="JJ39">
        <v>28</v>
      </c>
      <c r="JK39">
        <v>28373607.100000001</v>
      </c>
      <c r="JL39">
        <v>28373607.100000001</v>
      </c>
      <c r="JM39">
        <v>1.11694</v>
      </c>
      <c r="JN39">
        <v>2.63306</v>
      </c>
      <c r="JO39">
        <v>1.49658</v>
      </c>
      <c r="JP39">
        <v>2.33521</v>
      </c>
      <c r="JQ39">
        <v>1.5490699999999999</v>
      </c>
      <c r="JR39">
        <v>2.35229</v>
      </c>
      <c r="JS39">
        <v>35.614800000000002</v>
      </c>
      <c r="JT39">
        <v>24.052499999999998</v>
      </c>
      <c r="JU39">
        <v>18</v>
      </c>
      <c r="JV39">
        <v>489.39699999999999</v>
      </c>
      <c r="JW39">
        <v>489.697</v>
      </c>
      <c r="JX39">
        <v>13.652200000000001</v>
      </c>
      <c r="JY39">
        <v>27.055099999999999</v>
      </c>
      <c r="JZ39">
        <v>29.998699999999999</v>
      </c>
      <c r="KA39">
        <v>27.621500000000001</v>
      </c>
      <c r="KB39">
        <v>27.6905</v>
      </c>
      <c r="KC39">
        <v>22.4495</v>
      </c>
      <c r="KD39">
        <v>50.834800000000001</v>
      </c>
      <c r="KE39">
        <v>0</v>
      </c>
      <c r="KF39">
        <v>13.659700000000001</v>
      </c>
      <c r="KG39">
        <v>420</v>
      </c>
      <c r="KH39">
        <v>10.9245</v>
      </c>
      <c r="KI39">
        <v>102.005</v>
      </c>
      <c r="KJ39">
        <v>93.6113</v>
      </c>
    </row>
    <row r="40" spans="1:296" x14ac:dyDescent="0.3">
      <c r="A40">
        <v>22</v>
      </c>
      <c r="B40">
        <v>1702416779.0999999</v>
      </c>
      <c r="C40">
        <v>6467</v>
      </c>
      <c r="D40" t="s">
        <v>508</v>
      </c>
      <c r="E40" t="s">
        <v>509</v>
      </c>
      <c r="F40">
        <v>5</v>
      </c>
      <c r="G40" t="s">
        <v>500</v>
      </c>
      <c r="H40">
        <v>1702416771.099999</v>
      </c>
      <c r="I40">
        <f t="shared" si="0"/>
        <v>5.7395612897087373E-4</v>
      </c>
      <c r="J40">
        <f t="shared" si="1"/>
        <v>0.57395612897087378</v>
      </c>
      <c r="K40">
        <f t="shared" si="2"/>
        <v>2.2527363261912732</v>
      </c>
      <c r="L40">
        <f t="shared" si="3"/>
        <v>419.05551612903218</v>
      </c>
      <c r="M40">
        <f t="shared" si="4"/>
        <v>302.34951705417956</v>
      </c>
      <c r="N40">
        <f t="shared" si="5"/>
        <v>27.568215251986519</v>
      </c>
      <c r="O40">
        <f t="shared" si="6"/>
        <v>38.209462954449826</v>
      </c>
      <c r="P40">
        <f t="shared" si="7"/>
        <v>3.3912848706792502E-2</v>
      </c>
      <c r="Q40">
        <f t="shared" si="8"/>
        <v>2.8572242745860401</v>
      </c>
      <c r="R40">
        <f t="shared" si="9"/>
        <v>3.3690808860476033E-2</v>
      </c>
      <c r="S40">
        <f t="shared" si="10"/>
        <v>2.1076583601727338E-2</v>
      </c>
      <c r="T40">
        <f t="shared" si="11"/>
        <v>241.73752659105477</v>
      </c>
      <c r="U40">
        <f t="shared" si="12"/>
        <v>25.03874761210205</v>
      </c>
      <c r="V40">
        <f t="shared" si="13"/>
        <v>24.009058064516129</v>
      </c>
      <c r="W40">
        <f t="shared" si="14"/>
        <v>2.9966044854437053</v>
      </c>
      <c r="X40">
        <f t="shared" si="15"/>
        <v>50.27444610794447</v>
      </c>
      <c r="Y40">
        <f t="shared" si="16"/>
        <v>1.481407782213199</v>
      </c>
      <c r="Z40">
        <f t="shared" si="17"/>
        <v>2.9466416776277597</v>
      </c>
      <c r="AA40">
        <f t="shared" si="18"/>
        <v>1.5151967032305063</v>
      </c>
      <c r="AB40">
        <f t="shared" si="19"/>
        <v>-25.31146528761553</v>
      </c>
      <c r="AC40">
        <f t="shared" si="20"/>
        <v>-43.073188747193171</v>
      </c>
      <c r="AD40">
        <f t="shared" si="21"/>
        <v>-3.1526054482801782</v>
      </c>
      <c r="AE40">
        <f t="shared" si="22"/>
        <v>170.20026710796589</v>
      </c>
      <c r="AF40">
        <f t="shared" si="23"/>
        <v>2.1554635849269581</v>
      </c>
      <c r="AG40">
        <f t="shared" si="24"/>
        <v>0.57147602983596102</v>
      </c>
      <c r="AH40">
        <f t="shared" si="25"/>
        <v>2.2527363261912732</v>
      </c>
      <c r="AI40">
        <v>426.84598147344781</v>
      </c>
      <c r="AJ40">
        <v>425.94201818181841</v>
      </c>
      <c r="AK40">
        <v>-2.4153786220325389E-3</v>
      </c>
      <c r="AL40">
        <v>66.166239772673578</v>
      </c>
      <c r="AM40">
        <f t="shared" si="26"/>
        <v>0.57395612897087378</v>
      </c>
      <c r="AN40">
        <v>16.01822706807015</v>
      </c>
      <c r="AO40">
        <v>16.244185454545448</v>
      </c>
      <c r="AP40">
        <v>-1.33907845396831E-5</v>
      </c>
      <c r="AQ40">
        <v>108.8971963343138</v>
      </c>
      <c r="AR40">
        <v>0</v>
      </c>
      <c r="AS40">
        <v>0</v>
      </c>
      <c r="AT40">
        <f t="shared" si="27"/>
        <v>1</v>
      </c>
      <c r="AU40">
        <f t="shared" si="28"/>
        <v>0</v>
      </c>
      <c r="AV40">
        <f t="shared" si="29"/>
        <v>48687.094121168222</v>
      </c>
      <c r="AW40" t="s">
        <v>437</v>
      </c>
      <c r="AX40">
        <v>0</v>
      </c>
      <c r="AY40">
        <v>0.7</v>
      </c>
      <c r="AZ40">
        <v>0.7</v>
      </c>
      <c r="BA40">
        <f t="shared" si="30"/>
        <v>0</v>
      </c>
      <c r="BB40">
        <v>-1</v>
      </c>
      <c r="BC40" t="s">
        <v>510</v>
      </c>
      <c r="BD40">
        <v>8163.95</v>
      </c>
      <c r="BE40">
        <v>269.83188000000001</v>
      </c>
      <c r="BF40">
        <v>273.17</v>
      </c>
      <c r="BG40">
        <f t="shared" si="31"/>
        <v>1.2219936303400791E-2</v>
      </c>
      <c r="BH40">
        <v>0.5</v>
      </c>
      <c r="BI40">
        <f t="shared" si="32"/>
        <v>1261.2116422584445</v>
      </c>
      <c r="BJ40">
        <f t="shared" si="33"/>
        <v>2.2527363261912732</v>
      </c>
      <c r="BK40">
        <f t="shared" si="34"/>
        <v>7.7059629667528489</v>
      </c>
      <c r="BL40">
        <f t="shared" si="35"/>
        <v>2.5790566921556615E-3</v>
      </c>
      <c r="BM40">
        <f t="shared" si="36"/>
        <v>-0.99743749313614238</v>
      </c>
      <c r="BN40">
        <f t="shared" si="37"/>
        <v>273.17</v>
      </c>
      <c r="BO40" t="s">
        <v>437</v>
      </c>
      <c r="BP40">
        <v>0</v>
      </c>
      <c r="BQ40">
        <f t="shared" si="38"/>
        <v>273.17</v>
      </c>
      <c r="BR40">
        <f t="shared" si="39"/>
        <v>0</v>
      </c>
      <c r="BS40" t="e">
        <f t="shared" si="40"/>
        <v>#DIV/0!</v>
      </c>
      <c r="BT40">
        <f t="shared" si="41"/>
        <v>1</v>
      </c>
      <c r="BU40">
        <f t="shared" si="42"/>
        <v>1.2251330421697813E-2</v>
      </c>
      <c r="BV40" t="e">
        <f t="shared" si="43"/>
        <v>#DIV/0!</v>
      </c>
      <c r="BW40" t="e">
        <f t="shared" si="44"/>
        <v>#DIV/0!</v>
      </c>
      <c r="BX40" t="e">
        <f t="shared" si="45"/>
        <v>#DIV/0!</v>
      </c>
      <c r="DG40">
        <f t="shared" si="46"/>
        <v>1500.000645161291</v>
      </c>
      <c r="DH40">
        <f t="shared" si="47"/>
        <v>1261.2116422584445</v>
      </c>
      <c r="DI40">
        <f t="shared" si="48"/>
        <v>0.84080739986803787</v>
      </c>
      <c r="DJ40">
        <f t="shared" si="49"/>
        <v>0.1611582817453131</v>
      </c>
      <c r="DK40">
        <v>2</v>
      </c>
      <c r="DL40">
        <v>0.5</v>
      </c>
      <c r="DM40" t="s">
        <v>439</v>
      </c>
      <c r="DN40">
        <v>2</v>
      </c>
      <c r="DO40" t="b">
        <v>1</v>
      </c>
      <c r="DP40">
        <v>1702416771.099999</v>
      </c>
      <c r="DQ40">
        <v>419.05551612903218</v>
      </c>
      <c r="DR40">
        <v>420.01348387096772</v>
      </c>
      <c r="DS40">
        <v>16.247077419354842</v>
      </c>
      <c r="DT40">
        <v>16.02220322580645</v>
      </c>
      <c r="DU40">
        <v>417.78509677419362</v>
      </c>
      <c r="DV40">
        <v>16.17139677419355</v>
      </c>
      <c r="DW40">
        <v>500.00509677419359</v>
      </c>
      <c r="DX40">
        <v>91.079961290322601</v>
      </c>
      <c r="DY40">
        <v>9.9993354838709678E-2</v>
      </c>
      <c r="DZ40">
        <v>23.72943225806452</v>
      </c>
      <c r="EA40">
        <v>24.009058064516129</v>
      </c>
      <c r="EB40">
        <v>999.90000000000032</v>
      </c>
      <c r="EC40">
        <v>0</v>
      </c>
      <c r="ED40">
        <v>0</v>
      </c>
      <c r="EE40">
        <v>9999.0919354838679</v>
      </c>
      <c r="EF40">
        <v>0</v>
      </c>
      <c r="EG40">
        <v>9.7144458064516126</v>
      </c>
      <c r="EH40">
        <v>-0.95791606451612898</v>
      </c>
      <c r="EI40">
        <v>425.97632258064522</v>
      </c>
      <c r="EJ40">
        <v>426.85251612903221</v>
      </c>
      <c r="EK40">
        <v>0.22488425806451609</v>
      </c>
      <c r="EL40">
        <v>420.01348387096772</v>
      </c>
      <c r="EM40">
        <v>16.02220322580645</v>
      </c>
      <c r="EN40">
        <v>1.4797841935483871</v>
      </c>
      <c r="EO40">
        <v>1.4593022580645161</v>
      </c>
      <c r="EP40">
        <v>12.76087741935484</v>
      </c>
      <c r="EQ40">
        <v>12.54828387096774</v>
      </c>
      <c r="ER40">
        <v>1500.000645161291</v>
      </c>
      <c r="ES40">
        <v>0.97299554838709679</v>
      </c>
      <c r="ET40">
        <v>2.700432580645162E-2</v>
      </c>
      <c r="EU40">
        <v>0</v>
      </c>
      <c r="EV40">
        <v>269.8121290322581</v>
      </c>
      <c r="EW40">
        <v>4.9995999999999974</v>
      </c>
      <c r="EX40">
        <v>4101.456451612903</v>
      </c>
      <c r="EY40">
        <v>14076.39677419355</v>
      </c>
      <c r="EZ40">
        <v>38.711451612903218</v>
      </c>
      <c r="FA40">
        <v>40.070354838709662</v>
      </c>
      <c r="FB40">
        <v>39.102483870967738</v>
      </c>
      <c r="FC40">
        <v>39.82832258064515</v>
      </c>
      <c r="FD40">
        <v>39.949258064516123</v>
      </c>
      <c r="FE40">
        <v>1454.63064516129</v>
      </c>
      <c r="FF40">
        <v>40.369999999999983</v>
      </c>
      <c r="FG40">
        <v>0</v>
      </c>
      <c r="FH40">
        <v>349.59999990463263</v>
      </c>
      <c r="FI40">
        <v>0</v>
      </c>
      <c r="FJ40">
        <v>269.83188000000001</v>
      </c>
      <c r="FK40">
        <v>-1.097538467339132</v>
      </c>
      <c r="FL40">
        <v>-21.285384654831692</v>
      </c>
      <c r="FM40">
        <v>4101.0904</v>
      </c>
      <c r="FN40">
        <v>15</v>
      </c>
      <c r="FO40">
        <v>0</v>
      </c>
      <c r="FP40" t="s">
        <v>440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-0.95371651219512188</v>
      </c>
      <c r="GC40">
        <v>0.14352292682926771</v>
      </c>
      <c r="GD40">
        <v>5.7853373198922073E-2</v>
      </c>
      <c r="GE40">
        <v>1</v>
      </c>
      <c r="GF40">
        <v>269.86064705882347</v>
      </c>
      <c r="GG40">
        <v>-0.8695187174641148</v>
      </c>
      <c r="GH40">
        <v>0.20525305505399311</v>
      </c>
      <c r="GI40">
        <v>1</v>
      </c>
      <c r="GJ40">
        <v>0.22496802439024399</v>
      </c>
      <c r="GK40">
        <v>4.9725156794423126E-3</v>
      </c>
      <c r="GL40">
        <v>1.1894885658070031E-3</v>
      </c>
      <c r="GM40">
        <v>1</v>
      </c>
      <c r="GN40">
        <v>3</v>
      </c>
      <c r="GO40">
        <v>3</v>
      </c>
      <c r="GP40" t="s">
        <v>448</v>
      </c>
      <c r="GQ40">
        <v>3.10087</v>
      </c>
      <c r="GR40">
        <v>2.7579600000000002</v>
      </c>
      <c r="GS40">
        <v>8.8652800000000004E-2</v>
      </c>
      <c r="GT40">
        <v>8.90455E-2</v>
      </c>
      <c r="GU40">
        <v>8.2960500000000006E-2</v>
      </c>
      <c r="GV40">
        <v>8.2918099999999995E-2</v>
      </c>
      <c r="GW40">
        <v>23844.9</v>
      </c>
      <c r="GX40">
        <v>22158.1</v>
      </c>
      <c r="GY40">
        <v>26720.799999999999</v>
      </c>
      <c r="GZ40">
        <v>24541.7</v>
      </c>
      <c r="HA40">
        <v>39276.199999999997</v>
      </c>
      <c r="HB40">
        <v>33301.699999999997</v>
      </c>
      <c r="HC40">
        <v>46735.8</v>
      </c>
      <c r="HD40">
        <v>38860.6</v>
      </c>
      <c r="HE40">
        <v>1.9094500000000001</v>
      </c>
      <c r="HF40">
        <v>1.8988499999999999</v>
      </c>
      <c r="HG40">
        <v>0.15978100000000001</v>
      </c>
      <c r="HH40">
        <v>0</v>
      </c>
      <c r="HI40">
        <v>21.371300000000002</v>
      </c>
      <c r="HJ40">
        <v>999.9</v>
      </c>
      <c r="HK40">
        <v>44.9</v>
      </c>
      <c r="HL40">
        <v>32</v>
      </c>
      <c r="HM40">
        <v>23.5396</v>
      </c>
      <c r="HN40">
        <v>60.787300000000002</v>
      </c>
      <c r="HO40">
        <v>24.8598</v>
      </c>
      <c r="HP40">
        <v>1</v>
      </c>
      <c r="HQ40">
        <v>-7.4613799999999994E-2</v>
      </c>
      <c r="HR40">
        <v>1.2003200000000001</v>
      </c>
      <c r="HS40">
        <v>20.2761</v>
      </c>
      <c r="HT40">
        <v>5.2204300000000003</v>
      </c>
      <c r="HU40">
        <v>11.98</v>
      </c>
      <c r="HV40">
        <v>4.9656000000000002</v>
      </c>
      <c r="HW40">
        <v>3.2751800000000002</v>
      </c>
      <c r="HX40">
        <v>9999</v>
      </c>
      <c r="HY40">
        <v>9999</v>
      </c>
      <c r="HZ40">
        <v>9999</v>
      </c>
      <c r="IA40">
        <v>533.9</v>
      </c>
      <c r="IB40">
        <v>1.86399</v>
      </c>
      <c r="IC40">
        <v>1.86006</v>
      </c>
      <c r="ID40">
        <v>1.8583700000000001</v>
      </c>
      <c r="IE40">
        <v>1.8597399999999999</v>
      </c>
      <c r="IF40">
        <v>1.85988</v>
      </c>
      <c r="IG40">
        <v>1.8583700000000001</v>
      </c>
      <c r="IH40">
        <v>1.8573999999999999</v>
      </c>
      <c r="II40">
        <v>1.85232</v>
      </c>
      <c r="IJ40">
        <v>0</v>
      </c>
      <c r="IK40">
        <v>0</v>
      </c>
      <c r="IL40">
        <v>0</v>
      </c>
      <c r="IM40">
        <v>0</v>
      </c>
      <c r="IN40" t="s">
        <v>442</v>
      </c>
      <c r="IO40" t="s">
        <v>443</v>
      </c>
      <c r="IP40" t="s">
        <v>444</v>
      </c>
      <c r="IQ40" t="s">
        <v>444</v>
      </c>
      <c r="IR40" t="s">
        <v>444</v>
      </c>
      <c r="IS40" t="s">
        <v>444</v>
      </c>
      <c r="IT40">
        <v>0</v>
      </c>
      <c r="IU40">
        <v>100</v>
      </c>
      <c r="IV40">
        <v>100</v>
      </c>
      <c r="IW40">
        <v>1.27</v>
      </c>
      <c r="IX40">
        <v>7.5600000000000001E-2</v>
      </c>
      <c r="IY40">
        <v>0.39716153104927959</v>
      </c>
      <c r="IZ40">
        <v>2.1943836705261579E-3</v>
      </c>
      <c r="JA40">
        <v>-2.6144308360484781E-7</v>
      </c>
      <c r="JB40">
        <v>2.8315668189746569E-11</v>
      </c>
      <c r="JC40">
        <v>-2.387284111826243E-2</v>
      </c>
      <c r="JD40">
        <v>-4.9195921971587819E-3</v>
      </c>
      <c r="JE40">
        <v>8.1864236447964141E-4</v>
      </c>
      <c r="JF40">
        <v>-8.2681161510495509E-6</v>
      </c>
      <c r="JG40">
        <v>6</v>
      </c>
      <c r="JH40">
        <v>2002</v>
      </c>
      <c r="JI40">
        <v>0</v>
      </c>
      <c r="JJ40">
        <v>28</v>
      </c>
      <c r="JK40">
        <v>28373613</v>
      </c>
      <c r="JL40">
        <v>28373613</v>
      </c>
      <c r="JM40">
        <v>1.1218300000000001</v>
      </c>
      <c r="JN40">
        <v>2.63672</v>
      </c>
      <c r="JO40">
        <v>1.49658</v>
      </c>
      <c r="JP40">
        <v>2.33521</v>
      </c>
      <c r="JQ40">
        <v>1.5490699999999999</v>
      </c>
      <c r="JR40">
        <v>2.34253</v>
      </c>
      <c r="JS40">
        <v>35.313299999999998</v>
      </c>
      <c r="JT40">
        <v>24.096299999999999</v>
      </c>
      <c r="JU40">
        <v>18</v>
      </c>
      <c r="JV40">
        <v>487.24099999999999</v>
      </c>
      <c r="JW40">
        <v>496.62799999999999</v>
      </c>
      <c r="JX40">
        <v>21.456099999999999</v>
      </c>
      <c r="JY40">
        <v>26.284300000000002</v>
      </c>
      <c r="JZ40">
        <v>29.999500000000001</v>
      </c>
      <c r="KA40">
        <v>26.721699999999998</v>
      </c>
      <c r="KB40">
        <v>26.765999999999998</v>
      </c>
      <c r="KC40">
        <v>22.549800000000001</v>
      </c>
      <c r="KD40">
        <v>31.261299999999999</v>
      </c>
      <c r="KE40">
        <v>0</v>
      </c>
      <c r="KF40">
        <v>21.4588</v>
      </c>
      <c r="KG40">
        <v>420</v>
      </c>
      <c r="KH40">
        <v>15.987399999999999</v>
      </c>
      <c r="KI40">
        <v>102.124</v>
      </c>
      <c r="KJ40">
        <v>93.686499999999995</v>
      </c>
    </row>
    <row r="41" spans="1:296" x14ac:dyDescent="0.3">
      <c r="A41">
        <v>23</v>
      </c>
      <c r="B41">
        <v>1702416890.0999999</v>
      </c>
      <c r="C41">
        <v>6578</v>
      </c>
      <c r="D41" t="s">
        <v>511</v>
      </c>
      <c r="E41" t="s">
        <v>512</v>
      </c>
      <c r="F41">
        <v>5</v>
      </c>
      <c r="G41" t="s">
        <v>500</v>
      </c>
      <c r="H41">
        <v>1702416882.099999</v>
      </c>
      <c r="I41">
        <f t="shared" si="0"/>
        <v>7.0556818160479994E-4</v>
      </c>
      <c r="J41">
        <f t="shared" si="1"/>
        <v>0.70556818160479995</v>
      </c>
      <c r="K41">
        <f t="shared" si="2"/>
        <v>2.2230656648488814</v>
      </c>
      <c r="L41">
        <f t="shared" si="3"/>
        <v>419.00638709677412</v>
      </c>
      <c r="M41">
        <f t="shared" si="4"/>
        <v>322.92554928744119</v>
      </c>
      <c r="N41">
        <f t="shared" si="5"/>
        <v>29.443165244104915</v>
      </c>
      <c r="O41">
        <f t="shared" si="6"/>
        <v>38.203463060906529</v>
      </c>
      <c r="P41">
        <f t="shared" si="7"/>
        <v>4.1665441606773101E-2</v>
      </c>
      <c r="Q41">
        <f t="shared" si="8"/>
        <v>2.8577196763845767</v>
      </c>
      <c r="R41">
        <f t="shared" si="9"/>
        <v>4.1330877929292874E-2</v>
      </c>
      <c r="S41">
        <f t="shared" si="10"/>
        <v>2.5861633860795558E-2</v>
      </c>
      <c r="T41">
        <f t="shared" si="11"/>
        <v>241.73740901047523</v>
      </c>
      <c r="U41">
        <f t="shared" si="12"/>
        <v>24.88565713732492</v>
      </c>
      <c r="V41">
        <f t="shared" si="13"/>
        <v>23.974377419354841</v>
      </c>
      <c r="W41">
        <f t="shared" si="14"/>
        <v>2.9903678743033941</v>
      </c>
      <c r="X41">
        <f t="shared" si="15"/>
        <v>50.309879861076908</v>
      </c>
      <c r="Y41">
        <f t="shared" si="16"/>
        <v>1.4719661995812023</v>
      </c>
      <c r="Z41">
        <f t="shared" si="17"/>
        <v>2.9257994724809788</v>
      </c>
      <c r="AA41">
        <f t="shared" si="18"/>
        <v>1.5184016747221918</v>
      </c>
      <c r="AB41">
        <f t="shared" si="19"/>
        <v>-31.115556808771679</v>
      </c>
      <c r="AC41">
        <f t="shared" si="20"/>
        <v>-55.897902933153468</v>
      </c>
      <c r="AD41">
        <f t="shared" si="21"/>
        <v>-4.0874088377814219</v>
      </c>
      <c r="AE41">
        <f t="shared" si="22"/>
        <v>150.63654043076866</v>
      </c>
      <c r="AF41">
        <f t="shared" si="23"/>
        <v>2.2429886445363052</v>
      </c>
      <c r="AG41">
        <f t="shared" si="24"/>
        <v>0.60950662582787685</v>
      </c>
      <c r="AH41">
        <f t="shared" si="25"/>
        <v>2.2230656648488814</v>
      </c>
      <c r="AI41">
        <v>426.79946281646789</v>
      </c>
      <c r="AJ41">
        <v>425.89464848484829</v>
      </c>
      <c r="AK41">
        <v>2.4829512236292469E-4</v>
      </c>
      <c r="AL41">
        <v>66.166239772673578</v>
      </c>
      <c r="AM41">
        <f t="shared" si="26"/>
        <v>0.70556818160479995</v>
      </c>
      <c r="AN41">
        <v>15.85942327319791</v>
      </c>
      <c r="AO41">
        <v>16.138025454545449</v>
      </c>
      <c r="AP41">
        <v>-1.154586153460441E-4</v>
      </c>
      <c r="AQ41">
        <v>108.8971963343138</v>
      </c>
      <c r="AR41">
        <v>0</v>
      </c>
      <c r="AS41">
        <v>0</v>
      </c>
      <c r="AT41">
        <f t="shared" si="27"/>
        <v>1</v>
      </c>
      <c r="AU41">
        <f t="shared" si="28"/>
        <v>0</v>
      </c>
      <c r="AV41">
        <f t="shared" si="29"/>
        <v>48720.529123553555</v>
      </c>
      <c r="AW41" t="s">
        <v>437</v>
      </c>
      <c r="AX41">
        <v>0</v>
      </c>
      <c r="AY41">
        <v>0.7</v>
      </c>
      <c r="AZ41">
        <v>0.7</v>
      </c>
      <c r="BA41">
        <f t="shared" si="30"/>
        <v>0</v>
      </c>
      <c r="BB41">
        <v>-1</v>
      </c>
      <c r="BC41" t="s">
        <v>513</v>
      </c>
      <c r="BD41">
        <v>8161.83</v>
      </c>
      <c r="BE41">
        <v>268.49996153846149</v>
      </c>
      <c r="BF41">
        <v>271.87</v>
      </c>
      <c r="BG41">
        <f t="shared" si="31"/>
        <v>1.2395771734794225E-2</v>
      </c>
      <c r="BH41">
        <v>0.5</v>
      </c>
      <c r="BI41">
        <f t="shared" si="32"/>
        <v>1261.2098712907366</v>
      </c>
      <c r="BJ41">
        <f t="shared" si="33"/>
        <v>2.2230656648488814</v>
      </c>
      <c r="BK41">
        <f t="shared" si="34"/>
        <v>7.8168348370945875</v>
      </c>
      <c r="BL41">
        <f t="shared" si="35"/>
        <v>2.5555347592945486E-3</v>
      </c>
      <c r="BM41">
        <f t="shared" si="36"/>
        <v>-0.9974252400044139</v>
      </c>
      <c r="BN41">
        <f t="shared" si="37"/>
        <v>271.87</v>
      </c>
      <c r="BO41" t="s">
        <v>437</v>
      </c>
      <c r="BP41">
        <v>0</v>
      </c>
      <c r="BQ41">
        <f t="shared" si="38"/>
        <v>271.87</v>
      </c>
      <c r="BR41">
        <f t="shared" si="39"/>
        <v>0</v>
      </c>
      <c r="BS41" t="e">
        <f t="shared" si="40"/>
        <v>#DIV/0!</v>
      </c>
      <c r="BT41">
        <f t="shared" si="41"/>
        <v>1</v>
      </c>
      <c r="BU41">
        <f t="shared" si="42"/>
        <v>1.2427770260495309E-2</v>
      </c>
      <c r="BV41" t="e">
        <f t="shared" si="43"/>
        <v>#DIV/0!</v>
      </c>
      <c r="BW41" t="e">
        <f t="shared" si="44"/>
        <v>#DIV/0!</v>
      </c>
      <c r="BX41" t="e">
        <f t="shared" si="45"/>
        <v>#DIV/0!</v>
      </c>
      <c r="DG41">
        <f t="shared" si="46"/>
        <v>1499.9983870967751</v>
      </c>
      <c r="DH41">
        <f t="shared" si="47"/>
        <v>1261.2098712907366</v>
      </c>
      <c r="DI41">
        <f t="shared" si="48"/>
        <v>0.84080748495456037</v>
      </c>
      <c r="DJ41">
        <f t="shared" si="49"/>
        <v>0.16115844596230164</v>
      </c>
      <c r="DK41">
        <v>2</v>
      </c>
      <c r="DL41">
        <v>0.5</v>
      </c>
      <c r="DM41" t="s">
        <v>439</v>
      </c>
      <c r="DN41">
        <v>2</v>
      </c>
      <c r="DO41" t="b">
        <v>1</v>
      </c>
      <c r="DP41">
        <v>1702416882.099999</v>
      </c>
      <c r="DQ41">
        <v>419.00638709677412</v>
      </c>
      <c r="DR41">
        <v>420.00574193548391</v>
      </c>
      <c r="DS41">
        <v>16.144170967741939</v>
      </c>
      <c r="DT41">
        <v>15.90430322580645</v>
      </c>
      <c r="DU41">
        <v>417.73616129032263</v>
      </c>
      <c r="DV41">
        <v>16.070003225806449</v>
      </c>
      <c r="DW41">
        <v>499.99774193548382</v>
      </c>
      <c r="DX41">
        <v>91.076338709677444</v>
      </c>
      <c r="DY41">
        <v>9.9987564516129002E-2</v>
      </c>
      <c r="DZ41">
        <v>23.611558064516121</v>
      </c>
      <c r="EA41">
        <v>23.974377419354841</v>
      </c>
      <c r="EB41">
        <v>999.90000000000032</v>
      </c>
      <c r="EC41">
        <v>0</v>
      </c>
      <c r="ED41">
        <v>0</v>
      </c>
      <c r="EE41">
        <v>10002.52193548387</v>
      </c>
      <c r="EF41">
        <v>0</v>
      </c>
      <c r="EG41">
        <v>9.8274058064516154</v>
      </c>
      <c r="EH41">
        <v>-0.99935180645161292</v>
      </c>
      <c r="EI41">
        <v>425.88193548387102</v>
      </c>
      <c r="EJ41">
        <v>426.79351612903218</v>
      </c>
      <c r="EK41">
        <v>0.23986012903225809</v>
      </c>
      <c r="EL41">
        <v>420.00574193548391</v>
      </c>
      <c r="EM41">
        <v>15.90430322580645</v>
      </c>
      <c r="EN41">
        <v>1.47035064516129</v>
      </c>
      <c r="EO41">
        <v>1.4485054838709679</v>
      </c>
      <c r="EP41">
        <v>12.663287096774191</v>
      </c>
      <c r="EQ41">
        <v>12.435148387096771</v>
      </c>
      <c r="ER41">
        <v>1499.9983870967751</v>
      </c>
      <c r="ES41">
        <v>0.97299351612903195</v>
      </c>
      <c r="ET41">
        <v>2.7006383870967741E-2</v>
      </c>
      <c r="EU41">
        <v>0</v>
      </c>
      <c r="EV41">
        <v>268.49774193548387</v>
      </c>
      <c r="EW41">
        <v>4.9995999999999974</v>
      </c>
      <c r="EX41">
        <v>4064.2058064516132</v>
      </c>
      <c r="EY41">
        <v>14076.370967741939</v>
      </c>
      <c r="EZ41">
        <v>37.721548387096767</v>
      </c>
      <c r="FA41">
        <v>38.923129032258061</v>
      </c>
      <c r="FB41">
        <v>38.302258064516117</v>
      </c>
      <c r="FC41">
        <v>38.400870967741923</v>
      </c>
      <c r="FD41">
        <v>38.900967741935467</v>
      </c>
      <c r="FE41">
        <v>1454.624193548387</v>
      </c>
      <c r="FF41">
        <v>40.374193548387119</v>
      </c>
      <c r="FG41">
        <v>0</v>
      </c>
      <c r="FH41">
        <v>110.2000000476837</v>
      </c>
      <c r="FI41">
        <v>0</v>
      </c>
      <c r="FJ41">
        <v>268.49996153846149</v>
      </c>
      <c r="FK41">
        <v>-1.3084102602420811</v>
      </c>
      <c r="FL41">
        <v>-19.563076934755191</v>
      </c>
      <c r="FM41">
        <v>4064.103076923077</v>
      </c>
      <c r="FN41">
        <v>15</v>
      </c>
      <c r="FO41">
        <v>0</v>
      </c>
      <c r="FP41" t="s">
        <v>440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-1.0108867749999999</v>
      </c>
      <c r="GC41">
        <v>5.4586727954972117E-2</v>
      </c>
      <c r="GD41">
        <v>4.1659906132567981E-2</v>
      </c>
      <c r="GE41">
        <v>1</v>
      </c>
      <c r="GF41">
        <v>268.54876470588232</v>
      </c>
      <c r="GG41">
        <v>-1.0133231470258861</v>
      </c>
      <c r="GH41">
        <v>0.21943604975207509</v>
      </c>
      <c r="GI41">
        <v>0</v>
      </c>
      <c r="GJ41">
        <v>0.22988605000000001</v>
      </c>
      <c r="GK41">
        <v>0.23453437148217629</v>
      </c>
      <c r="GL41">
        <v>2.4934149072055781E-2</v>
      </c>
      <c r="GM41">
        <v>0</v>
      </c>
      <c r="GN41">
        <v>1</v>
      </c>
      <c r="GO41">
        <v>3</v>
      </c>
      <c r="GP41" t="s">
        <v>464</v>
      </c>
      <c r="GQ41">
        <v>3.1007899999999999</v>
      </c>
      <c r="GR41">
        <v>2.75813</v>
      </c>
      <c r="GS41">
        <v>8.8694200000000001E-2</v>
      </c>
      <c r="GT41">
        <v>8.9081800000000003E-2</v>
      </c>
      <c r="GU41">
        <v>8.2595799999999997E-2</v>
      </c>
      <c r="GV41">
        <v>8.2295300000000002E-2</v>
      </c>
      <c r="GW41">
        <v>23850.799999999999</v>
      </c>
      <c r="GX41">
        <v>22162.5</v>
      </c>
      <c r="GY41">
        <v>26728</v>
      </c>
      <c r="GZ41">
        <v>24546.799999999999</v>
      </c>
      <c r="HA41">
        <v>39302.400000000001</v>
      </c>
      <c r="HB41">
        <v>33330.400000000001</v>
      </c>
      <c r="HC41">
        <v>46748.4</v>
      </c>
      <c r="HD41">
        <v>38867.699999999997</v>
      </c>
      <c r="HE41">
        <v>1.9108499999999999</v>
      </c>
      <c r="HF41">
        <v>1.9021999999999999</v>
      </c>
      <c r="HG41">
        <v>0.14172499999999999</v>
      </c>
      <c r="HH41">
        <v>0</v>
      </c>
      <c r="HI41">
        <v>21.646899999999999</v>
      </c>
      <c r="HJ41">
        <v>999.9</v>
      </c>
      <c r="HK41">
        <v>44.8</v>
      </c>
      <c r="HL41">
        <v>31.9</v>
      </c>
      <c r="HM41">
        <v>23.3538</v>
      </c>
      <c r="HN41">
        <v>60.997300000000003</v>
      </c>
      <c r="HO41">
        <v>24.787700000000001</v>
      </c>
      <c r="HP41">
        <v>1</v>
      </c>
      <c r="HQ41">
        <v>-9.0726600000000004E-2</v>
      </c>
      <c r="HR41">
        <v>0.75773699999999999</v>
      </c>
      <c r="HS41">
        <v>20.2788</v>
      </c>
      <c r="HT41">
        <v>5.22133</v>
      </c>
      <c r="HU41">
        <v>11.98</v>
      </c>
      <c r="HV41">
        <v>4.9657499999999999</v>
      </c>
      <c r="HW41">
        <v>3.27508</v>
      </c>
      <c r="HX41">
        <v>9999</v>
      </c>
      <c r="HY41">
        <v>9999</v>
      </c>
      <c r="HZ41">
        <v>9999</v>
      </c>
      <c r="IA41">
        <v>533.9</v>
      </c>
      <c r="IB41">
        <v>1.8639699999999999</v>
      </c>
      <c r="IC41">
        <v>1.86005</v>
      </c>
      <c r="ID41">
        <v>1.8583700000000001</v>
      </c>
      <c r="IE41">
        <v>1.8597300000000001</v>
      </c>
      <c r="IF41">
        <v>1.8598600000000001</v>
      </c>
      <c r="IG41">
        <v>1.8583700000000001</v>
      </c>
      <c r="IH41">
        <v>1.8573900000000001</v>
      </c>
      <c r="II41">
        <v>1.8523099999999999</v>
      </c>
      <c r="IJ41">
        <v>0</v>
      </c>
      <c r="IK41">
        <v>0</v>
      </c>
      <c r="IL41">
        <v>0</v>
      </c>
      <c r="IM41">
        <v>0</v>
      </c>
      <c r="IN41" t="s">
        <v>442</v>
      </c>
      <c r="IO41" t="s">
        <v>443</v>
      </c>
      <c r="IP41" t="s">
        <v>444</v>
      </c>
      <c r="IQ41" t="s">
        <v>444</v>
      </c>
      <c r="IR41" t="s">
        <v>444</v>
      </c>
      <c r="IS41" t="s">
        <v>444</v>
      </c>
      <c r="IT41">
        <v>0</v>
      </c>
      <c r="IU41">
        <v>100</v>
      </c>
      <c r="IV41">
        <v>100</v>
      </c>
      <c r="IW41">
        <v>1.2709999999999999</v>
      </c>
      <c r="IX41">
        <v>7.3999999999999996E-2</v>
      </c>
      <c r="IY41">
        <v>0.39716153104927959</v>
      </c>
      <c r="IZ41">
        <v>2.1943836705261579E-3</v>
      </c>
      <c r="JA41">
        <v>-2.6144308360484781E-7</v>
      </c>
      <c r="JB41">
        <v>2.8315668189746569E-11</v>
      </c>
      <c r="JC41">
        <v>-2.387284111826243E-2</v>
      </c>
      <c r="JD41">
        <v>-4.9195921971587819E-3</v>
      </c>
      <c r="JE41">
        <v>8.1864236447964141E-4</v>
      </c>
      <c r="JF41">
        <v>-8.2681161510495509E-6</v>
      </c>
      <c r="JG41">
        <v>6</v>
      </c>
      <c r="JH41">
        <v>2002</v>
      </c>
      <c r="JI41">
        <v>0</v>
      </c>
      <c r="JJ41">
        <v>28</v>
      </c>
      <c r="JK41">
        <v>28373614.800000001</v>
      </c>
      <c r="JL41">
        <v>28373614.800000001</v>
      </c>
      <c r="JM41">
        <v>1.1206100000000001</v>
      </c>
      <c r="JN41">
        <v>2.6232899999999999</v>
      </c>
      <c r="JO41">
        <v>1.49658</v>
      </c>
      <c r="JP41">
        <v>2.3327599999999999</v>
      </c>
      <c r="JQ41">
        <v>1.5490699999999999</v>
      </c>
      <c r="JR41">
        <v>2.3803700000000001</v>
      </c>
      <c r="JS41">
        <v>35.197800000000001</v>
      </c>
      <c r="JT41">
        <v>24.105</v>
      </c>
      <c r="JU41">
        <v>18</v>
      </c>
      <c r="JV41">
        <v>486.43</v>
      </c>
      <c r="JW41">
        <v>497.01499999999999</v>
      </c>
      <c r="JX41">
        <v>21.560300000000002</v>
      </c>
      <c r="JY41">
        <v>26.091000000000001</v>
      </c>
      <c r="JZ41">
        <v>29.999199999999998</v>
      </c>
      <c r="KA41">
        <v>26.5181</v>
      </c>
      <c r="KB41">
        <v>26.560600000000001</v>
      </c>
      <c r="KC41">
        <v>22.546700000000001</v>
      </c>
      <c r="KD41">
        <v>31.531199999999998</v>
      </c>
      <c r="KE41">
        <v>0</v>
      </c>
      <c r="KF41">
        <v>21.5656</v>
      </c>
      <c r="KG41">
        <v>420</v>
      </c>
      <c r="KH41">
        <v>15.8032</v>
      </c>
      <c r="KI41">
        <v>102.152</v>
      </c>
      <c r="KJ41">
        <v>93.704499999999996</v>
      </c>
    </row>
    <row r="42" spans="1:296" x14ac:dyDescent="0.3">
      <c r="A42">
        <v>24</v>
      </c>
      <c r="B42">
        <v>1702417117.0999999</v>
      </c>
      <c r="C42">
        <v>6805</v>
      </c>
      <c r="D42" t="s">
        <v>514</v>
      </c>
      <c r="E42" t="s">
        <v>515</v>
      </c>
      <c r="F42">
        <v>5</v>
      </c>
      <c r="G42" t="s">
        <v>500</v>
      </c>
      <c r="H42">
        <v>1702417109.099999</v>
      </c>
      <c r="I42">
        <f t="shared" si="0"/>
        <v>6.0597180407690951E-4</v>
      </c>
      <c r="J42">
        <f t="shared" si="1"/>
        <v>0.60597180407690954</v>
      </c>
      <c r="K42">
        <f t="shared" si="2"/>
        <v>2.1045640123433418</v>
      </c>
      <c r="L42">
        <f t="shared" si="3"/>
        <v>419.00267741935482</v>
      </c>
      <c r="M42">
        <f t="shared" si="4"/>
        <v>313.54338760087438</v>
      </c>
      <c r="N42">
        <f t="shared" si="5"/>
        <v>28.591106879930624</v>
      </c>
      <c r="O42">
        <f t="shared" si="6"/>
        <v>38.207631883863904</v>
      </c>
      <c r="P42">
        <f t="shared" si="7"/>
        <v>3.5505737853287929E-2</v>
      </c>
      <c r="Q42">
        <f t="shared" si="8"/>
        <v>2.858303846512376</v>
      </c>
      <c r="R42">
        <f t="shared" si="9"/>
        <v>3.5262521657162281E-2</v>
      </c>
      <c r="S42">
        <f t="shared" si="10"/>
        <v>2.2060789017664364E-2</v>
      </c>
      <c r="T42">
        <f t="shared" si="11"/>
        <v>241.7356190746942</v>
      </c>
      <c r="U42">
        <f t="shared" si="12"/>
        <v>24.831423942575306</v>
      </c>
      <c r="V42">
        <f t="shared" si="13"/>
        <v>23.994251612903231</v>
      </c>
      <c r="W42">
        <f t="shared" si="14"/>
        <v>2.993940455393544</v>
      </c>
      <c r="X42">
        <f t="shared" si="15"/>
        <v>50.323982390036207</v>
      </c>
      <c r="Y42">
        <f t="shared" si="16"/>
        <v>1.4652428773530017</v>
      </c>
      <c r="Z42">
        <f t="shared" si="17"/>
        <v>2.9116194859075972</v>
      </c>
      <c r="AA42">
        <f t="shared" si="18"/>
        <v>1.5286975780405423</v>
      </c>
      <c r="AB42">
        <f t="shared" si="19"/>
        <v>-26.723356559791711</v>
      </c>
      <c r="AC42">
        <f t="shared" si="20"/>
        <v>-71.394574361772669</v>
      </c>
      <c r="AD42">
        <f t="shared" si="21"/>
        <v>-5.2179002852736041</v>
      </c>
      <c r="AE42">
        <f t="shared" si="22"/>
        <v>138.39978786785622</v>
      </c>
      <c r="AF42">
        <f t="shared" si="23"/>
        <v>2.2385312526096923</v>
      </c>
      <c r="AG42">
        <f t="shared" si="24"/>
        <v>0.64972917960108012</v>
      </c>
      <c r="AH42">
        <f t="shared" si="25"/>
        <v>2.1045640123433418</v>
      </c>
      <c r="AI42">
        <v>426.69640513792092</v>
      </c>
      <c r="AJ42">
        <v>425.84275151515129</v>
      </c>
      <c r="AK42">
        <v>-3.499329208709123E-4</v>
      </c>
      <c r="AL42">
        <v>66.166239772673578</v>
      </c>
      <c r="AM42">
        <f t="shared" si="26"/>
        <v>0.60597180407690954</v>
      </c>
      <c r="AN42">
        <v>15.743278588876731</v>
      </c>
      <c r="AO42">
        <v>16.040019999999991</v>
      </c>
      <c r="AP42">
        <v>-7.2408466943647736E-3</v>
      </c>
      <c r="AQ42">
        <v>108.8971963343138</v>
      </c>
      <c r="AR42">
        <v>0</v>
      </c>
      <c r="AS42">
        <v>0</v>
      </c>
      <c r="AT42">
        <f t="shared" si="27"/>
        <v>1</v>
      </c>
      <c r="AU42">
        <f t="shared" si="28"/>
        <v>0</v>
      </c>
      <c r="AV42">
        <f t="shared" si="29"/>
        <v>48750.7225644071</v>
      </c>
      <c r="AW42" t="s">
        <v>437</v>
      </c>
      <c r="AX42">
        <v>0</v>
      </c>
      <c r="AY42">
        <v>0.7</v>
      </c>
      <c r="AZ42">
        <v>0.7</v>
      </c>
      <c r="BA42">
        <f t="shared" si="30"/>
        <v>0</v>
      </c>
      <c r="BB42">
        <v>-1</v>
      </c>
      <c r="BC42" t="s">
        <v>516</v>
      </c>
      <c r="BD42">
        <v>8163.65</v>
      </c>
      <c r="BE42">
        <v>265.44503846153839</v>
      </c>
      <c r="BF42">
        <v>268.87</v>
      </c>
      <c r="BG42">
        <f t="shared" si="31"/>
        <v>1.2738355110133548E-2</v>
      </c>
      <c r="BH42">
        <v>0.5</v>
      </c>
      <c r="BI42">
        <f t="shared" si="32"/>
        <v>1261.2057680647756</v>
      </c>
      <c r="BJ42">
        <f t="shared" si="33"/>
        <v>2.1045640123433418</v>
      </c>
      <c r="BK42">
        <f t="shared" si="34"/>
        <v>8.0328434702789195</v>
      </c>
      <c r="BL42">
        <f t="shared" si="35"/>
        <v>2.4615840578552533E-3</v>
      </c>
      <c r="BM42">
        <f t="shared" si="36"/>
        <v>-0.99739651132517582</v>
      </c>
      <c r="BN42">
        <f t="shared" si="37"/>
        <v>268.87</v>
      </c>
      <c r="BO42" t="s">
        <v>437</v>
      </c>
      <c r="BP42">
        <v>0</v>
      </c>
      <c r="BQ42">
        <f t="shared" si="38"/>
        <v>268.87</v>
      </c>
      <c r="BR42">
        <f t="shared" si="39"/>
        <v>0</v>
      </c>
      <c r="BS42" t="e">
        <f t="shared" si="40"/>
        <v>#DIV/0!</v>
      </c>
      <c r="BT42">
        <f t="shared" si="41"/>
        <v>1</v>
      </c>
      <c r="BU42">
        <f t="shared" si="42"/>
        <v>1.2771605841300727E-2</v>
      </c>
      <c r="BV42" t="e">
        <f t="shared" si="43"/>
        <v>#DIV/0!</v>
      </c>
      <c r="BW42" t="e">
        <f t="shared" si="44"/>
        <v>#DIV/0!</v>
      </c>
      <c r="BX42" t="e">
        <f t="shared" si="45"/>
        <v>#DIV/0!</v>
      </c>
      <c r="DG42">
        <f t="shared" si="46"/>
        <v>1499.9941935483871</v>
      </c>
      <c r="DH42">
        <f t="shared" si="47"/>
        <v>1261.2057680647756</v>
      </c>
      <c r="DI42">
        <f t="shared" si="48"/>
        <v>0.84080710011367876</v>
      </c>
      <c r="DJ42">
        <f t="shared" si="49"/>
        <v>0.16115770321939998</v>
      </c>
      <c r="DK42">
        <v>2</v>
      </c>
      <c r="DL42">
        <v>0.5</v>
      </c>
      <c r="DM42" t="s">
        <v>439</v>
      </c>
      <c r="DN42">
        <v>2</v>
      </c>
      <c r="DO42" t="b">
        <v>1</v>
      </c>
      <c r="DP42">
        <v>1702417109.099999</v>
      </c>
      <c r="DQ42">
        <v>419.00267741935482</v>
      </c>
      <c r="DR42">
        <v>420.00700000000001</v>
      </c>
      <c r="DS42">
        <v>16.068535483870971</v>
      </c>
      <c r="DT42">
        <v>15.81281612903225</v>
      </c>
      <c r="DU42">
        <v>417.73225806451609</v>
      </c>
      <c r="DV42">
        <v>15.99548064516129</v>
      </c>
      <c r="DW42">
        <v>499.99264516129028</v>
      </c>
      <c r="DX42">
        <v>91.087122580645158</v>
      </c>
      <c r="DY42">
        <v>9.9960325806451603E-2</v>
      </c>
      <c r="DZ42">
        <v>23.53094193548387</v>
      </c>
      <c r="EA42">
        <v>23.994251612903231</v>
      </c>
      <c r="EB42">
        <v>999.90000000000032</v>
      </c>
      <c r="EC42">
        <v>0</v>
      </c>
      <c r="ED42">
        <v>0</v>
      </c>
      <c r="EE42">
        <v>10004.913870967741</v>
      </c>
      <c r="EF42">
        <v>0</v>
      </c>
      <c r="EG42">
        <v>9.6507970967741947</v>
      </c>
      <c r="EH42">
        <v>-1.0043626451612899</v>
      </c>
      <c r="EI42">
        <v>425.84538709677418</v>
      </c>
      <c r="EJ42">
        <v>426.75516129032258</v>
      </c>
      <c r="EK42">
        <v>0.25571041935483868</v>
      </c>
      <c r="EL42">
        <v>420.00700000000001</v>
      </c>
      <c r="EM42">
        <v>15.81281612903225</v>
      </c>
      <c r="EN42">
        <v>1.463636451612903</v>
      </c>
      <c r="EO42">
        <v>1.440345161290322</v>
      </c>
      <c r="EP42">
        <v>12.593477419354841</v>
      </c>
      <c r="EQ42">
        <v>12.34913548387097</v>
      </c>
      <c r="ER42">
        <v>1499.9941935483871</v>
      </c>
      <c r="ES42">
        <v>0.97300525806451588</v>
      </c>
      <c r="ET42">
        <v>2.6994841935483859E-2</v>
      </c>
      <c r="EU42">
        <v>0</v>
      </c>
      <c r="EV42">
        <v>265.47125806451612</v>
      </c>
      <c r="EW42">
        <v>4.9995999999999974</v>
      </c>
      <c r="EX42">
        <v>4010.6222580645172</v>
      </c>
      <c r="EY42">
        <v>14076.37419354839</v>
      </c>
      <c r="EZ42">
        <v>37.275903225806452</v>
      </c>
      <c r="FA42">
        <v>38.884774193548367</v>
      </c>
      <c r="FB42">
        <v>38.096548387096767</v>
      </c>
      <c r="FC42">
        <v>38.544129032258063</v>
      </c>
      <c r="FD42">
        <v>38.787999999999982</v>
      </c>
      <c r="FE42">
        <v>1454.63935483871</v>
      </c>
      <c r="FF42">
        <v>40.354838709677438</v>
      </c>
      <c r="FG42">
        <v>0</v>
      </c>
      <c r="FH42">
        <v>226.4000000953674</v>
      </c>
      <c r="FI42">
        <v>0</v>
      </c>
      <c r="FJ42">
        <v>265.44503846153839</v>
      </c>
      <c r="FK42">
        <v>-1.2764102478604571</v>
      </c>
      <c r="FL42">
        <v>0.35179487062041281</v>
      </c>
      <c r="FM42">
        <v>4010.6411538461539</v>
      </c>
      <c r="FN42">
        <v>15</v>
      </c>
      <c r="FO42">
        <v>0</v>
      </c>
      <c r="FP42" t="s">
        <v>440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-1.006121</v>
      </c>
      <c r="GC42">
        <v>0.16952046689895539</v>
      </c>
      <c r="GD42">
        <v>3.6123961416752517E-2</v>
      </c>
      <c r="GE42">
        <v>1</v>
      </c>
      <c r="GF42">
        <v>265.57511764705879</v>
      </c>
      <c r="GG42">
        <v>-1.618884639156039</v>
      </c>
      <c r="GH42">
        <v>0.31064816155389657</v>
      </c>
      <c r="GI42">
        <v>0</v>
      </c>
      <c r="GJ42">
        <v>0.2486024634146341</v>
      </c>
      <c r="GK42">
        <v>0.15799822996515661</v>
      </c>
      <c r="GL42">
        <v>2.3848081530548439E-2</v>
      </c>
      <c r="GM42">
        <v>0</v>
      </c>
      <c r="GN42">
        <v>1</v>
      </c>
      <c r="GO42">
        <v>3</v>
      </c>
      <c r="GP42" t="s">
        <v>464</v>
      </c>
      <c r="GQ42">
        <v>3.1008599999999999</v>
      </c>
      <c r="GR42">
        <v>2.7581799999999999</v>
      </c>
      <c r="GS42">
        <v>8.87873E-2</v>
      </c>
      <c r="GT42">
        <v>8.9187199999999994E-2</v>
      </c>
      <c r="GU42">
        <v>8.2311800000000004E-2</v>
      </c>
      <c r="GV42">
        <v>8.1985500000000003E-2</v>
      </c>
      <c r="GW42">
        <v>23862</v>
      </c>
      <c r="GX42">
        <v>22169.9</v>
      </c>
      <c r="GY42">
        <v>26741.9</v>
      </c>
      <c r="GZ42">
        <v>24556.400000000001</v>
      </c>
      <c r="HA42">
        <v>39334.400000000001</v>
      </c>
      <c r="HB42">
        <v>33352.9</v>
      </c>
      <c r="HC42">
        <v>46772.4</v>
      </c>
      <c r="HD42">
        <v>38880.9</v>
      </c>
      <c r="HE42">
        <v>1.91462</v>
      </c>
      <c r="HF42">
        <v>1.9089</v>
      </c>
      <c r="HG42">
        <v>0.130381</v>
      </c>
      <c r="HH42">
        <v>0</v>
      </c>
      <c r="HI42">
        <v>21.8537</v>
      </c>
      <c r="HJ42">
        <v>999.9</v>
      </c>
      <c r="HK42">
        <v>44.5</v>
      </c>
      <c r="HL42">
        <v>31.9</v>
      </c>
      <c r="HM42">
        <v>23.195499999999999</v>
      </c>
      <c r="HN42">
        <v>61.007300000000001</v>
      </c>
      <c r="HO42">
        <v>24.7075</v>
      </c>
      <c r="HP42">
        <v>1</v>
      </c>
      <c r="HQ42">
        <v>-0.120556</v>
      </c>
      <c r="HR42">
        <v>0.78004600000000002</v>
      </c>
      <c r="HS42">
        <v>20.280799999999999</v>
      </c>
      <c r="HT42">
        <v>5.2217799999999999</v>
      </c>
      <c r="HU42">
        <v>11.9785</v>
      </c>
      <c r="HV42">
        <v>4.9656500000000001</v>
      </c>
      <c r="HW42">
        <v>3.27508</v>
      </c>
      <c r="HX42">
        <v>9999</v>
      </c>
      <c r="HY42">
        <v>9999</v>
      </c>
      <c r="HZ42">
        <v>9999</v>
      </c>
      <c r="IA42">
        <v>534</v>
      </c>
      <c r="IB42">
        <v>1.8639699999999999</v>
      </c>
      <c r="IC42">
        <v>1.86005</v>
      </c>
      <c r="ID42">
        <v>1.85836</v>
      </c>
      <c r="IE42">
        <v>1.8597300000000001</v>
      </c>
      <c r="IF42">
        <v>1.8598300000000001</v>
      </c>
      <c r="IG42">
        <v>1.85836</v>
      </c>
      <c r="IH42">
        <v>1.8573500000000001</v>
      </c>
      <c r="II42">
        <v>1.8522700000000001</v>
      </c>
      <c r="IJ42">
        <v>0</v>
      </c>
      <c r="IK42">
        <v>0</v>
      </c>
      <c r="IL42">
        <v>0</v>
      </c>
      <c r="IM42">
        <v>0</v>
      </c>
      <c r="IN42" t="s">
        <v>442</v>
      </c>
      <c r="IO42" t="s">
        <v>443</v>
      </c>
      <c r="IP42" t="s">
        <v>444</v>
      </c>
      <c r="IQ42" t="s">
        <v>444</v>
      </c>
      <c r="IR42" t="s">
        <v>444</v>
      </c>
      <c r="IS42" t="s">
        <v>444</v>
      </c>
      <c r="IT42">
        <v>0</v>
      </c>
      <c r="IU42">
        <v>100</v>
      </c>
      <c r="IV42">
        <v>100</v>
      </c>
      <c r="IW42">
        <v>1.2709999999999999</v>
      </c>
      <c r="IX42">
        <v>7.2599999999999998E-2</v>
      </c>
      <c r="IY42">
        <v>0.39716153104927959</v>
      </c>
      <c r="IZ42">
        <v>2.1943836705261579E-3</v>
      </c>
      <c r="JA42">
        <v>-2.6144308360484781E-7</v>
      </c>
      <c r="JB42">
        <v>2.8315668189746569E-11</v>
      </c>
      <c r="JC42">
        <v>-2.387284111826243E-2</v>
      </c>
      <c r="JD42">
        <v>-4.9195921971587819E-3</v>
      </c>
      <c r="JE42">
        <v>8.1864236447964141E-4</v>
      </c>
      <c r="JF42">
        <v>-8.2681161510495509E-6</v>
      </c>
      <c r="JG42">
        <v>6</v>
      </c>
      <c r="JH42">
        <v>2002</v>
      </c>
      <c r="JI42">
        <v>0</v>
      </c>
      <c r="JJ42">
        <v>28</v>
      </c>
      <c r="JK42">
        <v>28373618.600000001</v>
      </c>
      <c r="JL42">
        <v>28373618.600000001</v>
      </c>
      <c r="JM42">
        <v>1.1218300000000001</v>
      </c>
      <c r="JN42">
        <v>2.6208499999999999</v>
      </c>
      <c r="JO42">
        <v>1.49658</v>
      </c>
      <c r="JP42">
        <v>2.33521</v>
      </c>
      <c r="JQ42">
        <v>1.5478499999999999</v>
      </c>
      <c r="JR42">
        <v>2.4426299999999999</v>
      </c>
      <c r="JS42">
        <v>34.967399999999998</v>
      </c>
      <c r="JT42">
        <v>24.113800000000001</v>
      </c>
      <c r="JU42">
        <v>18</v>
      </c>
      <c r="JV42">
        <v>485.57600000000002</v>
      </c>
      <c r="JW42">
        <v>498.04899999999998</v>
      </c>
      <c r="JX42">
        <v>21.455100000000002</v>
      </c>
      <c r="JY42">
        <v>25.716100000000001</v>
      </c>
      <c r="JZ42">
        <v>29.999500000000001</v>
      </c>
      <c r="KA42">
        <v>26.1389</v>
      </c>
      <c r="KB42">
        <v>26.182400000000001</v>
      </c>
      <c r="KC42">
        <v>22.549900000000001</v>
      </c>
      <c r="KD42">
        <v>31.506399999999999</v>
      </c>
      <c r="KE42">
        <v>0</v>
      </c>
      <c r="KF42">
        <v>21.4575</v>
      </c>
      <c r="KG42">
        <v>420</v>
      </c>
      <c r="KH42">
        <v>15.7325</v>
      </c>
      <c r="KI42">
        <v>102.20399999999999</v>
      </c>
      <c r="KJ42">
        <v>93.738200000000006</v>
      </c>
    </row>
    <row r="43" spans="1:296" x14ac:dyDescent="0.3">
      <c r="A43">
        <v>25</v>
      </c>
      <c r="B43">
        <v>1702417664.0999999</v>
      </c>
      <c r="C43">
        <v>7352</v>
      </c>
      <c r="D43" t="s">
        <v>517</v>
      </c>
      <c r="E43" t="s">
        <v>518</v>
      </c>
      <c r="F43">
        <v>5</v>
      </c>
      <c r="G43" t="s">
        <v>500</v>
      </c>
      <c r="H43">
        <v>1702417656.349999</v>
      </c>
      <c r="I43">
        <f t="shared" si="0"/>
        <v>5.9411828767737924E-4</v>
      </c>
      <c r="J43">
        <f t="shared" si="1"/>
        <v>0.59411828767737929</v>
      </c>
      <c r="K43">
        <f t="shared" si="2"/>
        <v>1.2225141050105015</v>
      </c>
      <c r="L43">
        <f t="shared" si="3"/>
        <v>419.39433333333341</v>
      </c>
      <c r="M43">
        <f t="shared" si="4"/>
        <v>322.63194574299166</v>
      </c>
      <c r="N43">
        <f t="shared" si="5"/>
        <v>29.422418758454956</v>
      </c>
      <c r="O43">
        <f t="shared" si="6"/>
        <v>38.246664234812293</v>
      </c>
      <c r="P43">
        <f t="shared" si="7"/>
        <v>2.3954604425464408E-2</v>
      </c>
      <c r="Q43">
        <f t="shared" si="8"/>
        <v>2.8583148975753212</v>
      </c>
      <c r="R43">
        <f t="shared" si="9"/>
        <v>2.3843631347756265E-2</v>
      </c>
      <c r="S43">
        <f t="shared" si="10"/>
        <v>1.4912197105838569E-2</v>
      </c>
      <c r="T43">
        <f t="shared" si="11"/>
        <v>241.73860022315401</v>
      </c>
      <c r="U43">
        <f t="shared" si="12"/>
        <v>30.740627917010322</v>
      </c>
      <c r="V43">
        <f t="shared" si="13"/>
        <v>30.013666666666669</v>
      </c>
      <c r="W43">
        <f t="shared" si="14"/>
        <v>4.2637953788214098</v>
      </c>
      <c r="X43">
        <f t="shared" si="15"/>
        <v>50.180394187644509</v>
      </c>
      <c r="Y43">
        <f t="shared" si="16"/>
        <v>2.0703799141861201</v>
      </c>
      <c r="Z43">
        <f t="shared" si="17"/>
        <v>4.1258741540453903</v>
      </c>
      <c r="AA43">
        <f t="shared" si="18"/>
        <v>2.1934154646352897</v>
      </c>
      <c r="AB43">
        <f t="shared" si="19"/>
        <v>-26.200616486572425</v>
      </c>
      <c r="AC43">
        <f t="shared" si="20"/>
        <v>-88.037940819660946</v>
      </c>
      <c r="AD43">
        <f t="shared" si="21"/>
        <v>-6.8301338678047756</v>
      </c>
      <c r="AE43">
        <f t="shared" si="22"/>
        <v>120.66990904911586</v>
      </c>
      <c r="AF43">
        <f t="shared" si="23"/>
        <v>1.2541193045651933</v>
      </c>
      <c r="AG43">
        <f t="shared" si="24"/>
        <v>0.53335754544731351</v>
      </c>
      <c r="AH43">
        <f t="shared" si="25"/>
        <v>1.2225141050105015</v>
      </c>
      <c r="AI43">
        <v>429.6178425367811</v>
      </c>
      <c r="AJ43">
        <v>429.11613333333321</v>
      </c>
      <c r="AK43">
        <v>3.0082489447696178E-4</v>
      </c>
      <c r="AL43">
        <v>66.166239772673578</v>
      </c>
      <c r="AM43">
        <f t="shared" si="26"/>
        <v>0.59411828767737929</v>
      </c>
      <c r="AN43">
        <v>22.465276858724199</v>
      </c>
      <c r="AO43">
        <v>22.698024848484849</v>
      </c>
      <c r="AP43">
        <v>-6.220445510974308E-5</v>
      </c>
      <c r="AQ43">
        <v>108.8971963343138</v>
      </c>
      <c r="AR43">
        <v>0</v>
      </c>
      <c r="AS43">
        <v>0</v>
      </c>
      <c r="AT43">
        <f t="shared" si="27"/>
        <v>1</v>
      </c>
      <c r="AU43">
        <f t="shared" si="28"/>
        <v>0</v>
      </c>
      <c r="AV43">
        <f t="shared" si="29"/>
        <v>47798.34229105855</v>
      </c>
      <c r="AW43" t="s">
        <v>437</v>
      </c>
      <c r="AX43">
        <v>0</v>
      </c>
      <c r="AY43">
        <v>0.7</v>
      </c>
      <c r="AZ43">
        <v>0.7</v>
      </c>
      <c r="BA43">
        <f t="shared" si="30"/>
        <v>0</v>
      </c>
      <c r="BB43">
        <v>-1</v>
      </c>
      <c r="BC43" t="s">
        <v>519</v>
      </c>
      <c r="BD43">
        <v>8155.25</v>
      </c>
      <c r="BE43">
        <v>245.71943999999999</v>
      </c>
      <c r="BF43">
        <v>249.64</v>
      </c>
      <c r="BG43">
        <f t="shared" si="31"/>
        <v>1.5704854991187345E-2</v>
      </c>
      <c r="BH43">
        <v>0.5</v>
      </c>
      <c r="BI43">
        <f t="shared" si="32"/>
        <v>1261.2200403228778</v>
      </c>
      <c r="BJ43">
        <f t="shared" si="33"/>
        <v>1.2225141050105015</v>
      </c>
      <c r="BK43">
        <f t="shared" si="34"/>
        <v>9.9036389226251256</v>
      </c>
      <c r="BL43">
        <f t="shared" si="35"/>
        <v>1.7621937758311613E-3</v>
      </c>
      <c r="BM43">
        <f t="shared" si="36"/>
        <v>-0.99719596218554718</v>
      </c>
      <c r="BN43">
        <f t="shared" si="37"/>
        <v>249.64</v>
      </c>
      <c r="BO43" t="s">
        <v>437</v>
      </c>
      <c r="BP43">
        <v>0</v>
      </c>
      <c r="BQ43">
        <f t="shared" si="38"/>
        <v>249.64</v>
      </c>
      <c r="BR43">
        <f t="shared" si="39"/>
        <v>0</v>
      </c>
      <c r="BS43" t="e">
        <f t="shared" si="40"/>
        <v>#DIV/0!</v>
      </c>
      <c r="BT43">
        <f t="shared" si="41"/>
        <v>1</v>
      </c>
      <c r="BU43">
        <f t="shared" si="42"/>
        <v>1.5749015827106912E-2</v>
      </c>
      <c r="BV43" t="e">
        <f t="shared" si="43"/>
        <v>#DIV/0!</v>
      </c>
      <c r="BW43" t="e">
        <f t="shared" si="44"/>
        <v>#DIV/0!</v>
      </c>
      <c r="BX43" t="e">
        <f t="shared" si="45"/>
        <v>#DIV/0!</v>
      </c>
      <c r="DG43">
        <f t="shared" si="46"/>
        <v>1500.011</v>
      </c>
      <c r="DH43">
        <f t="shared" si="47"/>
        <v>1261.2200403228778</v>
      </c>
      <c r="DI43">
        <f t="shared" si="48"/>
        <v>0.84080719429582707</v>
      </c>
      <c r="DJ43">
        <f t="shared" si="49"/>
        <v>0.16115788499094608</v>
      </c>
      <c r="DK43">
        <v>2</v>
      </c>
      <c r="DL43">
        <v>0.5</v>
      </c>
      <c r="DM43" t="s">
        <v>439</v>
      </c>
      <c r="DN43">
        <v>2</v>
      </c>
      <c r="DO43" t="b">
        <v>1</v>
      </c>
      <c r="DP43">
        <v>1702417656.349999</v>
      </c>
      <c r="DQ43">
        <v>419.39433333333341</v>
      </c>
      <c r="DR43">
        <v>419.98546666666658</v>
      </c>
      <c r="DS43">
        <v>22.702780000000001</v>
      </c>
      <c r="DT43">
        <v>22.494276666666661</v>
      </c>
      <c r="DU43">
        <v>418.12326666666661</v>
      </c>
      <c r="DV43">
        <v>22.516760000000001</v>
      </c>
      <c r="DW43">
        <v>499.99090000000001</v>
      </c>
      <c r="DX43">
        <v>91.095070000000035</v>
      </c>
      <c r="DY43">
        <v>9.9925246666666676E-2</v>
      </c>
      <c r="DZ43">
        <v>29.44235333333334</v>
      </c>
      <c r="EA43">
        <v>30.013666666666669</v>
      </c>
      <c r="EB43">
        <v>999.9000000000002</v>
      </c>
      <c r="EC43">
        <v>0</v>
      </c>
      <c r="ED43">
        <v>0</v>
      </c>
      <c r="EE43">
        <v>10004.108666666671</v>
      </c>
      <c r="EF43">
        <v>0</v>
      </c>
      <c r="EG43">
        <v>9.7125303333333353</v>
      </c>
      <c r="EH43">
        <v>-0.59120889999999993</v>
      </c>
      <c r="EI43">
        <v>429.13690000000008</v>
      </c>
      <c r="EJ43">
        <v>429.65016666666662</v>
      </c>
      <c r="EK43">
        <v>0.2085002</v>
      </c>
      <c r="EL43">
        <v>419.98546666666658</v>
      </c>
      <c r="EM43">
        <v>22.494276666666661</v>
      </c>
      <c r="EN43">
        <v>2.068111</v>
      </c>
      <c r="EO43">
        <v>2.0491183333333329</v>
      </c>
      <c r="EP43">
        <v>17.975683333333329</v>
      </c>
      <c r="EQ43">
        <v>17.829076666666669</v>
      </c>
      <c r="ER43">
        <v>1500.011</v>
      </c>
      <c r="ES43">
        <v>0.9730008333333332</v>
      </c>
      <c r="ET43">
        <v>2.6998976666666671E-2</v>
      </c>
      <c r="EU43">
        <v>0</v>
      </c>
      <c r="EV43">
        <v>245.7284333333333</v>
      </c>
      <c r="EW43">
        <v>4.9995999999999983</v>
      </c>
      <c r="EX43">
        <v>3740.1123333333339</v>
      </c>
      <c r="EY43">
        <v>14076.523333333331</v>
      </c>
      <c r="EZ43">
        <v>38.341466666666648</v>
      </c>
      <c r="FA43">
        <v>39.418399999999977</v>
      </c>
      <c r="FB43">
        <v>38.854033333333327</v>
      </c>
      <c r="FC43">
        <v>39.06423333333332</v>
      </c>
      <c r="FD43">
        <v>40.189299999999989</v>
      </c>
      <c r="FE43">
        <v>1454.6510000000001</v>
      </c>
      <c r="FF43">
        <v>40.359999999999992</v>
      </c>
      <c r="FG43">
        <v>0</v>
      </c>
      <c r="FH43">
        <v>546.40000009536743</v>
      </c>
      <c r="FI43">
        <v>0</v>
      </c>
      <c r="FJ43">
        <v>245.71943999999999</v>
      </c>
      <c r="FK43">
        <v>-0.58076922255105523</v>
      </c>
      <c r="FL43">
        <v>-16.634615366001938</v>
      </c>
      <c r="FM43">
        <v>3739.9648000000002</v>
      </c>
      <c r="FN43">
        <v>15</v>
      </c>
      <c r="FO43">
        <v>0</v>
      </c>
      <c r="FP43" t="s">
        <v>440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-0.58941051219512197</v>
      </c>
      <c r="GC43">
        <v>-0.14829014634146279</v>
      </c>
      <c r="GD43">
        <v>4.4108840130020477E-2</v>
      </c>
      <c r="GE43">
        <v>1</v>
      </c>
      <c r="GF43">
        <v>245.8041176470588</v>
      </c>
      <c r="GG43">
        <v>-0.96015278365425827</v>
      </c>
      <c r="GH43">
        <v>0.21612180181090809</v>
      </c>
      <c r="GI43">
        <v>1</v>
      </c>
      <c r="GJ43">
        <v>0.20515278048780489</v>
      </c>
      <c r="GK43">
        <v>0.1174038815331017</v>
      </c>
      <c r="GL43">
        <v>1.4785317497044139E-2</v>
      </c>
      <c r="GM43">
        <v>0</v>
      </c>
      <c r="GN43">
        <v>2</v>
      </c>
      <c r="GO43">
        <v>3</v>
      </c>
      <c r="GP43" t="s">
        <v>441</v>
      </c>
      <c r="GQ43">
        <v>3.1025399999999999</v>
      </c>
      <c r="GR43">
        <v>2.75827</v>
      </c>
      <c r="GS43">
        <v>8.8846599999999998E-2</v>
      </c>
      <c r="GT43">
        <v>8.9211200000000004E-2</v>
      </c>
      <c r="GU43">
        <v>0.10535</v>
      </c>
      <c r="GV43">
        <v>0.10564800000000001</v>
      </c>
      <c r="GW43">
        <v>23827.8</v>
      </c>
      <c r="GX43">
        <v>22133.3</v>
      </c>
      <c r="GY43">
        <v>26707</v>
      </c>
      <c r="GZ43">
        <v>24518.5</v>
      </c>
      <c r="HA43">
        <v>38284.6</v>
      </c>
      <c r="HB43">
        <v>32428.6</v>
      </c>
      <c r="HC43">
        <v>46712</v>
      </c>
      <c r="HD43">
        <v>38812.1</v>
      </c>
      <c r="HE43">
        <v>1.9095</v>
      </c>
      <c r="HF43">
        <v>1.9142699999999999</v>
      </c>
      <c r="HG43">
        <v>0.175398</v>
      </c>
      <c r="HH43">
        <v>0</v>
      </c>
      <c r="HI43">
        <v>27.1572</v>
      </c>
      <c r="HJ43">
        <v>999.9</v>
      </c>
      <c r="HK43">
        <v>51.6</v>
      </c>
      <c r="HL43">
        <v>31.6</v>
      </c>
      <c r="HM43">
        <v>26.4406</v>
      </c>
      <c r="HN43">
        <v>60.9373</v>
      </c>
      <c r="HO43">
        <v>24.427099999999999</v>
      </c>
      <c r="HP43">
        <v>1</v>
      </c>
      <c r="HQ43">
        <v>-6.5068600000000004E-2</v>
      </c>
      <c r="HR43">
        <v>-0.51155799999999996</v>
      </c>
      <c r="HS43">
        <v>20.279499999999999</v>
      </c>
      <c r="HT43">
        <v>5.2187900000000003</v>
      </c>
      <c r="HU43">
        <v>11.98</v>
      </c>
      <c r="HV43">
        <v>4.9657499999999999</v>
      </c>
      <c r="HW43">
        <v>3.2751299999999999</v>
      </c>
      <c r="HX43">
        <v>9999</v>
      </c>
      <c r="HY43">
        <v>9999</v>
      </c>
      <c r="HZ43">
        <v>9999</v>
      </c>
      <c r="IA43">
        <v>534.1</v>
      </c>
      <c r="IB43">
        <v>1.86399</v>
      </c>
      <c r="IC43">
        <v>1.86006</v>
      </c>
      <c r="ID43">
        <v>1.85836</v>
      </c>
      <c r="IE43">
        <v>1.8597300000000001</v>
      </c>
      <c r="IF43">
        <v>1.8598699999999999</v>
      </c>
      <c r="IG43">
        <v>1.85836</v>
      </c>
      <c r="IH43">
        <v>1.85741</v>
      </c>
      <c r="II43">
        <v>1.8522799999999999</v>
      </c>
      <c r="IJ43">
        <v>0</v>
      </c>
      <c r="IK43">
        <v>0</v>
      </c>
      <c r="IL43">
        <v>0</v>
      </c>
      <c r="IM43">
        <v>0</v>
      </c>
      <c r="IN43" t="s">
        <v>442</v>
      </c>
      <c r="IO43" t="s">
        <v>443</v>
      </c>
      <c r="IP43" t="s">
        <v>444</v>
      </c>
      <c r="IQ43" t="s">
        <v>444</v>
      </c>
      <c r="IR43" t="s">
        <v>444</v>
      </c>
      <c r="IS43" t="s">
        <v>444</v>
      </c>
      <c r="IT43">
        <v>0</v>
      </c>
      <c r="IU43">
        <v>100</v>
      </c>
      <c r="IV43">
        <v>100</v>
      </c>
      <c r="IW43">
        <v>1.2709999999999999</v>
      </c>
      <c r="IX43">
        <v>0.186</v>
      </c>
      <c r="IY43">
        <v>0.39716153104927959</v>
      </c>
      <c r="IZ43">
        <v>2.1943836705261579E-3</v>
      </c>
      <c r="JA43">
        <v>-2.6144308360484781E-7</v>
      </c>
      <c r="JB43">
        <v>2.8315668189746569E-11</v>
      </c>
      <c r="JC43">
        <v>-2.387284111826243E-2</v>
      </c>
      <c r="JD43">
        <v>-4.9195921971587819E-3</v>
      </c>
      <c r="JE43">
        <v>8.1864236447964141E-4</v>
      </c>
      <c r="JF43">
        <v>-8.2681161510495509E-6</v>
      </c>
      <c r="JG43">
        <v>6</v>
      </c>
      <c r="JH43">
        <v>2002</v>
      </c>
      <c r="JI43">
        <v>0</v>
      </c>
      <c r="JJ43">
        <v>28</v>
      </c>
      <c r="JK43">
        <v>28373627.699999999</v>
      </c>
      <c r="JL43">
        <v>28373627.699999999</v>
      </c>
      <c r="JM43">
        <v>1.1291500000000001</v>
      </c>
      <c r="JN43">
        <v>2.63062</v>
      </c>
      <c r="JO43">
        <v>1.49658</v>
      </c>
      <c r="JP43">
        <v>2.3339799999999999</v>
      </c>
      <c r="JQ43">
        <v>1.5490699999999999</v>
      </c>
      <c r="JR43">
        <v>2.4072300000000002</v>
      </c>
      <c r="JS43">
        <v>35.0364</v>
      </c>
      <c r="JT43">
        <v>24.096299999999999</v>
      </c>
      <c r="JU43">
        <v>18</v>
      </c>
      <c r="JV43">
        <v>484.767</v>
      </c>
      <c r="JW43">
        <v>503.10899999999998</v>
      </c>
      <c r="JX43">
        <v>28.1008</v>
      </c>
      <c r="JY43">
        <v>26.388200000000001</v>
      </c>
      <c r="JZ43">
        <v>30.001200000000001</v>
      </c>
      <c r="KA43">
        <v>26.407</v>
      </c>
      <c r="KB43">
        <v>26.353200000000001</v>
      </c>
      <c r="KC43">
        <v>22.700199999999999</v>
      </c>
      <c r="KD43">
        <v>18.966799999999999</v>
      </c>
      <c r="KE43">
        <v>53.368299999999998</v>
      </c>
      <c r="KF43">
        <v>28.085100000000001</v>
      </c>
      <c r="KG43">
        <v>420</v>
      </c>
      <c r="KH43">
        <v>22.432500000000001</v>
      </c>
      <c r="KI43">
        <v>102.072</v>
      </c>
      <c r="KJ43">
        <v>93.580399999999997</v>
      </c>
    </row>
    <row r="44" spans="1:296" x14ac:dyDescent="0.3">
      <c r="A44">
        <v>26</v>
      </c>
      <c r="B44">
        <v>1702417783.0999999</v>
      </c>
      <c r="C44">
        <v>7471</v>
      </c>
      <c r="D44" t="s">
        <v>520</v>
      </c>
      <c r="E44" t="s">
        <v>521</v>
      </c>
      <c r="F44">
        <v>5</v>
      </c>
      <c r="G44" t="s">
        <v>500</v>
      </c>
      <c r="H44">
        <v>1702417775.099999</v>
      </c>
      <c r="I44">
        <f t="shared" si="0"/>
        <v>5.2462212325404736E-4</v>
      </c>
      <c r="J44">
        <f t="shared" si="1"/>
        <v>0.52462212325404733</v>
      </c>
      <c r="K44">
        <f t="shared" si="2"/>
        <v>1.0956346191638264</v>
      </c>
      <c r="L44">
        <f t="shared" si="3"/>
        <v>419.36145161290318</v>
      </c>
      <c r="M44">
        <f t="shared" si="4"/>
        <v>321.06021834175726</v>
      </c>
      <c r="N44">
        <f t="shared" si="5"/>
        <v>29.280844461941808</v>
      </c>
      <c r="O44">
        <f t="shared" si="6"/>
        <v>38.245963643308556</v>
      </c>
      <c r="P44">
        <f t="shared" si="7"/>
        <v>2.1067916060953276E-2</v>
      </c>
      <c r="Q44">
        <f t="shared" si="8"/>
        <v>2.8585284519889407</v>
      </c>
      <c r="R44">
        <f t="shared" si="9"/>
        <v>2.0982032057014845E-2</v>
      </c>
      <c r="S44">
        <f t="shared" si="10"/>
        <v>1.3121457081860393E-2</v>
      </c>
      <c r="T44">
        <f t="shared" si="11"/>
        <v>241.73730797799601</v>
      </c>
      <c r="U44">
        <f t="shared" si="12"/>
        <v>30.691682973065046</v>
      </c>
      <c r="V44">
        <f t="shared" si="13"/>
        <v>30.00027096774194</v>
      </c>
      <c r="W44">
        <f t="shared" si="14"/>
        <v>4.2605160832149727</v>
      </c>
      <c r="X44">
        <f t="shared" si="15"/>
        <v>50.103812604066825</v>
      </c>
      <c r="Y44">
        <f t="shared" si="16"/>
        <v>2.0592014068658679</v>
      </c>
      <c r="Z44">
        <f t="shared" si="17"/>
        <v>4.1098696882375112</v>
      </c>
      <c r="AA44">
        <f t="shared" si="18"/>
        <v>2.2013146763491047</v>
      </c>
      <c r="AB44">
        <f t="shared" si="19"/>
        <v>-23.13583563550349</v>
      </c>
      <c r="AC44">
        <f t="shared" si="20"/>
        <v>-96.362360382495709</v>
      </c>
      <c r="AD44">
        <f t="shared" si="21"/>
        <v>-7.4724082103204426</v>
      </c>
      <c r="AE44">
        <f t="shared" si="22"/>
        <v>114.76670374967635</v>
      </c>
      <c r="AF44">
        <f t="shared" si="23"/>
        <v>1.36434386470457</v>
      </c>
      <c r="AG44">
        <f t="shared" si="24"/>
        <v>0.52747921312303114</v>
      </c>
      <c r="AH44">
        <f t="shared" si="25"/>
        <v>1.0956346191638264</v>
      </c>
      <c r="AI44">
        <v>429.55650375970743</v>
      </c>
      <c r="AJ44">
        <v>429.092218181818</v>
      </c>
      <c r="AK44">
        <v>3.3425860436478399E-3</v>
      </c>
      <c r="AL44">
        <v>66.166239772673578</v>
      </c>
      <c r="AM44">
        <f t="shared" si="26"/>
        <v>0.52462212325404733</v>
      </c>
      <c r="AN44">
        <v>22.379363588365241</v>
      </c>
      <c r="AO44">
        <v>22.584136363636361</v>
      </c>
      <c r="AP44">
        <v>4.1642215222230187E-5</v>
      </c>
      <c r="AQ44">
        <v>108.8971963343138</v>
      </c>
      <c r="AR44">
        <v>0</v>
      </c>
      <c r="AS44">
        <v>0</v>
      </c>
      <c r="AT44">
        <f t="shared" si="27"/>
        <v>1</v>
      </c>
      <c r="AU44">
        <f t="shared" si="28"/>
        <v>0</v>
      </c>
      <c r="AV44">
        <f t="shared" si="29"/>
        <v>47815.101075187493</v>
      </c>
      <c r="AW44" t="s">
        <v>437</v>
      </c>
      <c r="AX44">
        <v>0</v>
      </c>
      <c r="AY44">
        <v>0.7</v>
      </c>
      <c r="AZ44">
        <v>0.7</v>
      </c>
      <c r="BA44">
        <f t="shared" si="30"/>
        <v>0</v>
      </c>
      <c r="BB44">
        <v>-1</v>
      </c>
      <c r="BC44" t="s">
        <v>522</v>
      </c>
      <c r="BD44">
        <v>8160.81</v>
      </c>
      <c r="BE44">
        <v>243.36626923076921</v>
      </c>
      <c r="BF44">
        <v>247.73</v>
      </c>
      <c r="BG44">
        <f t="shared" si="31"/>
        <v>1.7614866060754797E-2</v>
      </c>
      <c r="BH44">
        <v>0.5</v>
      </c>
      <c r="BI44">
        <f t="shared" si="32"/>
        <v>1261.2132390325567</v>
      </c>
      <c r="BJ44">
        <f t="shared" si="33"/>
        <v>1.0956346191638264</v>
      </c>
      <c r="BK44">
        <f t="shared" si="34"/>
        <v>11.108051139804605</v>
      </c>
      <c r="BL44">
        <f t="shared" si="35"/>
        <v>1.6616021417372152E-3</v>
      </c>
      <c r="BM44">
        <f t="shared" si="36"/>
        <v>-0.99717434303475561</v>
      </c>
      <c r="BN44">
        <f t="shared" si="37"/>
        <v>247.73</v>
      </c>
      <c r="BO44" t="s">
        <v>437</v>
      </c>
      <c r="BP44">
        <v>0</v>
      </c>
      <c r="BQ44">
        <f t="shared" si="38"/>
        <v>247.73</v>
      </c>
      <c r="BR44">
        <f t="shared" si="39"/>
        <v>0</v>
      </c>
      <c r="BS44" t="e">
        <f t="shared" si="40"/>
        <v>#DIV/0!</v>
      </c>
      <c r="BT44">
        <f t="shared" si="41"/>
        <v>1</v>
      </c>
      <c r="BU44">
        <f t="shared" si="42"/>
        <v>1.7664780671298161E-2</v>
      </c>
      <c r="BV44" t="e">
        <f t="shared" si="43"/>
        <v>#DIV/0!</v>
      </c>
      <c r="BW44" t="e">
        <f t="shared" si="44"/>
        <v>#DIV/0!</v>
      </c>
      <c r="BX44" t="e">
        <f t="shared" si="45"/>
        <v>#DIV/0!</v>
      </c>
      <c r="DG44">
        <f t="shared" si="46"/>
        <v>1500.002903225806</v>
      </c>
      <c r="DH44">
        <f t="shared" si="47"/>
        <v>1261.2132390325567</v>
      </c>
      <c r="DI44">
        <f t="shared" si="48"/>
        <v>0.84080719865293307</v>
      </c>
      <c r="DJ44">
        <f t="shared" si="49"/>
        <v>0.16115789340016071</v>
      </c>
      <c r="DK44">
        <v>2</v>
      </c>
      <c r="DL44">
        <v>0.5</v>
      </c>
      <c r="DM44" t="s">
        <v>439</v>
      </c>
      <c r="DN44">
        <v>2</v>
      </c>
      <c r="DO44" t="b">
        <v>1</v>
      </c>
      <c r="DP44">
        <v>1702417775.099999</v>
      </c>
      <c r="DQ44">
        <v>419.36145161290318</v>
      </c>
      <c r="DR44">
        <v>419.99564516129033</v>
      </c>
      <c r="DS44">
        <v>22.578845161290321</v>
      </c>
      <c r="DT44">
        <v>22.372625806451609</v>
      </c>
      <c r="DU44">
        <v>418.09048387096777</v>
      </c>
      <c r="DV44">
        <v>22.395164516129029</v>
      </c>
      <c r="DW44">
        <v>500.02032258064531</v>
      </c>
      <c r="DX44">
        <v>91.100509677419339</v>
      </c>
      <c r="DY44">
        <v>9.9965464516129018E-2</v>
      </c>
      <c r="DZ44">
        <v>29.374983870967739</v>
      </c>
      <c r="EA44">
        <v>30.00027096774194</v>
      </c>
      <c r="EB44">
        <v>999.90000000000032</v>
      </c>
      <c r="EC44">
        <v>0</v>
      </c>
      <c r="ED44">
        <v>0</v>
      </c>
      <c r="EE44">
        <v>10004.81870967742</v>
      </c>
      <c r="EF44">
        <v>0</v>
      </c>
      <c r="EG44">
        <v>9.7142499999999981</v>
      </c>
      <c r="EH44">
        <v>-0.63421732258064512</v>
      </c>
      <c r="EI44">
        <v>429.04890322580638</v>
      </c>
      <c r="EJ44">
        <v>429.60712903225811</v>
      </c>
      <c r="EK44">
        <v>0.20621087096774199</v>
      </c>
      <c r="EL44">
        <v>419.99564516129033</v>
      </c>
      <c r="EM44">
        <v>22.372625806451609</v>
      </c>
      <c r="EN44">
        <v>2.0569432258064522</v>
      </c>
      <c r="EO44">
        <v>2.0381567741935478</v>
      </c>
      <c r="EP44">
        <v>17.889609677419351</v>
      </c>
      <c r="EQ44">
        <v>17.743922580645162</v>
      </c>
      <c r="ER44">
        <v>1500.002903225806</v>
      </c>
      <c r="ES44">
        <v>0.97300193548387082</v>
      </c>
      <c r="ET44">
        <v>2.699785483870968E-2</v>
      </c>
      <c r="EU44">
        <v>0</v>
      </c>
      <c r="EV44">
        <v>243.37532258064519</v>
      </c>
      <c r="EW44">
        <v>4.9995999999999974</v>
      </c>
      <c r="EX44">
        <v>3708.2619354838721</v>
      </c>
      <c r="EY44">
        <v>14076.445161290319</v>
      </c>
      <c r="EZ44">
        <v>38.465483870967731</v>
      </c>
      <c r="FA44">
        <v>39.60261290322579</v>
      </c>
      <c r="FB44">
        <v>39.415064516129021</v>
      </c>
      <c r="FC44">
        <v>39.235612903225793</v>
      </c>
      <c r="FD44">
        <v>40.150903225806438</v>
      </c>
      <c r="FE44">
        <v>1454.6429032258061</v>
      </c>
      <c r="FF44">
        <v>40.359999999999978</v>
      </c>
      <c r="FG44">
        <v>0</v>
      </c>
      <c r="FH44">
        <v>118.6000001430511</v>
      </c>
      <c r="FI44">
        <v>0</v>
      </c>
      <c r="FJ44">
        <v>243.36626923076921</v>
      </c>
      <c r="FK44">
        <v>-2.0431794805016161</v>
      </c>
      <c r="FL44">
        <v>-14.834871804407131</v>
      </c>
      <c r="FM44">
        <v>3708.0253846153851</v>
      </c>
      <c r="FN44">
        <v>15</v>
      </c>
      <c r="FO44">
        <v>0</v>
      </c>
      <c r="FP44" t="s">
        <v>440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-0.64886029268292689</v>
      </c>
      <c r="GC44">
        <v>0.37514824390243873</v>
      </c>
      <c r="GD44">
        <v>4.8137215298507091E-2</v>
      </c>
      <c r="GE44">
        <v>1</v>
      </c>
      <c r="GF44">
        <v>243.43538235294119</v>
      </c>
      <c r="GG44">
        <v>-1.6074102357032629</v>
      </c>
      <c r="GH44">
        <v>0.28675558507365712</v>
      </c>
      <c r="GI44">
        <v>0</v>
      </c>
      <c r="GJ44">
        <v>0.207872</v>
      </c>
      <c r="GK44">
        <v>-3.8999101045296698E-2</v>
      </c>
      <c r="GL44">
        <v>3.8958320317375342E-3</v>
      </c>
      <c r="GM44">
        <v>1</v>
      </c>
      <c r="GN44">
        <v>2</v>
      </c>
      <c r="GO44">
        <v>3</v>
      </c>
      <c r="GP44" t="s">
        <v>441</v>
      </c>
      <c r="GQ44">
        <v>3.1024500000000002</v>
      </c>
      <c r="GR44">
        <v>2.7580499999999999</v>
      </c>
      <c r="GS44">
        <v>8.8797799999999996E-2</v>
      </c>
      <c r="GT44">
        <v>8.9155999999999999E-2</v>
      </c>
      <c r="GU44">
        <v>0.10492600000000001</v>
      </c>
      <c r="GV44">
        <v>0.10533099999999999</v>
      </c>
      <c r="GW44">
        <v>23814.5</v>
      </c>
      <c r="GX44">
        <v>22122.6</v>
      </c>
      <c r="GY44">
        <v>26691.8</v>
      </c>
      <c r="GZ44">
        <v>24506.400000000001</v>
      </c>
      <c r="HA44">
        <v>38282.300000000003</v>
      </c>
      <c r="HB44">
        <v>32426.1</v>
      </c>
      <c r="HC44">
        <v>46685.4</v>
      </c>
      <c r="HD44">
        <v>38794.5</v>
      </c>
      <c r="HE44">
        <v>1.90595</v>
      </c>
      <c r="HF44">
        <v>1.90947</v>
      </c>
      <c r="HG44">
        <v>0.16015799999999999</v>
      </c>
      <c r="HH44">
        <v>0</v>
      </c>
      <c r="HI44">
        <v>27.3794</v>
      </c>
      <c r="HJ44">
        <v>999.9</v>
      </c>
      <c r="HK44">
        <v>52.3</v>
      </c>
      <c r="HL44">
        <v>31.6</v>
      </c>
      <c r="HM44">
        <v>26.799099999999999</v>
      </c>
      <c r="HN44">
        <v>60.857300000000002</v>
      </c>
      <c r="HO44">
        <v>24.395</v>
      </c>
      <c r="HP44">
        <v>1</v>
      </c>
      <c r="HQ44">
        <v>-3.66895E-2</v>
      </c>
      <c r="HR44">
        <v>-0.48559099999999999</v>
      </c>
      <c r="HS44">
        <v>20.279499999999999</v>
      </c>
      <c r="HT44">
        <v>5.2226800000000004</v>
      </c>
      <c r="HU44">
        <v>11.98</v>
      </c>
      <c r="HV44">
        <v>4.9657</v>
      </c>
      <c r="HW44">
        <v>3.2752699999999999</v>
      </c>
      <c r="HX44">
        <v>9999</v>
      </c>
      <c r="HY44">
        <v>9999</v>
      </c>
      <c r="HZ44">
        <v>9999</v>
      </c>
      <c r="IA44">
        <v>534.20000000000005</v>
      </c>
      <c r="IB44">
        <v>1.8640000000000001</v>
      </c>
      <c r="IC44">
        <v>1.86006</v>
      </c>
      <c r="ID44">
        <v>1.8583700000000001</v>
      </c>
      <c r="IE44">
        <v>1.8597399999999999</v>
      </c>
      <c r="IF44">
        <v>1.8598399999999999</v>
      </c>
      <c r="IG44">
        <v>1.8583700000000001</v>
      </c>
      <c r="IH44">
        <v>1.85744</v>
      </c>
      <c r="II44">
        <v>1.8523499999999999</v>
      </c>
      <c r="IJ44">
        <v>0</v>
      </c>
      <c r="IK44">
        <v>0</v>
      </c>
      <c r="IL44">
        <v>0</v>
      </c>
      <c r="IM44">
        <v>0</v>
      </c>
      <c r="IN44" t="s">
        <v>442</v>
      </c>
      <c r="IO44" t="s">
        <v>443</v>
      </c>
      <c r="IP44" t="s">
        <v>444</v>
      </c>
      <c r="IQ44" t="s">
        <v>444</v>
      </c>
      <c r="IR44" t="s">
        <v>444</v>
      </c>
      <c r="IS44" t="s">
        <v>444</v>
      </c>
      <c r="IT44">
        <v>0</v>
      </c>
      <c r="IU44">
        <v>100</v>
      </c>
      <c r="IV44">
        <v>100</v>
      </c>
      <c r="IW44">
        <v>1.2709999999999999</v>
      </c>
      <c r="IX44">
        <v>0.18379999999999999</v>
      </c>
      <c r="IY44">
        <v>0.39716153104927959</v>
      </c>
      <c r="IZ44">
        <v>2.1943836705261579E-3</v>
      </c>
      <c r="JA44">
        <v>-2.6144308360484781E-7</v>
      </c>
      <c r="JB44">
        <v>2.8315668189746569E-11</v>
      </c>
      <c r="JC44">
        <v>-2.387284111826243E-2</v>
      </c>
      <c r="JD44">
        <v>-4.9195921971587819E-3</v>
      </c>
      <c r="JE44">
        <v>8.1864236447964141E-4</v>
      </c>
      <c r="JF44">
        <v>-8.2681161510495509E-6</v>
      </c>
      <c r="JG44">
        <v>6</v>
      </c>
      <c r="JH44">
        <v>2002</v>
      </c>
      <c r="JI44">
        <v>0</v>
      </c>
      <c r="JJ44">
        <v>28</v>
      </c>
      <c r="JK44">
        <v>28373629.699999999</v>
      </c>
      <c r="JL44">
        <v>28373629.699999999</v>
      </c>
      <c r="JM44">
        <v>1.1291500000000001</v>
      </c>
      <c r="JN44">
        <v>2.6293899999999999</v>
      </c>
      <c r="JO44">
        <v>1.49658</v>
      </c>
      <c r="JP44">
        <v>2.3327599999999999</v>
      </c>
      <c r="JQ44">
        <v>1.5490699999999999</v>
      </c>
      <c r="JR44">
        <v>2.33887</v>
      </c>
      <c r="JS44">
        <v>35.128599999999999</v>
      </c>
      <c r="JT44">
        <v>24.105</v>
      </c>
      <c r="JU44">
        <v>18</v>
      </c>
      <c r="JV44">
        <v>484.947</v>
      </c>
      <c r="JW44">
        <v>502.35700000000003</v>
      </c>
      <c r="JX44">
        <v>28.088699999999999</v>
      </c>
      <c r="JY44">
        <v>26.7044</v>
      </c>
      <c r="JZ44">
        <v>30.001100000000001</v>
      </c>
      <c r="KA44">
        <v>26.6875</v>
      </c>
      <c r="KB44">
        <v>26.6235</v>
      </c>
      <c r="KC44">
        <v>22.694800000000001</v>
      </c>
      <c r="KD44">
        <v>19.803899999999999</v>
      </c>
      <c r="KE44">
        <v>53.368299999999998</v>
      </c>
      <c r="KF44">
        <v>28.093699999999998</v>
      </c>
      <c r="KG44">
        <v>420</v>
      </c>
      <c r="KH44">
        <v>22.348299999999998</v>
      </c>
      <c r="KI44">
        <v>102.014</v>
      </c>
      <c r="KJ44">
        <v>93.536699999999996</v>
      </c>
    </row>
    <row r="45" spans="1:296" x14ac:dyDescent="0.3">
      <c r="A45">
        <v>27</v>
      </c>
      <c r="B45">
        <v>1702417934.5999999</v>
      </c>
      <c r="C45">
        <v>7622.5</v>
      </c>
      <c r="D45" t="s">
        <v>523</v>
      </c>
      <c r="E45" t="s">
        <v>524</v>
      </c>
      <c r="F45">
        <v>5</v>
      </c>
      <c r="G45" t="s">
        <v>500</v>
      </c>
      <c r="H45">
        <v>1702417926.849999</v>
      </c>
      <c r="I45">
        <f t="shared" si="0"/>
        <v>5.1800907004888384E-4</v>
      </c>
      <c r="J45">
        <f t="shared" si="1"/>
        <v>0.51800907004888386</v>
      </c>
      <c r="K45">
        <f t="shared" si="2"/>
        <v>1.5375770682329253</v>
      </c>
      <c r="L45">
        <f t="shared" si="3"/>
        <v>419.34949999999998</v>
      </c>
      <c r="M45">
        <f t="shared" si="4"/>
        <v>286.48323777099409</v>
      </c>
      <c r="N45">
        <f t="shared" si="5"/>
        <v>26.124766057556336</v>
      </c>
      <c r="O45">
        <f t="shared" si="6"/>
        <v>38.241007289266392</v>
      </c>
      <c r="P45">
        <f t="shared" si="7"/>
        <v>2.0788939084409094E-2</v>
      </c>
      <c r="Q45">
        <f t="shared" si="8"/>
        <v>2.857647188920267</v>
      </c>
      <c r="R45">
        <f t="shared" si="9"/>
        <v>2.0705283985830356E-2</v>
      </c>
      <c r="S45">
        <f t="shared" si="10"/>
        <v>1.2948290404369889E-2</v>
      </c>
      <c r="T45">
        <f t="shared" si="11"/>
        <v>241.73476982316402</v>
      </c>
      <c r="U45">
        <f t="shared" si="12"/>
        <v>30.680620216364112</v>
      </c>
      <c r="V45">
        <f t="shared" si="13"/>
        <v>30.016146666666671</v>
      </c>
      <c r="W45">
        <f t="shared" si="14"/>
        <v>4.2644027293552975</v>
      </c>
      <c r="X45">
        <f t="shared" si="15"/>
        <v>50.212555852722055</v>
      </c>
      <c r="Y45">
        <f t="shared" si="16"/>
        <v>2.0620999514999996</v>
      </c>
      <c r="Z45">
        <f t="shared" si="17"/>
        <v>4.1067416634762122</v>
      </c>
      <c r="AA45">
        <f t="shared" si="18"/>
        <v>2.2023027778552979</v>
      </c>
      <c r="AB45">
        <f t="shared" si="19"/>
        <v>-22.844199989155776</v>
      </c>
      <c r="AC45">
        <f t="shared" si="20"/>
        <v>-100.81115340573108</v>
      </c>
      <c r="AD45">
        <f t="shared" si="21"/>
        <v>-7.8199048624007883</v>
      </c>
      <c r="AE45">
        <f t="shared" si="22"/>
        <v>110.25951156587637</v>
      </c>
      <c r="AF45">
        <f t="shared" si="23"/>
        <v>1.4222184586307847</v>
      </c>
      <c r="AG45">
        <f t="shared" si="24"/>
        <v>0.53056083564449641</v>
      </c>
      <c r="AH45">
        <f t="shared" si="25"/>
        <v>1.5375770682329253</v>
      </c>
      <c r="AI45">
        <v>429.66616878530908</v>
      </c>
      <c r="AJ45">
        <v>429.04743636363622</v>
      </c>
      <c r="AK45">
        <v>-2.165411695461437E-3</v>
      </c>
      <c r="AL45">
        <v>66.166239772673578</v>
      </c>
      <c r="AM45">
        <f t="shared" si="26"/>
        <v>0.51800907004888386</v>
      </c>
      <c r="AN45">
        <v>22.410714757573281</v>
      </c>
      <c r="AO45">
        <v>22.613245454545449</v>
      </c>
      <c r="AP45">
        <v>-2.25831295619316E-6</v>
      </c>
      <c r="AQ45">
        <v>108.8971963343138</v>
      </c>
      <c r="AR45">
        <v>0</v>
      </c>
      <c r="AS45">
        <v>0</v>
      </c>
      <c r="AT45">
        <f t="shared" si="27"/>
        <v>1</v>
      </c>
      <c r="AU45">
        <f t="shared" si="28"/>
        <v>0</v>
      </c>
      <c r="AV45">
        <f t="shared" si="29"/>
        <v>47792.262084195288</v>
      </c>
      <c r="AW45" t="s">
        <v>437</v>
      </c>
      <c r="AX45">
        <v>0</v>
      </c>
      <c r="AY45">
        <v>0.7</v>
      </c>
      <c r="AZ45">
        <v>0.7</v>
      </c>
      <c r="BA45">
        <f t="shared" si="30"/>
        <v>0</v>
      </c>
      <c r="BB45">
        <v>-1</v>
      </c>
      <c r="BC45" t="s">
        <v>525</v>
      </c>
      <c r="BD45">
        <v>8157.98</v>
      </c>
      <c r="BE45">
        <v>240.41224</v>
      </c>
      <c r="BF45">
        <v>244.4</v>
      </c>
      <c r="BG45">
        <f t="shared" si="31"/>
        <v>1.6316530278232433E-2</v>
      </c>
      <c r="BH45">
        <v>0.5</v>
      </c>
      <c r="BI45">
        <f t="shared" si="32"/>
        <v>1261.199880322883</v>
      </c>
      <c r="BJ45">
        <f t="shared" si="33"/>
        <v>1.5375770682329253</v>
      </c>
      <c r="BK45">
        <f t="shared" si="34"/>
        <v>10.289203017095721</v>
      </c>
      <c r="BL45">
        <f t="shared" si="35"/>
        <v>2.0120340223813483E-3</v>
      </c>
      <c r="BM45">
        <f t="shared" si="36"/>
        <v>-0.99713584288052381</v>
      </c>
      <c r="BN45">
        <f t="shared" si="37"/>
        <v>244.4</v>
      </c>
      <c r="BO45" t="s">
        <v>437</v>
      </c>
      <c r="BP45">
        <v>0</v>
      </c>
      <c r="BQ45">
        <f t="shared" si="38"/>
        <v>244.4</v>
      </c>
      <c r="BR45">
        <f t="shared" si="39"/>
        <v>0</v>
      </c>
      <c r="BS45" t="e">
        <f t="shared" si="40"/>
        <v>#DIV/0!</v>
      </c>
      <c r="BT45">
        <f t="shared" si="41"/>
        <v>1</v>
      </c>
      <c r="BU45">
        <f t="shared" si="42"/>
        <v>1.6363397620024655E-2</v>
      </c>
      <c r="BV45" t="e">
        <f t="shared" si="43"/>
        <v>#DIV/0!</v>
      </c>
      <c r="BW45" t="e">
        <f t="shared" si="44"/>
        <v>#DIV/0!</v>
      </c>
      <c r="BX45" t="e">
        <f t="shared" si="45"/>
        <v>#DIV/0!</v>
      </c>
      <c r="DG45">
        <f t="shared" si="46"/>
        <v>1499.9870000000001</v>
      </c>
      <c r="DH45">
        <f t="shared" si="47"/>
        <v>1261.199880322883</v>
      </c>
      <c r="DI45">
        <f t="shared" si="48"/>
        <v>0.84080720721105118</v>
      </c>
      <c r="DJ45">
        <f t="shared" si="49"/>
        <v>0.16115790991732862</v>
      </c>
      <c r="DK45">
        <v>2</v>
      </c>
      <c r="DL45">
        <v>0.5</v>
      </c>
      <c r="DM45" t="s">
        <v>439</v>
      </c>
      <c r="DN45">
        <v>2</v>
      </c>
      <c r="DO45" t="b">
        <v>1</v>
      </c>
      <c r="DP45">
        <v>1702417926.849999</v>
      </c>
      <c r="DQ45">
        <v>419.34949999999998</v>
      </c>
      <c r="DR45">
        <v>420.00736666666671</v>
      </c>
      <c r="DS45">
        <v>22.612913333333331</v>
      </c>
      <c r="DT45">
        <v>22.405493333333329</v>
      </c>
      <c r="DU45">
        <v>418.07866666666672</v>
      </c>
      <c r="DV45">
        <v>22.428599999999999</v>
      </c>
      <c r="DW45">
        <v>500.01283333333328</v>
      </c>
      <c r="DX45">
        <v>91.091240000000013</v>
      </c>
      <c r="DY45">
        <v>0.10001524000000001</v>
      </c>
      <c r="DZ45">
        <v>29.361789999999999</v>
      </c>
      <c r="EA45">
        <v>30.016146666666671</v>
      </c>
      <c r="EB45">
        <v>999.9000000000002</v>
      </c>
      <c r="EC45">
        <v>0</v>
      </c>
      <c r="ED45">
        <v>0</v>
      </c>
      <c r="EE45">
        <v>10000.441999999999</v>
      </c>
      <c r="EF45">
        <v>0</v>
      </c>
      <c r="EG45">
        <v>9.7114680000000018</v>
      </c>
      <c r="EH45">
        <v>-0.65778096666666686</v>
      </c>
      <c r="EI45">
        <v>429.05173333333329</v>
      </c>
      <c r="EJ45">
        <v>429.63350000000008</v>
      </c>
      <c r="EK45">
        <v>0.20742720000000001</v>
      </c>
      <c r="EL45">
        <v>420.00736666666671</v>
      </c>
      <c r="EM45">
        <v>22.405493333333329</v>
      </c>
      <c r="EN45">
        <v>2.059839333333334</v>
      </c>
      <c r="EO45">
        <v>2.0409433333333329</v>
      </c>
      <c r="EP45">
        <v>17.911960000000001</v>
      </c>
      <c r="EQ45">
        <v>17.765603333333331</v>
      </c>
      <c r="ER45">
        <v>1499.9870000000001</v>
      </c>
      <c r="ES45">
        <v>0.97300399999999976</v>
      </c>
      <c r="ET45">
        <v>2.699586E-2</v>
      </c>
      <c r="EU45">
        <v>0</v>
      </c>
      <c r="EV45">
        <v>240.46453333333329</v>
      </c>
      <c r="EW45">
        <v>4.9995999999999983</v>
      </c>
      <c r="EX45">
        <v>3669.3969999999999</v>
      </c>
      <c r="EY45">
        <v>14076.3</v>
      </c>
      <c r="EZ45">
        <v>38.691499999999998</v>
      </c>
      <c r="FA45">
        <v>39.905999999999992</v>
      </c>
      <c r="FB45">
        <v>39.401899999999991</v>
      </c>
      <c r="FC45">
        <v>39.499566666666652</v>
      </c>
      <c r="FD45">
        <v>40.33306666666666</v>
      </c>
      <c r="FE45">
        <v>1454.627</v>
      </c>
      <c r="FF45">
        <v>40.359999999999992</v>
      </c>
      <c r="FG45">
        <v>0</v>
      </c>
      <c r="FH45">
        <v>151</v>
      </c>
      <c r="FI45">
        <v>0</v>
      </c>
      <c r="FJ45">
        <v>240.41224</v>
      </c>
      <c r="FK45">
        <v>-1.0668461532253519</v>
      </c>
      <c r="FL45">
        <v>-16.729230803059089</v>
      </c>
      <c r="FM45">
        <v>3669.2163999999989</v>
      </c>
      <c r="FN45">
        <v>15</v>
      </c>
      <c r="FO45">
        <v>0</v>
      </c>
      <c r="FP45" t="s">
        <v>440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-0.65392910000000004</v>
      </c>
      <c r="GC45">
        <v>3.2151804878049708E-2</v>
      </c>
      <c r="GD45">
        <v>2.7461820936347251E-2</v>
      </c>
      <c r="GE45">
        <v>1</v>
      </c>
      <c r="GF45">
        <v>240.53314705882349</v>
      </c>
      <c r="GG45">
        <v>-1.5534759393254021</v>
      </c>
      <c r="GH45">
        <v>0.25651328739267582</v>
      </c>
      <c r="GI45">
        <v>0</v>
      </c>
      <c r="GJ45">
        <v>0.21110372499999999</v>
      </c>
      <c r="GK45">
        <v>-6.1127245778612622E-2</v>
      </c>
      <c r="GL45">
        <v>6.216409968733962E-3</v>
      </c>
      <c r="GM45">
        <v>1</v>
      </c>
      <c r="GN45">
        <v>2</v>
      </c>
      <c r="GO45">
        <v>3</v>
      </c>
      <c r="GP45" t="s">
        <v>441</v>
      </c>
      <c r="GQ45">
        <v>3.1024799999999999</v>
      </c>
      <c r="GR45">
        <v>2.7581799999999999</v>
      </c>
      <c r="GS45">
        <v>8.86932E-2</v>
      </c>
      <c r="GT45">
        <v>8.9060799999999996E-2</v>
      </c>
      <c r="GU45">
        <v>0.10491399999999999</v>
      </c>
      <c r="GV45">
        <v>0.105325</v>
      </c>
      <c r="GW45">
        <v>23799</v>
      </c>
      <c r="GX45">
        <v>22111.3</v>
      </c>
      <c r="GY45">
        <v>26672.7</v>
      </c>
      <c r="GZ45">
        <v>24492.9</v>
      </c>
      <c r="HA45">
        <v>38257.300000000003</v>
      </c>
      <c r="HB45">
        <v>32410.400000000001</v>
      </c>
      <c r="HC45">
        <v>46652.800000000003</v>
      </c>
      <c r="HD45">
        <v>38774.699999999997</v>
      </c>
      <c r="HE45">
        <v>1.90185</v>
      </c>
      <c r="HF45">
        <v>1.9029</v>
      </c>
      <c r="HG45">
        <v>0.15123200000000001</v>
      </c>
      <c r="HH45">
        <v>0</v>
      </c>
      <c r="HI45">
        <v>27.561599999999999</v>
      </c>
      <c r="HJ45">
        <v>999.9</v>
      </c>
      <c r="HK45">
        <v>52.9</v>
      </c>
      <c r="HL45">
        <v>31.5</v>
      </c>
      <c r="HM45">
        <v>26.9573</v>
      </c>
      <c r="HN45">
        <v>61.057299999999998</v>
      </c>
      <c r="HO45">
        <v>24.302900000000001</v>
      </c>
      <c r="HP45">
        <v>1</v>
      </c>
      <c r="HQ45">
        <v>-1.5802800000000001E-3</v>
      </c>
      <c r="HR45">
        <v>-0.24340100000000001</v>
      </c>
      <c r="HS45">
        <v>20.28</v>
      </c>
      <c r="HT45">
        <v>5.2214799999999997</v>
      </c>
      <c r="HU45">
        <v>11.98</v>
      </c>
      <c r="HV45">
        <v>4.9654999999999996</v>
      </c>
      <c r="HW45">
        <v>3.2751000000000001</v>
      </c>
      <c r="HX45">
        <v>9999</v>
      </c>
      <c r="HY45">
        <v>9999</v>
      </c>
      <c r="HZ45">
        <v>9999</v>
      </c>
      <c r="IA45">
        <v>534.20000000000005</v>
      </c>
      <c r="IB45">
        <v>1.8640099999999999</v>
      </c>
      <c r="IC45">
        <v>1.86006</v>
      </c>
      <c r="ID45">
        <v>1.8583700000000001</v>
      </c>
      <c r="IE45">
        <v>1.8597399999999999</v>
      </c>
      <c r="IF45">
        <v>1.8598699999999999</v>
      </c>
      <c r="IG45">
        <v>1.8583700000000001</v>
      </c>
      <c r="IH45">
        <v>1.8573900000000001</v>
      </c>
      <c r="II45">
        <v>1.85232</v>
      </c>
      <c r="IJ45">
        <v>0</v>
      </c>
      <c r="IK45">
        <v>0</v>
      </c>
      <c r="IL45">
        <v>0</v>
      </c>
      <c r="IM45">
        <v>0</v>
      </c>
      <c r="IN45" t="s">
        <v>442</v>
      </c>
      <c r="IO45" t="s">
        <v>443</v>
      </c>
      <c r="IP45" t="s">
        <v>444</v>
      </c>
      <c r="IQ45" t="s">
        <v>444</v>
      </c>
      <c r="IR45" t="s">
        <v>444</v>
      </c>
      <c r="IS45" t="s">
        <v>444</v>
      </c>
      <c r="IT45">
        <v>0</v>
      </c>
      <c r="IU45">
        <v>100</v>
      </c>
      <c r="IV45">
        <v>100</v>
      </c>
      <c r="IW45">
        <v>1.2709999999999999</v>
      </c>
      <c r="IX45">
        <v>0.18440000000000001</v>
      </c>
      <c r="IY45">
        <v>0.39716153104927959</v>
      </c>
      <c r="IZ45">
        <v>2.1943836705261579E-3</v>
      </c>
      <c r="JA45">
        <v>-2.6144308360484781E-7</v>
      </c>
      <c r="JB45">
        <v>2.8315668189746569E-11</v>
      </c>
      <c r="JC45">
        <v>-2.387284111826243E-2</v>
      </c>
      <c r="JD45">
        <v>-4.9195921971587819E-3</v>
      </c>
      <c r="JE45">
        <v>8.1864236447964141E-4</v>
      </c>
      <c r="JF45">
        <v>-8.2681161510495509E-6</v>
      </c>
      <c r="JG45">
        <v>6</v>
      </c>
      <c r="JH45">
        <v>2002</v>
      </c>
      <c r="JI45">
        <v>0</v>
      </c>
      <c r="JJ45">
        <v>28</v>
      </c>
      <c r="JK45">
        <v>28373632.199999999</v>
      </c>
      <c r="JL45">
        <v>28373632.199999999</v>
      </c>
      <c r="JM45">
        <v>1.1279300000000001</v>
      </c>
      <c r="JN45">
        <v>2.6293899999999999</v>
      </c>
      <c r="JO45">
        <v>1.49658</v>
      </c>
      <c r="JP45">
        <v>2.33521</v>
      </c>
      <c r="JQ45">
        <v>1.5490699999999999</v>
      </c>
      <c r="JR45">
        <v>2.34131</v>
      </c>
      <c r="JS45">
        <v>35.267099999999999</v>
      </c>
      <c r="JT45">
        <v>24.096299999999999</v>
      </c>
      <c r="JU45">
        <v>18</v>
      </c>
      <c r="JV45">
        <v>485.60399999999998</v>
      </c>
      <c r="JW45">
        <v>501.358</v>
      </c>
      <c r="JX45">
        <v>27.953700000000001</v>
      </c>
      <c r="JY45">
        <v>27.110600000000002</v>
      </c>
      <c r="JZ45">
        <v>30.001200000000001</v>
      </c>
      <c r="KA45">
        <v>27.070799999999998</v>
      </c>
      <c r="KB45">
        <v>27.000800000000002</v>
      </c>
      <c r="KC45">
        <v>22.686199999999999</v>
      </c>
      <c r="KD45">
        <v>20.366499999999998</v>
      </c>
      <c r="KE45">
        <v>53.368299999999998</v>
      </c>
      <c r="KF45">
        <v>27.9465</v>
      </c>
      <c r="KG45">
        <v>420</v>
      </c>
      <c r="KH45">
        <v>22.3492</v>
      </c>
      <c r="KI45">
        <v>101.94199999999999</v>
      </c>
      <c r="KJ45">
        <v>93.487399999999994</v>
      </c>
    </row>
    <row r="46" spans="1:296" x14ac:dyDescent="0.3">
      <c r="A46">
        <v>28</v>
      </c>
      <c r="B46">
        <v>1702418289.0999999</v>
      </c>
      <c r="C46">
        <v>7977</v>
      </c>
      <c r="D46" t="s">
        <v>526</v>
      </c>
      <c r="E46" t="s">
        <v>527</v>
      </c>
      <c r="F46">
        <v>5</v>
      </c>
      <c r="G46" t="s">
        <v>500</v>
      </c>
      <c r="H46">
        <v>1702418281.349999</v>
      </c>
      <c r="I46">
        <f t="shared" si="0"/>
        <v>6.9946566156431117E-4</v>
      </c>
      <c r="J46">
        <f t="shared" si="1"/>
        <v>0.69946566156431123</v>
      </c>
      <c r="K46">
        <f t="shared" si="2"/>
        <v>-0.49057634185311183</v>
      </c>
      <c r="L46">
        <f t="shared" si="3"/>
        <v>419.8293333333333</v>
      </c>
      <c r="M46">
        <f t="shared" si="4"/>
        <v>436.13693511364511</v>
      </c>
      <c r="N46">
        <f t="shared" si="5"/>
        <v>39.781650122450316</v>
      </c>
      <c r="O46">
        <f t="shared" si="6"/>
        <v>38.294173928324334</v>
      </c>
      <c r="P46">
        <f t="shared" si="7"/>
        <v>1.8819813829490471E-2</v>
      </c>
      <c r="Q46">
        <f t="shared" si="8"/>
        <v>2.8550939823292301</v>
      </c>
      <c r="R46">
        <f t="shared" si="9"/>
        <v>1.8751166472707193E-2</v>
      </c>
      <c r="S46">
        <f t="shared" si="10"/>
        <v>1.1725625773249426E-2</v>
      </c>
      <c r="T46">
        <f t="shared" si="11"/>
        <v>241.73543289343988</v>
      </c>
      <c r="U46">
        <f t="shared" si="12"/>
        <v>36.773876007915817</v>
      </c>
      <c r="V46">
        <f t="shared" si="13"/>
        <v>35.939070000000001</v>
      </c>
      <c r="W46">
        <f t="shared" si="14"/>
        <v>5.9488235151362243</v>
      </c>
      <c r="X46">
        <f t="shared" si="15"/>
        <v>46.612111931616525</v>
      </c>
      <c r="Y46">
        <f t="shared" si="16"/>
        <v>2.7077808414502886</v>
      </c>
      <c r="Z46">
        <f t="shared" si="17"/>
        <v>5.8091786216913039</v>
      </c>
      <c r="AA46">
        <f t="shared" si="18"/>
        <v>3.2410426736859357</v>
      </c>
      <c r="AB46">
        <f t="shared" si="19"/>
        <v>-30.846435674986122</v>
      </c>
      <c r="AC46">
        <f t="shared" si="20"/>
        <v>-66.373493343790471</v>
      </c>
      <c r="AD46">
        <f t="shared" si="21"/>
        <v>-5.467573207389556</v>
      </c>
      <c r="AE46">
        <f t="shared" si="22"/>
        <v>139.04793066727373</v>
      </c>
      <c r="AF46">
        <f t="shared" si="23"/>
        <v>0.13836860679871396</v>
      </c>
      <c r="AG46">
        <f t="shared" si="24"/>
        <v>0.67304986256661536</v>
      </c>
      <c r="AH46">
        <f t="shared" si="25"/>
        <v>-0.49057634185311183</v>
      </c>
      <c r="AI46">
        <v>432.75073728675</v>
      </c>
      <c r="AJ46">
        <v>432.84166666666658</v>
      </c>
      <c r="AK46">
        <v>2.3676838871816239E-2</v>
      </c>
      <c r="AL46">
        <v>66.166239772673578</v>
      </c>
      <c r="AM46">
        <f t="shared" si="26"/>
        <v>0.69946566156431123</v>
      </c>
      <c r="AN46">
        <v>29.42511432026755</v>
      </c>
      <c r="AO46">
        <v>29.696061818181789</v>
      </c>
      <c r="AP46">
        <v>6.7066677084046976E-5</v>
      </c>
      <c r="AQ46">
        <v>108.8971963343138</v>
      </c>
      <c r="AR46">
        <v>0</v>
      </c>
      <c r="AS46">
        <v>0</v>
      </c>
      <c r="AT46">
        <f t="shared" si="27"/>
        <v>1</v>
      </c>
      <c r="AU46">
        <f t="shared" si="28"/>
        <v>0</v>
      </c>
      <c r="AV46">
        <f t="shared" si="29"/>
        <v>46770.440525639526</v>
      </c>
      <c r="AW46" t="s">
        <v>437</v>
      </c>
      <c r="AX46">
        <v>0</v>
      </c>
      <c r="AY46">
        <v>0.7</v>
      </c>
      <c r="AZ46">
        <v>0.7</v>
      </c>
      <c r="BA46">
        <f t="shared" si="30"/>
        <v>0</v>
      </c>
      <c r="BB46">
        <v>-1</v>
      </c>
      <c r="BC46" t="s">
        <v>528</v>
      </c>
      <c r="BD46">
        <v>8152.54</v>
      </c>
      <c r="BE46">
        <v>227.5276538461539</v>
      </c>
      <c r="BF46">
        <v>231.85</v>
      </c>
      <c r="BG46">
        <f t="shared" si="31"/>
        <v>1.8642855957930138E-2</v>
      </c>
      <c r="BH46">
        <v>0.5</v>
      </c>
      <c r="BI46">
        <f t="shared" si="32"/>
        <v>1261.1982044007459</v>
      </c>
      <c r="BJ46">
        <f t="shared" si="33"/>
        <v>-0.49057634185311183</v>
      </c>
      <c r="BK46">
        <f t="shared" si="34"/>
        <v>11.756168229521618</v>
      </c>
      <c r="BL46">
        <f t="shared" si="35"/>
        <v>4.0392038013480926E-4</v>
      </c>
      <c r="BM46">
        <f t="shared" si="36"/>
        <v>-0.996980806555963</v>
      </c>
      <c r="BN46">
        <f t="shared" si="37"/>
        <v>231.85</v>
      </c>
      <c r="BO46" t="s">
        <v>437</v>
      </c>
      <c r="BP46">
        <v>0</v>
      </c>
      <c r="BQ46">
        <f t="shared" si="38"/>
        <v>231.85</v>
      </c>
      <c r="BR46">
        <f t="shared" si="39"/>
        <v>0</v>
      </c>
      <c r="BS46" t="e">
        <f t="shared" si="40"/>
        <v>#DIV/0!</v>
      </c>
      <c r="BT46">
        <f t="shared" si="41"/>
        <v>1</v>
      </c>
      <c r="BU46">
        <f t="shared" si="42"/>
        <v>1.8699312800545525E-2</v>
      </c>
      <c r="BV46" t="e">
        <f t="shared" si="43"/>
        <v>#DIV/0!</v>
      </c>
      <c r="BW46" t="e">
        <f t="shared" si="44"/>
        <v>#DIV/0!</v>
      </c>
      <c r="BX46" t="e">
        <f t="shared" si="45"/>
        <v>#DIV/0!</v>
      </c>
      <c r="DG46">
        <f t="shared" si="46"/>
        <v>1499.9843333333331</v>
      </c>
      <c r="DH46">
        <f t="shared" si="47"/>
        <v>1261.1982044007459</v>
      </c>
      <c r="DI46">
        <f t="shared" si="48"/>
        <v>0.84080758470193762</v>
      </c>
      <c r="DJ46">
        <f t="shared" si="49"/>
        <v>0.16115863847473957</v>
      </c>
      <c r="DK46">
        <v>2</v>
      </c>
      <c r="DL46">
        <v>0.5</v>
      </c>
      <c r="DM46" t="s">
        <v>439</v>
      </c>
      <c r="DN46">
        <v>2</v>
      </c>
      <c r="DO46" t="b">
        <v>1</v>
      </c>
      <c r="DP46">
        <v>1702418281.349999</v>
      </c>
      <c r="DQ46">
        <v>419.8293333333333</v>
      </c>
      <c r="DR46">
        <v>419.99770000000001</v>
      </c>
      <c r="DS46">
        <v>29.686129999999999</v>
      </c>
      <c r="DT46">
        <v>29.42491333333334</v>
      </c>
      <c r="DU46">
        <v>418.55759999999992</v>
      </c>
      <c r="DV46">
        <v>29.358066666666669</v>
      </c>
      <c r="DW46">
        <v>500.02140000000003</v>
      </c>
      <c r="DX46">
        <v>91.113576666666674</v>
      </c>
      <c r="DY46">
        <v>0.1000925266666667</v>
      </c>
      <c r="DZ46">
        <v>35.507860000000008</v>
      </c>
      <c r="EA46">
        <v>35.939070000000001</v>
      </c>
      <c r="EB46">
        <v>999.9000000000002</v>
      </c>
      <c r="EC46">
        <v>0</v>
      </c>
      <c r="ED46">
        <v>0</v>
      </c>
      <c r="EE46">
        <v>9982.377333333332</v>
      </c>
      <c r="EF46">
        <v>0</v>
      </c>
      <c r="EG46">
        <v>9.5302890000000016</v>
      </c>
      <c r="EH46">
        <v>-0.16829730333333329</v>
      </c>
      <c r="EI46">
        <v>432.67383333333328</v>
      </c>
      <c r="EJ46">
        <v>432.7306333333334</v>
      </c>
      <c r="EK46">
        <v>0.26120929999999998</v>
      </c>
      <c r="EL46">
        <v>419.99770000000001</v>
      </c>
      <c r="EM46">
        <v>29.42491333333334</v>
      </c>
      <c r="EN46">
        <v>2.7048100000000002</v>
      </c>
      <c r="EO46">
        <v>2.6810093333333338</v>
      </c>
      <c r="EP46">
        <v>22.31437</v>
      </c>
      <c r="EQ46">
        <v>22.16918333333334</v>
      </c>
      <c r="ER46">
        <v>1499.9843333333331</v>
      </c>
      <c r="ES46">
        <v>0.972993</v>
      </c>
      <c r="ET46">
        <v>2.7007126666666659E-2</v>
      </c>
      <c r="EU46">
        <v>0</v>
      </c>
      <c r="EV46">
        <v>227.52610000000001</v>
      </c>
      <c r="EW46">
        <v>4.9995999999999983</v>
      </c>
      <c r="EX46">
        <v>3495.1406666666671</v>
      </c>
      <c r="EY46">
        <v>14076.22333333333</v>
      </c>
      <c r="EZ46">
        <v>39.69573333333333</v>
      </c>
      <c r="FA46">
        <v>40.75406666666666</v>
      </c>
      <c r="FB46">
        <v>39.88306666666665</v>
      </c>
      <c r="FC46">
        <v>40.491466666666653</v>
      </c>
      <c r="FD46">
        <v>41.941399999999987</v>
      </c>
      <c r="FE46">
        <v>1454.6126666666671</v>
      </c>
      <c r="FF46">
        <v>40.379000000000012</v>
      </c>
      <c r="FG46">
        <v>0</v>
      </c>
      <c r="FH46">
        <v>353.80000019073492</v>
      </c>
      <c r="FI46">
        <v>0</v>
      </c>
      <c r="FJ46">
        <v>227.5276538461539</v>
      </c>
      <c r="FK46">
        <v>-2.3339829287418921</v>
      </c>
      <c r="FL46">
        <v>-13.645470074082841</v>
      </c>
      <c r="FM46">
        <v>3495.1173076923078</v>
      </c>
      <c r="FN46">
        <v>15</v>
      </c>
      <c r="FO46">
        <v>0</v>
      </c>
      <c r="FP46" t="s">
        <v>440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-0.16591366097560981</v>
      </c>
      <c r="GC46">
        <v>0.16272451777003449</v>
      </c>
      <c r="GD46">
        <v>6.7815667543123487E-2</v>
      </c>
      <c r="GE46">
        <v>1</v>
      </c>
      <c r="GF46">
        <v>227.58158823529411</v>
      </c>
      <c r="GG46">
        <v>-1.362261277782078</v>
      </c>
      <c r="GH46">
        <v>0.24131211393582919</v>
      </c>
      <c r="GI46">
        <v>0</v>
      </c>
      <c r="GJ46">
        <v>0.2603539024390244</v>
      </c>
      <c r="GK46">
        <v>4.4330257839721672E-2</v>
      </c>
      <c r="GL46">
        <v>5.714397865575308E-3</v>
      </c>
      <c r="GM46">
        <v>1</v>
      </c>
      <c r="GN46">
        <v>2</v>
      </c>
      <c r="GO46">
        <v>3</v>
      </c>
      <c r="GP46" t="s">
        <v>441</v>
      </c>
      <c r="GQ46">
        <v>3.1042399999999999</v>
      </c>
      <c r="GR46">
        <v>2.7579600000000002</v>
      </c>
      <c r="GS46">
        <v>8.8627600000000001E-2</v>
      </c>
      <c r="GT46">
        <v>8.8915900000000006E-2</v>
      </c>
      <c r="GU46">
        <v>0.12621599999999999</v>
      </c>
      <c r="GV46">
        <v>0.12676399999999999</v>
      </c>
      <c r="GW46">
        <v>23752.3</v>
      </c>
      <c r="GX46">
        <v>22056.1</v>
      </c>
      <c r="GY46">
        <v>26622</v>
      </c>
      <c r="GZ46">
        <v>24432.1</v>
      </c>
      <c r="HA46">
        <v>37267.199999999997</v>
      </c>
      <c r="HB46">
        <v>31551.3</v>
      </c>
      <c r="HC46">
        <v>46564</v>
      </c>
      <c r="HD46">
        <v>38678.699999999997</v>
      </c>
      <c r="HE46">
        <v>1.8913199999999999</v>
      </c>
      <c r="HF46">
        <v>1.89795</v>
      </c>
      <c r="HG46">
        <v>0.265293</v>
      </c>
      <c r="HH46">
        <v>0</v>
      </c>
      <c r="HI46">
        <v>31.643599999999999</v>
      </c>
      <c r="HJ46">
        <v>999.9</v>
      </c>
      <c r="HK46">
        <v>59</v>
      </c>
      <c r="HL46">
        <v>31.5</v>
      </c>
      <c r="HM46">
        <v>30.0562</v>
      </c>
      <c r="HN46">
        <v>60.807299999999998</v>
      </c>
      <c r="HO46">
        <v>23.581700000000001</v>
      </c>
      <c r="HP46">
        <v>1</v>
      </c>
      <c r="HQ46">
        <v>8.9011699999999999E-2</v>
      </c>
      <c r="HR46">
        <v>-2.2604600000000001</v>
      </c>
      <c r="HS46">
        <v>20.264900000000001</v>
      </c>
      <c r="HT46">
        <v>5.2216300000000002</v>
      </c>
      <c r="HU46">
        <v>11.98</v>
      </c>
      <c r="HV46">
        <v>4.9652500000000002</v>
      </c>
      <c r="HW46">
        <v>3.2753299999999999</v>
      </c>
      <c r="HX46">
        <v>9999</v>
      </c>
      <c r="HY46">
        <v>9999</v>
      </c>
      <c r="HZ46">
        <v>9999</v>
      </c>
      <c r="IA46">
        <v>534.29999999999995</v>
      </c>
      <c r="IB46">
        <v>1.8640099999999999</v>
      </c>
      <c r="IC46">
        <v>1.86008</v>
      </c>
      <c r="ID46">
        <v>1.8583499999999999</v>
      </c>
      <c r="IE46">
        <v>1.8597399999999999</v>
      </c>
      <c r="IF46">
        <v>1.8598600000000001</v>
      </c>
      <c r="IG46">
        <v>1.8583700000000001</v>
      </c>
      <c r="IH46">
        <v>1.8574200000000001</v>
      </c>
      <c r="II46">
        <v>1.85232</v>
      </c>
      <c r="IJ46">
        <v>0</v>
      </c>
      <c r="IK46">
        <v>0</v>
      </c>
      <c r="IL46">
        <v>0</v>
      </c>
      <c r="IM46">
        <v>0</v>
      </c>
      <c r="IN46" t="s">
        <v>442</v>
      </c>
      <c r="IO46" t="s">
        <v>443</v>
      </c>
      <c r="IP46" t="s">
        <v>444</v>
      </c>
      <c r="IQ46" t="s">
        <v>444</v>
      </c>
      <c r="IR46" t="s">
        <v>444</v>
      </c>
      <c r="IS46" t="s">
        <v>444</v>
      </c>
      <c r="IT46">
        <v>0</v>
      </c>
      <c r="IU46">
        <v>100</v>
      </c>
      <c r="IV46">
        <v>100</v>
      </c>
      <c r="IW46">
        <v>1.272</v>
      </c>
      <c r="IX46">
        <v>0.32829999999999998</v>
      </c>
      <c r="IY46">
        <v>0.39716153104927959</v>
      </c>
      <c r="IZ46">
        <v>2.1943836705261579E-3</v>
      </c>
      <c r="JA46">
        <v>-2.6144308360484781E-7</v>
      </c>
      <c r="JB46">
        <v>2.8315668189746569E-11</v>
      </c>
      <c r="JC46">
        <v>-2.387284111826243E-2</v>
      </c>
      <c r="JD46">
        <v>-4.9195921971587819E-3</v>
      </c>
      <c r="JE46">
        <v>8.1864236447964141E-4</v>
      </c>
      <c r="JF46">
        <v>-8.2681161510495509E-6</v>
      </c>
      <c r="JG46">
        <v>6</v>
      </c>
      <c r="JH46">
        <v>2002</v>
      </c>
      <c r="JI46">
        <v>0</v>
      </c>
      <c r="JJ46">
        <v>28</v>
      </c>
      <c r="JK46">
        <v>28373638.199999999</v>
      </c>
      <c r="JL46">
        <v>28373638.199999999</v>
      </c>
      <c r="JM46">
        <v>1.1352500000000001</v>
      </c>
      <c r="JN46">
        <v>2.63062</v>
      </c>
      <c r="JO46">
        <v>1.49658</v>
      </c>
      <c r="JP46">
        <v>2.33521</v>
      </c>
      <c r="JQ46">
        <v>1.5490699999999999</v>
      </c>
      <c r="JR46">
        <v>2.3327599999999999</v>
      </c>
      <c r="JS46">
        <v>35.707799999999999</v>
      </c>
      <c r="JT46">
        <v>24.087499999999999</v>
      </c>
      <c r="JU46">
        <v>18</v>
      </c>
      <c r="JV46">
        <v>487.76499999999999</v>
      </c>
      <c r="JW46">
        <v>506.98099999999999</v>
      </c>
      <c r="JX46">
        <v>35.631500000000003</v>
      </c>
      <c r="JY46">
        <v>28.347999999999999</v>
      </c>
      <c r="JZ46">
        <v>30.0015</v>
      </c>
      <c r="KA46">
        <v>28.131599999999999</v>
      </c>
      <c r="KB46">
        <v>28.014099999999999</v>
      </c>
      <c r="KC46">
        <v>22.839200000000002</v>
      </c>
      <c r="KD46">
        <v>0</v>
      </c>
      <c r="KE46">
        <v>100</v>
      </c>
      <c r="KF46">
        <v>35.670299999999997</v>
      </c>
      <c r="KG46">
        <v>420</v>
      </c>
      <c r="KH46">
        <v>37.032899999999998</v>
      </c>
      <c r="KI46">
        <v>101.748</v>
      </c>
      <c r="KJ46">
        <v>93.255700000000004</v>
      </c>
    </row>
    <row r="47" spans="1:296" x14ac:dyDescent="0.3">
      <c r="A47">
        <v>29</v>
      </c>
      <c r="B47">
        <v>1702418361.0999999</v>
      </c>
      <c r="C47">
        <v>8049</v>
      </c>
      <c r="D47" t="s">
        <v>529</v>
      </c>
      <c r="E47" t="s">
        <v>530</v>
      </c>
      <c r="F47">
        <v>5</v>
      </c>
      <c r="G47" t="s">
        <v>500</v>
      </c>
      <c r="H47">
        <v>1702418353.099999</v>
      </c>
      <c r="I47">
        <f t="shared" si="0"/>
        <v>7.3142113828259859E-4</v>
      </c>
      <c r="J47">
        <f t="shared" si="1"/>
        <v>0.73142113828259858</v>
      </c>
      <c r="K47">
        <f t="shared" si="2"/>
        <v>0.20078631371166708</v>
      </c>
      <c r="L47">
        <f t="shared" si="3"/>
        <v>419.77338709677417</v>
      </c>
      <c r="M47">
        <f t="shared" si="4"/>
        <v>379.34050235759059</v>
      </c>
      <c r="N47">
        <f t="shared" si="5"/>
        <v>34.59982055294816</v>
      </c>
      <c r="O47">
        <f t="shared" si="6"/>
        <v>38.287722445098417</v>
      </c>
      <c r="P47">
        <f t="shared" si="7"/>
        <v>1.9573644511047868E-2</v>
      </c>
      <c r="Q47">
        <f t="shared" si="8"/>
        <v>2.8574931177049119</v>
      </c>
      <c r="R47">
        <f t="shared" si="9"/>
        <v>1.9499461444994287E-2</v>
      </c>
      <c r="S47">
        <f t="shared" si="10"/>
        <v>1.2193804924211689E-2</v>
      </c>
      <c r="T47">
        <f t="shared" si="11"/>
        <v>241.73608504267133</v>
      </c>
      <c r="U47">
        <f t="shared" si="12"/>
        <v>36.76286313160935</v>
      </c>
      <c r="V47">
        <f t="shared" si="13"/>
        <v>36.009148387096772</v>
      </c>
      <c r="W47">
        <f t="shared" si="14"/>
        <v>5.9717912739635581</v>
      </c>
      <c r="X47">
        <f t="shared" si="15"/>
        <v>46.712816104875309</v>
      </c>
      <c r="Y47">
        <f t="shared" si="16"/>
        <v>2.7133939912770679</v>
      </c>
      <c r="Z47">
        <f t="shared" si="17"/>
        <v>5.8086714044068888</v>
      </c>
      <c r="AA47">
        <f t="shared" si="18"/>
        <v>3.2583972826864902</v>
      </c>
      <c r="AB47">
        <f t="shared" si="19"/>
        <v>-32.255672198262594</v>
      </c>
      <c r="AC47">
        <f t="shared" si="20"/>
        <v>-77.468866159485415</v>
      </c>
      <c r="AD47">
        <f t="shared" si="21"/>
        <v>-6.3783294613912265</v>
      </c>
      <c r="AE47">
        <f t="shared" si="22"/>
        <v>125.6332172235321</v>
      </c>
      <c r="AF47">
        <f t="shared" si="23"/>
        <v>0.29049669500309794</v>
      </c>
      <c r="AG47">
        <f t="shared" si="24"/>
        <v>0.72720246759147378</v>
      </c>
      <c r="AH47">
        <f t="shared" si="25"/>
        <v>0.20078631371166708</v>
      </c>
      <c r="AI47">
        <v>432.73746533240598</v>
      </c>
      <c r="AJ47">
        <v>432.66181818181798</v>
      </c>
      <c r="AK47">
        <v>-1.5115514347547501E-3</v>
      </c>
      <c r="AL47">
        <v>66.166239772673578</v>
      </c>
      <c r="AM47">
        <f t="shared" si="26"/>
        <v>0.73142113828259858</v>
      </c>
      <c r="AN47">
        <v>29.471747982809259</v>
      </c>
      <c r="AO47">
        <v>29.75514424242424</v>
      </c>
      <c r="AP47">
        <v>5.8449317397943861E-5</v>
      </c>
      <c r="AQ47">
        <v>108.8971963343138</v>
      </c>
      <c r="AR47">
        <v>0</v>
      </c>
      <c r="AS47">
        <v>0</v>
      </c>
      <c r="AT47">
        <f t="shared" si="27"/>
        <v>1</v>
      </c>
      <c r="AU47">
        <f t="shared" si="28"/>
        <v>0</v>
      </c>
      <c r="AV47">
        <f t="shared" si="29"/>
        <v>46836.55496241209</v>
      </c>
      <c r="AW47" t="s">
        <v>437</v>
      </c>
      <c r="AX47">
        <v>0</v>
      </c>
      <c r="AY47">
        <v>0.7</v>
      </c>
      <c r="AZ47">
        <v>0.7</v>
      </c>
      <c r="BA47">
        <f t="shared" si="30"/>
        <v>0</v>
      </c>
      <c r="BB47">
        <v>-1</v>
      </c>
      <c r="BC47" t="s">
        <v>531</v>
      </c>
      <c r="BD47">
        <v>8148.9</v>
      </c>
      <c r="BE47">
        <v>225.90588</v>
      </c>
      <c r="BF47">
        <v>230.24</v>
      </c>
      <c r="BG47">
        <f t="shared" si="31"/>
        <v>1.8824357192494867E-2</v>
      </c>
      <c r="BH47">
        <v>0.5</v>
      </c>
      <c r="BI47">
        <f t="shared" si="32"/>
        <v>1261.2040551616719</v>
      </c>
      <c r="BJ47">
        <f t="shared" si="33"/>
        <v>0.20078631371166708</v>
      </c>
      <c r="BK47">
        <f t="shared" si="34"/>
        <v>11.870677813493156</v>
      </c>
      <c r="BL47">
        <f t="shared" si="35"/>
        <v>9.520951893527966E-4</v>
      </c>
      <c r="BM47">
        <f t="shared" si="36"/>
        <v>-0.99695969423210573</v>
      </c>
      <c r="BN47">
        <f t="shared" si="37"/>
        <v>230.24000000000004</v>
      </c>
      <c r="BO47" t="s">
        <v>437</v>
      </c>
      <c r="BP47">
        <v>0</v>
      </c>
      <c r="BQ47">
        <f t="shared" si="38"/>
        <v>230.24000000000004</v>
      </c>
      <c r="BR47">
        <f t="shared" si="39"/>
        <v>0</v>
      </c>
      <c r="BS47">
        <f t="shared" si="40"/>
        <v>-152493290757649</v>
      </c>
      <c r="BT47">
        <f t="shared" si="41"/>
        <v>0.99999999999999989</v>
      </c>
      <c r="BU47">
        <f t="shared" si="42"/>
        <v>1.8881763527054164E-2</v>
      </c>
      <c r="BV47" t="e">
        <f t="shared" si="43"/>
        <v>#DIV/0!</v>
      </c>
      <c r="BW47">
        <f t="shared" si="44"/>
        <v>-155418952636563.13</v>
      </c>
      <c r="BX47">
        <f t="shared" si="45"/>
        <v>155418952636564.13</v>
      </c>
      <c r="DG47">
        <f t="shared" si="46"/>
        <v>1499.991612903226</v>
      </c>
      <c r="DH47">
        <f t="shared" si="47"/>
        <v>1261.2040551616719</v>
      </c>
      <c r="DI47">
        <f t="shared" si="48"/>
        <v>0.84080740472982907</v>
      </c>
      <c r="DJ47">
        <f t="shared" si="49"/>
        <v>0.16115829112856997</v>
      </c>
      <c r="DK47">
        <v>2</v>
      </c>
      <c r="DL47">
        <v>0.5</v>
      </c>
      <c r="DM47" t="s">
        <v>439</v>
      </c>
      <c r="DN47">
        <v>2</v>
      </c>
      <c r="DO47" t="b">
        <v>1</v>
      </c>
      <c r="DP47">
        <v>1702418353.099999</v>
      </c>
      <c r="DQ47">
        <v>419.77338709677417</v>
      </c>
      <c r="DR47">
        <v>420.01167741935478</v>
      </c>
      <c r="DS47">
        <v>29.74871612903226</v>
      </c>
      <c r="DT47">
        <v>29.466503225806459</v>
      </c>
      <c r="DU47">
        <v>418.5016451612903</v>
      </c>
      <c r="DV47">
        <v>29.419306451612901</v>
      </c>
      <c r="DW47">
        <v>500.0261290322581</v>
      </c>
      <c r="DX47">
        <v>91.110409677419355</v>
      </c>
      <c r="DY47">
        <v>0.1000472548387096</v>
      </c>
      <c r="DZ47">
        <v>35.506277419354838</v>
      </c>
      <c r="EA47">
        <v>36.009148387096772</v>
      </c>
      <c r="EB47">
        <v>999.90000000000032</v>
      </c>
      <c r="EC47">
        <v>0</v>
      </c>
      <c r="ED47">
        <v>0</v>
      </c>
      <c r="EE47">
        <v>9997.395161290322</v>
      </c>
      <c r="EF47">
        <v>0</v>
      </c>
      <c r="EG47">
        <v>9.6387029032258074</v>
      </c>
      <c r="EH47">
        <v>-0.23806064516129041</v>
      </c>
      <c r="EI47">
        <v>432.64409677419349</v>
      </c>
      <c r="EJ47">
        <v>432.76348387096772</v>
      </c>
      <c r="EK47">
        <v>0.28221183870967742</v>
      </c>
      <c r="EL47">
        <v>420.01167741935478</v>
      </c>
      <c r="EM47">
        <v>29.466503225806459</v>
      </c>
      <c r="EN47">
        <v>2.7104170967741941</v>
      </c>
      <c r="EO47">
        <v>2.6847051612903221</v>
      </c>
      <c r="EP47">
        <v>22.34840645161291</v>
      </c>
      <c r="EQ47">
        <v>22.19179999999999</v>
      </c>
      <c r="ER47">
        <v>1499.991612903226</v>
      </c>
      <c r="ES47">
        <v>0.97299503225806461</v>
      </c>
      <c r="ET47">
        <v>2.7005012903225802E-2</v>
      </c>
      <c r="EU47">
        <v>0</v>
      </c>
      <c r="EV47">
        <v>225.91196774193551</v>
      </c>
      <c r="EW47">
        <v>4.9995999999999974</v>
      </c>
      <c r="EX47">
        <v>3476.851290322581</v>
      </c>
      <c r="EY47">
        <v>14076.30322580645</v>
      </c>
      <c r="EZ47">
        <v>39.957483870967728</v>
      </c>
      <c r="FA47">
        <v>40.957322580645148</v>
      </c>
      <c r="FB47">
        <v>40.788129032258063</v>
      </c>
      <c r="FC47">
        <v>40.685451612903229</v>
      </c>
      <c r="FD47">
        <v>42.088548387096758</v>
      </c>
      <c r="FE47">
        <v>1454.6216129032259</v>
      </c>
      <c r="FF47">
        <v>40.369999999999983</v>
      </c>
      <c r="FG47">
        <v>0</v>
      </c>
      <c r="FH47">
        <v>71.600000143051147</v>
      </c>
      <c r="FI47">
        <v>0</v>
      </c>
      <c r="FJ47">
        <v>225.90588</v>
      </c>
      <c r="FK47">
        <v>-2.0267692319858122</v>
      </c>
      <c r="FL47">
        <v>-15.51846153033264</v>
      </c>
      <c r="FM47">
        <v>3476.5772000000002</v>
      </c>
      <c r="FN47">
        <v>15</v>
      </c>
      <c r="FO47">
        <v>0</v>
      </c>
      <c r="FP47" t="s">
        <v>440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-0.24362248780487811</v>
      </c>
      <c r="GC47">
        <v>0.25614027177700333</v>
      </c>
      <c r="GD47">
        <v>7.4700864159014321E-2</v>
      </c>
      <c r="GE47">
        <v>1</v>
      </c>
      <c r="GF47">
        <v>225.96291176470589</v>
      </c>
      <c r="GG47">
        <v>-1.3853170338630021</v>
      </c>
      <c r="GH47">
        <v>0.2470856445525409</v>
      </c>
      <c r="GI47">
        <v>0</v>
      </c>
      <c r="GJ47">
        <v>0.28233553658536592</v>
      </c>
      <c r="GK47">
        <v>1.2382202090592121E-2</v>
      </c>
      <c r="GL47">
        <v>4.3810144615232796E-3</v>
      </c>
      <c r="GM47">
        <v>1</v>
      </c>
      <c r="GN47">
        <v>2</v>
      </c>
      <c r="GO47">
        <v>3</v>
      </c>
      <c r="GP47" t="s">
        <v>441</v>
      </c>
      <c r="GQ47">
        <v>3.1043500000000002</v>
      </c>
      <c r="GR47">
        <v>2.7578999999999998</v>
      </c>
      <c r="GS47">
        <v>8.8556399999999993E-2</v>
      </c>
      <c r="GT47">
        <v>8.88626E-2</v>
      </c>
      <c r="GU47">
        <v>0.12632499999999999</v>
      </c>
      <c r="GV47">
        <v>0.12684200000000001</v>
      </c>
      <c r="GW47">
        <v>23743.9</v>
      </c>
      <c r="GX47">
        <v>22049</v>
      </c>
      <c r="GY47">
        <v>26611.3</v>
      </c>
      <c r="GZ47">
        <v>24423.7</v>
      </c>
      <c r="HA47">
        <v>37249.9</v>
      </c>
      <c r="HB47">
        <v>31539.1</v>
      </c>
      <c r="HC47">
        <v>46546.7</v>
      </c>
      <c r="HD47">
        <v>38666.5</v>
      </c>
      <c r="HE47">
        <v>1.8885000000000001</v>
      </c>
      <c r="HF47">
        <v>1.89395</v>
      </c>
      <c r="HG47">
        <v>0.24896099999999999</v>
      </c>
      <c r="HH47">
        <v>0</v>
      </c>
      <c r="HI47">
        <v>31.994299999999999</v>
      </c>
      <c r="HJ47">
        <v>999.9</v>
      </c>
      <c r="HK47">
        <v>59.4</v>
      </c>
      <c r="HL47">
        <v>31.4</v>
      </c>
      <c r="HM47">
        <v>30.0913</v>
      </c>
      <c r="HN47">
        <v>60.597299999999997</v>
      </c>
      <c r="HO47">
        <v>23.4575</v>
      </c>
      <c r="HP47">
        <v>1</v>
      </c>
      <c r="HQ47">
        <v>0.10745399999999999</v>
      </c>
      <c r="HR47">
        <v>-2.1948699999999999</v>
      </c>
      <c r="HS47">
        <v>20.266300000000001</v>
      </c>
      <c r="HT47">
        <v>5.2180400000000002</v>
      </c>
      <c r="HU47">
        <v>11.98</v>
      </c>
      <c r="HV47">
        <v>4.9653</v>
      </c>
      <c r="HW47">
        <v>3.2755000000000001</v>
      </c>
      <c r="HX47">
        <v>9999</v>
      </c>
      <c r="HY47">
        <v>9999</v>
      </c>
      <c r="HZ47">
        <v>9999</v>
      </c>
      <c r="IA47">
        <v>534.29999999999995</v>
      </c>
      <c r="IB47">
        <v>1.8640099999999999</v>
      </c>
      <c r="IC47">
        <v>1.86006</v>
      </c>
      <c r="ID47">
        <v>1.8583700000000001</v>
      </c>
      <c r="IE47">
        <v>1.8597399999999999</v>
      </c>
      <c r="IF47">
        <v>1.8598600000000001</v>
      </c>
      <c r="IG47">
        <v>1.8583700000000001</v>
      </c>
      <c r="IH47">
        <v>1.8574299999999999</v>
      </c>
      <c r="II47">
        <v>1.8523099999999999</v>
      </c>
      <c r="IJ47">
        <v>0</v>
      </c>
      <c r="IK47">
        <v>0</v>
      </c>
      <c r="IL47">
        <v>0</v>
      </c>
      <c r="IM47">
        <v>0</v>
      </c>
      <c r="IN47" t="s">
        <v>442</v>
      </c>
      <c r="IO47" t="s">
        <v>443</v>
      </c>
      <c r="IP47" t="s">
        <v>444</v>
      </c>
      <c r="IQ47" t="s">
        <v>444</v>
      </c>
      <c r="IR47" t="s">
        <v>444</v>
      </c>
      <c r="IS47" t="s">
        <v>444</v>
      </c>
      <c r="IT47">
        <v>0</v>
      </c>
      <c r="IU47">
        <v>100</v>
      </c>
      <c r="IV47">
        <v>100</v>
      </c>
      <c r="IW47">
        <v>1.2709999999999999</v>
      </c>
      <c r="IX47">
        <v>0.3296</v>
      </c>
      <c r="IY47">
        <v>0.39716153104927959</v>
      </c>
      <c r="IZ47">
        <v>2.1943836705261579E-3</v>
      </c>
      <c r="JA47">
        <v>-2.6144308360484781E-7</v>
      </c>
      <c r="JB47">
        <v>2.8315668189746569E-11</v>
      </c>
      <c r="JC47">
        <v>-2.387284111826243E-2</v>
      </c>
      <c r="JD47">
        <v>-4.9195921971587819E-3</v>
      </c>
      <c r="JE47">
        <v>8.1864236447964141E-4</v>
      </c>
      <c r="JF47">
        <v>-8.2681161510495509E-6</v>
      </c>
      <c r="JG47">
        <v>6</v>
      </c>
      <c r="JH47">
        <v>2002</v>
      </c>
      <c r="JI47">
        <v>0</v>
      </c>
      <c r="JJ47">
        <v>28</v>
      </c>
      <c r="JK47">
        <v>28373639.399999999</v>
      </c>
      <c r="JL47">
        <v>28373639.399999999</v>
      </c>
      <c r="JM47">
        <v>1.1352500000000001</v>
      </c>
      <c r="JN47">
        <v>2.6281699999999999</v>
      </c>
      <c r="JO47">
        <v>1.49658</v>
      </c>
      <c r="JP47">
        <v>2.33521</v>
      </c>
      <c r="JQ47">
        <v>1.5490699999999999</v>
      </c>
      <c r="JR47">
        <v>2.323</v>
      </c>
      <c r="JS47">
        <v>35.777700000000003</v>
      </c>
      <c r="JT47">
        <v>24.087499999999999</v>
      </c>
      <c r="JU47">
        <v>18</v>
      </c>
      <c r="JV47">
        <v>487.93799999999999</v>
      </c>
      <c r="JW47">
        <v>506.32400000000001</v>
      </c>
      <c r="JX47">
        <v>35.668399999999998</v>
      </c>
      <c r="JY47">
        <v>28.588999999999999</v>
      </c>
      <c r="JZ47">
        <v>30.001200000000001</v>
      </c>
      <c r="KA47">
        <v>28.3675</v>
      </c>
      <c r="KB47">
        <v>28.245799999999999</v>
      </c>
      <c r="KC47">
        <v>22.839500000000001</v>
      </c>
      <c r="KD47">
        <v>0</v>
      </c>
      <c r="KE47">
        <v>100</v>
      </c>
      <c r="KF47">
        <v>35.6556</v>
      </c>
      <c r="KG47">
        <v>420</v>
      </c>
      <c r="KH47">
        <v>37.032899999999998</v>
      </c>
      <c r="KI47">
        <v>101.709</v>
      </c>
      <c r="KJ47">
        <v>93.225300000000004</v>
      </c>
    </row>
    <row r="48" spans="1:296" x14ac:dyDescent="0.3">
      <c r="A48">
        <v>30</v>
      </c>
      <c r="B48">
        <v>1702418470.5999999</v>
      </c>
      <c r="C48">
        <v>8158.5</v>
      </c>
      <c r="D48" t="s">
        <v>532</v>
      </c>
      <c r="E48" t="s">
        <v>533</v>
      </c>
      <c r="F48">
        <v>5</v>
      </c>
      <c r="G48" t="s">
        <v>500</v>
      </c>
      <c r="H48">
        <v>1702418462.849999</v>
      </c>
      <c r="I48">
        <f t="shared" si="0"/>
        <v>7.5659455654610974E-4</v>
      </c>
      <c r="J48">
        <f t="shared" si="1"/>
        <v>0.75659455654610974</v>
      </c>
      <c r="K48">
        <f t="shared" si="2"/>
        <v>0.536521183335537</v>
      </c>
      <c r="L48">
        <f t="shared" si="3"/>
        <v>419.73813333333339</v>
      </c>
      <c r="M48">
        <f t="shared" si="4"/>
        <v>354.12094906622104</v>
      </c>
      <c r="N48">
        <f t="shared" si="5"/>
        <v>32.299070301166083</v>
      </c>
      <c r="O48">
        <f t="shared" si="6"/>
        <v>38.283957818260433</v>
      </c>
      <c r="P48">
        <f t="shared" si="7"/>
        <v>2.0289070531578406E-2</v>
      </c>
      <c r="Q48">
        <f t="shared" si="8"/>
        <v>2.8578352494364516</v>
      </c>
      <c r="R48">
        <f t="shared" si="9"/>
        <v>2.0209386926735202E-2</v>
      </c>
      <c r="S48">
        <f t="shared" si="10"/>
        <v>1.2637999896466245E-2</v>
      </c>
      <c r="T48">
        <f t="shared" si="11"/>
        <v>241.73758322331255</v>
      </c>
      <c r="U48">
        <f t="shared" si="12"/>
        <v>36.70834449453546</v>
      </c>
      <c r="V48">
        <f t="shared" si="13"/>
        <v>36.014170000000007</v>
      </c>
      <c r="W48">
        <f t="shared" si="14"/>
        <v>5.9734400301158841</v>
      </c>
      <c r="X48">
        <f t="shared" si="15"/>
        <v>46.97660621999605</v>
      </c>
      <c r="Y48">
        <f t="shared" si="16"/>
        <v>2.7215323262956188</v>
      </c>
      <c r="Z48">
        <f t="shared" si="17"/>
        <v>5.793377907187284</v>
      </c>
      <c r="AA48">
        <f t="shared" si="18"/>
        <v>3.2519077038202653</v>
      </c>
      <c r="AB48">
        <f t="shared" si="19"/>
        <v>-33.365819943683441</v>
      </c>
      <c r="AC48">
        <f t="shared" si="20"/>
        <v>-85.612460161340906</v>
      </c>
      <c r="AD48">
        <f t="shared" si="21"/>
        <v>-7.046518364009561</v>
      </c>
      <c r="AE48">
        <f t="shared" si="22"/>
        <v>115.71278475427864</v>
      </c>
      <c r="AF48">
        <f t="shared" si="23"/>
        <v>0.31684568153831566</v>
      </c>
      <c r="AG48">
        <f t="shared" si="24"/>
        <v>0.75667716004876717</v>
      </c>
      <c r="AH48">
        <f t="shared" si="25"/>
        <v>0.536521183335537</v>
      </c>
      <c r="AI48">
        <v>432.78578962598579</v>
      </c>
      <c r="AJ48">
        <v>432.60137575757568</v>
      </c>
      <c r="AK48">
        <v>-7.8138983873078209E-3</v>
      </c>
      <c r="AL48">
        <v>66.166239772673578</v>
      </c>
      <c r="AM48">
        <f t="shared" si="26"/>
        <v>0.75659455654610974</v>
      </c>
      <c r="AN48">
        <v>29.55035221580448</v>
      </c>
      <c r="AO48">
        <v>29.843895757575751</v>
      </c>
      <c r="AP48">
        <v>5.9567646087223817E-6</v>
      </c>
      <c r="AQ48">
        <v>108.8971963343138</v>
      </c>
      <c r="AR48">
        <v>0</v>
      </c>
      <c r="AS48">
        <v>0</v>
      </c>
      <c r="AT48">
        <f t="shared" si="27"/>
        <v>1</v>
      </c>
      <c r="AU48">
        <f t="shared" si="28"/>
        <v>0</v>
      </c>
      <c r="AV48">
        <f t="shared" si="29"/>
        <v>46853.19141262125</v>
      </c>
      <c r="AW48" t="s">
        <v>437</v>
      </c>
      <c r="AX48">
        <v>0</v>
      </c>
      <c r="AY48">
        <v>0.7</v>
      </c>
      <c r="AZ48">
        <v>0.7</v>
      </c>
      <c r="BA48">
        <f t="shared" si="30"/>
        <v>0</v>
      </c>
      <c r="BB48">
        <v>-1</v>
      </c>
      <c r="BC48" t="s">
        <v>534</v>
      </c>
      <c r="BD48">
        <v>8149.79</v>
      </c>
      <c r="BE48">
        <v>223.7339615384615</v>
      </c>
      <c r="BF48">
        <v>227.95</v>
      </c>
      <c r="BG48">
        <f t="shared" si="31"/>
        <v>1.849545278148057E-2</v>
      </c>
      <c r="BH48">
        <v>0.5</v>
      </c>
      <c r="BI48">
        <f t="shared" si="32"/>
        <v>1261.2119403229599</v>
      </c>
      <c r="BJ48">
        <f t="shared" si="33"/>
        <v>0.536521183335537</v>
      </c>
      <c r="BK48">
        <f t="shared" si="34"/>
        <v>11.663342944841398</v>
      </c>
      <c r="BL48">
        <f t="shared" si="35"/>
        <v>1.2182894359072419E-3</v>
      </c>
      <c r="BM48">
        <f t="shared" si="36"/>
        <v>-0.99692915112963376</v>
      </c>
      <c r="BN48">
        <f t="shared" si="37"/>
        <v>227.95</v>
      </c>
      <c r="BO48" t="s">
        <v>437</v>
      </c>
      <c r="BP48">
        <v>0</v>
      </c>
      <c r="BQ48">
        <f t="shared" si="38"/>
        <v>227.95</v>
      </c>
      <c r="BR48">
        <f t="shared" si="39"/>
        <v>0</v>
      </c>
      <c r="BS48" t="e">
        <f t="shared" si="40"/>
        <v>#DIV/0!</v>
      </c>
      <c r="BT48">
        <f t="shared" si="41"/>
        <v>1</v>
      </c>
      <c r="BU48">
        <f t="shared" si="42"/>
        <v>1.8552424473216672E-2</v>
      </c>
      <c r="BV48" t="e">
        <f t="shared" si="43"/>
        <v>#DIV/0!</v>
      </c>
      <c r="BW48" t="e">
        <f t="shared" si="44"/>
        <v>#DIV/0!</v>
      </c>
      <c r="BX48" t="e">
        <f t="shared" si="45"/>
        <v>#DIV/0!</v>
      </c>
      <c r="DG48">
        <f t="shared" si="46"/>
        <v>1500.001</v>
      </c>
      <c r="DH48">
        <f t="shared" si="47"/>
        <v>1261.2119403229599</v>
      </c>
      <c r="DI48">
        <f t="shared" si="48"/>
        <v>0.8408073996770401</v>
      </c>
      <c r="DJ48">
        <f t="shared" si="49"/>
        <v>0.16115828137668745</v>
      </c>
      <c r="DK48">
        <v>2</v>
      </c>
      <c r="DL48">
        <v>0.5</v>
      </c>
      <c r="DM48" t="s">
        <v>439</v>
      </c>
      <c r="DN48">
        <v>2</v>
      </c>
      <c r="DO48" t="b">
        <v>1</v>
      </c>
      <c r="DP48">
        <v>1702418462.849999</v>
      </c>
      <c r="DQ48">
        <v>419.73813333333339</v>
      </c>
      <c r="DR48">
        <v>419.99189999999999</v>
      </c>
      <c r="DS48">
        <v>29.838370000000001</v>
      </c>
      <c r="DT48">
        <v>29.544746666666661</v>
      </c>
      <c r="DU48">
        <v>418.46633333333341</v>
      </c>
      <c r="DV48">
        <v>29.50705</v>
      </c>
      <c r="DW48">
        <v>500.02780000000001</v>
      </c>
      <c r="DX48">
        <v>91.109146666666661</v>
      </c>
      <c r="DY48">
        <v>0.1000020333333333</v>
      </c>
      <c r="DZ48">
        <v>35.458503333333333</v>
      </c>
      <c r="EA48">
        <v>36.014170000000007</v>
      </c>
      <c r="EB48">
        <v>999.9000000000002</v>
      </c>
      <c r="EC48">
        <v>0</v>
      </c>
      <c r="ED48">
        <v>0</v>
      </c>
      <c r="EE48">
        <v>9999.6273333333338</v>
      </c>
      <c r="EF48">
        <v>0</v>
      </c>
      <c r="EG48">
        <v>9.7088366666666648</v>
      </c>
      <c r="EH48">
        <v>-0.25384426666666671</v>
      </c>
      <c r="EI48">
        <v>432.64753333333329</v>
      </c>
      <c r="EJ48">
        <v>432.77813333333341</v>
      </c>
      <c r="EK48">
        <v>0.29362463333333327</v>
      </c>
      <c r="EL48">
        <v>419.99189999999999</v>
      </c>
      <c r="EM48">
        <v>29.544746666666661</v>
      </c>
      <c r="EN48">
        <v>2.7185493333333342</v>
      </c>
      <c r="EO48">
        <v>2.6917973333333332</v>
      </c>
      <c r="EP48">
        <v>22.39766333333333</v>
      </c>
      <c r="EQ48">
        <v>22.23512333333333</v>
      </c>
      <c r="ER48">
        <v>1500.001</v>
      </c>
      <c r="ES48">
        <v>0.97299720000000012</v>
      </c>
      <c r="ET48">
        <v>2.7002519999999992E-2</v>
      </c>
      <c r="EU48">
        <v>0</v>
      </c>
      <c r="EV48">
        <v>223.72800000000001</v>
      </c>
      <c r="EW48">
        <v>4.9995999999999983</v>
      </c>
      <c r="EX48">
        <v>3449.253666666667</v>
      </c>
      <c r="EY48">
        <v>14076.406666666669</v>
      </c>
      <c r="EZ48">
        <v>40.283133333333318</v>
      </c>
      <c r="FA48">
        <v>41.285133333333313</v>
      </c>
      <c r="FB48">
        <v>41.214299999999987</v>
      </c>
      <c r="FC48">
        <v>40.985033333333327</v>
      </c>
      <c r="FD48">
        <v>42.393366666666658</v>
      </c>
      <c r="FE48">
        <v>1454.6310000000001</v>
      </c>
      <c r="FF48">
        <v>40.369999999999983</v>
      </c>
      <c r="FG48">
        <v>0</v>
      </c>
      <c r="FH48">
        <v>108.6000001430511</v>
      </c>
      <c r="FI48">
        <v>0</v>
      </c>
      <c r="FJ48">
        <v>223.7339615384615</v>
      </c>
      <c r="FK48">
        <v>-0.78704272241813122</v>
      </c>
      <c r="FL48">
        <v>-14.175042774690869</v>
      </c>
      <c r="FM48">
        <v>3449.2530769230771</v>
      </c>
      <c r="FN48">
        <v>15</v>
      </c>
      <c r="FO48">
        <v>0</v>
      </c>
      <c r="FP48" t="s">
        <v>440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-0.25561147499999998</v>
      </c>
      <c r="GC48">
        <v>-0.110897031894934</v>
      </c>
      <c r="GD48">
        <v>5.481594505752295E-2</v>
      </c>
      <c r="GE48">
        <v>1</v>
      </c>
      <c r="GF48">
        <v>223.7765588235294</v>
      </c>
      <c r="GG48">
        <v>-0.89996943813666652</v>
      </c>
      <c r="GH48">
        <v>0.2027960713125187</v>
      </c>
      <c r="GI48">
        <v>1</v>
      </c>
      <c r="GJ48">
        <v>0.29342659999999998</v>
      </c>
      <c r="GK48">
        <v>-4.0885553471039138E-4</v>
      </c>
      <c r="GL48">
        <v>1.5717026086381569E-3</v>
      </c>
      <c r="GM48">
        <v>1</v>
      </c>
      <c r="GN48">
        <v>3</v>
      </c>
      <c r="GO48">
        <v>3</v>
      </c>
      <c r="GP48" t="s">
        <v>448</v>
      </c>
      <c r="GQ48">
        <v>3.1043099999999999</v>
      </c>
      <c r="GR48">
        <v>2.7579899999999999</v>
      </c>
      <c r="GS48">
        <v>8.8471099999999997E-2</v>
      </c>
      <c r="GT48">
        <v>8.8791700000000001E-2</v>
      </c>
      <c r="GU48">
        <v>0.12648799999999999</v>
      </c>
      <c r="GV48">
        <v>0.12697</v>
      </c>
      <c r="GW48">
        <v>23734.2</v>
      </c>
      <c r="GX48">
        <v>22040.799999999999</v>
      </c>
      <c r="GY48">
        <v>26599</v>
      </c>
      <c r="GZ48">
        <v>24413.9</v>
      </c>
      <c r="HA48">
        <v>37227.300000000003</v>
      </c>
      <c r="HB48">
        <v>31523.4</v>
      </c>
      <c r="HC48">
        <v>46525.5</v>
      </c>
      <c r="HD48">
        <v>38652.1</v>
      </c>
      <c r="HE48">
        <v>1.88503</v>
      </c>
      <c r="HF48">
        <v>1.88975</v>
      </c>
      <c r="HG48">
        <v>0.229292</v>
      </c>
      <c r="HH48">
        <v>0</v>
      </c>
      <c r="HI48">
        <v>32.309699999999999</v>
      </c>
      <c r="HJ48">
        <v>999.9</v>
      </c>
      <c r="HK48">
        <v>59.7</v>
      </c>
      <c r="HL48">
        <v>31.4</v>
      </c>
      <c r="HM48">
        <v>30.243200000000002</v>
      </c>
      <c r="HN48">
        <v>60.587299999999999</v>
      </c>
      <c r="HO48">
        <v>23.117000000000001</v>
      </c>
      <c r="HP48">
        <v>1</v>
      </c>
      <c r="HQ48">
        <v>0.130109</v>
      </c>
      <c r="HR48">
        <v>-2.1322899999999998</v>
      </c>
      <c r="HS48">
        <v>20.266999999999999</v>
      </c>
      <c r="HT48">
        <v>5.2223800000000002</v>
      </c>
      <c r="HU48">
        <v>11.98</v>
      </c>
      <c r="HV48">
        <v>4.9656000000000002</v>
      </c>
      <c r="HW48">
        <v>3.2753700000000001</v>
      </c>
      <c r="HX48">
        <v>9999</v>
      </c>
      <c r="HY48">
        <v>9999</v>
      </c>
      <c r="HZ48">
        <v>9999</v>
      </c>
      <c r="IA48">
        <v>534.4</v>
      </c>
      <c r="IB48">
        <v>1.8640099999999999</v>
      </c>
      <c r="IC48">
        <v>1.8601000000000001</v>
      </c>
      <c r="ID48">
        <v>1.8583700000000001</v>
      </c>
      <c r="IE48">
        <v>1.8597399999999999</v>
      </c>
      <c r="IF48">
        <v>1.8598699999999999</v>
      </c>
      <c r="IG48">
        <v>1.8583700000000001</v>
      </c>
      <c r="IH48">
        <v>1.85745</v>
      </c>
      <c r="II48">
        <v>1.8523799999999999</v>
      </c>
      <c r="IJ48">
        <v>0</v>
      </c>
      <c r="IK48">
        <v>0</v>
      </c>
      <c r="IL48">
        <v>0</v>
      </c>
      <c r="IM48">
        <v>0</v>
      </c>
      <c r="IN48" t="s">
        <v>442</v>
      </c>
      <c r="IO48" t="s">
        <v>443</v>
      </c>
      <c r="IP48" t="s">
        <v>444</v>
      </c>
      <c r="IQ48" t="s">
        <v>444</v>
      </c>
      <c r="IR48" t="s">
        <v>444</v>
      </c>
      <c r="IS48" t="s">
        <v>444</v>
      </c>
      <c r="IT48">
        <v>0</v>
      </c>
      <c r="IU48">
        <v>100</v>
      </c>
      <c r="IV48">
        <v>100</v>
      </c>
      <c r="IW48">
        <v>1.272</v>
      </c>
      <c r="IX48">
        <v>0.33139999999999997</v>
      </c>
      <c r="IY48">
        <v>0.39716153104927959</v>
      </c>
      <c r="IZ48">
        <v>2.1943836705261579E-3</v>
      </c>
      <c r="JA48">
        <v>-2.6144308360484781E-7</v>
      </c>
      <c r="JB48">
        <v>2.8315668189746569E-11</v>
      </c>
      <c r="JC48">
        <v>-2.387284111826243E-2</v>
      </c>
      <c r="JD48">
        <v>-4.9195921971587819E-3</v>
      </c>
      <c r="JE48">
        <v>8.1864236447964141E-4</v>
      </c>
      <c r="JF48">
        <v>-8.2681161510495509E-6</v>
      </c>
      <c r="JG48">
        <v>6</v>
      </c>
      <c r="JH48">
        <v>2002</v>
      </c>
      <c r="JI48">
        <v>0</v>
      </c>
      <c r="JJ48">
        <v>28</v>
      </c>
      <c r="JK48">
        <v>28373641.199999999</v>
      </c>
      <c r="JL48">
        <v>28373641.199999999</v>
      </c>
      <c r="JM48">
        <v>1.1352500000000001</v>
      </c>
      <c r="JN48">
        <v>2.6135299999999999</v>
      </c>
      <c r="JO48">
        <v>1.49658</v>
      </c>
      <c r="JP48">
        <v>2.33765</v>
      </c>
      <c r="JQ48">
        <v>1.5490699999999999</v>
      </c>
      <c r="JR48">
        <v>2.4487299999999999</v>
      </c>
      <c r="JS48">
        <v>35.871099999999998</v>
      </c>
      <c r="JT48">
        <v>24.096299999999999</v>
      </c>
      <c r="JU48">
        <v>18</v>
      </c>
      <c r="JV48">
        <v>488.39</v>
      </c>
      <c r="JW48">
        <v>506.37799999999999</v>
      </c>
      <c r="JX48">
        <v>35.4193</v>
      </c>
      <c r="JY48">
        <v>28.880700000000001</v>
      </c>
      <c r="JZ48">
        <v>30.001000000000001</v>
      </c>
      <c r="KA48">
        <v>28.690799999999999</v>
      </c>
      <c r="KB48">
        <v>28.5763</v>
      </c>
      <c r="KC48">
        <v>22.8371</v>
      </c>
      <c r="KD48">
        <v>0</v>
      </c>
      <c r="KE48">
        <v>100</v>
      </c>
      <c r="KF48">
        <v>35.4114</v>
      </c>
      <c r="KG48">
        <v>420</v>
      </c>
      <c r="KH48">
        <v>37.032899999999998</v>
      </c>
      <c r="KI48">
        <v>101.66200000000001</v>
      </c>
      <c r="KJ48">
        <v>93.189400000000006</v>
      </c>
    </row>
    <row r="49" spans="1:296" x14ac:dyDescent="0.3">
      <c r="A49">
        <v>31</v>
      </c>
      <c r="B49">
        <v>1702418768.5</v>
      </c>
      <c r="C49">
        <v>8456.4000000953674</v>
      </c>
      <c r="D49" t="s">
        <v>535</v>
      </c>
      <c r="E49" t="s">
        <v>536</v>
      </c>
      <c r="F49">
        <v>5</v>
      </c>
      <c r="G49" t="s">
        <v>500</v>
      </c>
      <c r="H49">
        <v>1702418760.75</v>
      </c>
      <c r="I49">
        <f t="shared" si="0"/>
        <v>1.6227074632641403E-3</v>
      </c>
      <c r="J49">
        <f t="shared" si="1"/>
        <v>1.6227074632641403</v>
      </c>
      <c r="K49">
        <f t="shared" si="2"/>
        <v>7.192589610119382E-2</v>
      </c>
      <c r="L49">
        <f t="shared" si="3"/>
        <v>419.76316666666668</v>
      </c>
      <c r="M49">
        <f t="shared" si="4"/>
        <v>375.28800873222059</v>
      </c>
      <c r="N49">
        <f t="shared" si="5"/>
        <v>34.228509615400789</v>
      </c>
      <c r="O49">
        <f t="shared" si="6"/>
        <v>38.284909861569794</v>
      </c>
      <c r="P49">
        <f t="shared" si="7"/>
        <v>2.5904984199684691E-2</v>
      </c>
      <c r="Q49">
        <f t="shared" si="8"/>
        <v>2.8615872445554564</v>
      </c>
      <c r="R49">
        <f t="shared" si="9"/>
        <v>2.5775405008606572E-2</v>
      </c>
      <c r="S49">
        <f t="shared" si="10"/>
        <v>1.6121216143995566E-2</v>
      </c>
      <c r="T49">
        <f t="shared" si="11"/>
        <v>241.73727022315754</v>
      </c>
      <c r="U49">
        <f t="shared" si="12"/>
        <v>42.659694113001429</v>
      </c>
      <c r="V49">
        <f t="shared" si="13"/>
        <v>41.830516666666661</v>
      </c>
      <c r="W49">
        <f t="shared" si="14"/>
        <v>8.1701120732379646</v>
      </c>
      <c r="X49">
        <f t="shared" si="15"/>
        <v>34.270309616070186</v>
      </c>
      <c r="Y49">
        <f t="shared" si="16"/>
        <v>2.7726340449175431</v>
      </c>
      <c r="Z49">
        <f t="shared" si="17"/>
        <v>8.0904843754822302</v>
      </c>
      <c r="AA49">
        <f t="shared" si="18"/>
        <v>5.3974780283204211</v>
      </c>
      <c r="AB49">
        <f t="shared" si="19"/>
        <v>-71.561399129948583</v>
      </c>
      <c r="AC49">
        <f t="shared" si="20"/>
        <v>-28.633748513987566</v>
      </c>
      <c r="AD49">
        <f t="shared" si="21"/>
        <v>-2.4936116777641737</v>
      </c>
      <c r="AE49">
        <f t="shared" si="22"/>
        <v>139.04851090145721</v>
      </c>
      <c r="AF49">
        <f t="shared" si="23"/>
        <v>-0.14790954287772023</v>
      </c>
      <c r="AG49">
        <f t="shared" si="24"/>
        <v>1.6858407064321843</v>
      </c>
      <c r="AH49">
        <f t="shared" si="25"/>
        <v>7.192589610119382E-2</v>
      </c>
      <c r="AI49">
        <v>432.83762373720452</v>
      </c>
      <c r="AJ49">
        <v>432.82338181818182</v>
      </c>
      <c r="AK49">
        <v>-3.3453678662821208E-3</v>
      </c>
      <c r="AL49">
        <v>66.166239772673578</v>
      </c>
      <c r="AM49">
        <f t="shared" si="26"/>
        <v>1.6227074632641403</v>
      </c>
      <c r="AN49">
        <v>29.750567293817578</v>
      </c>
      <c r="AO49">
        <v>30.38144606060607</v>
      </c>
      <c r="AP49">
        <v>-1.9909273103148201E-4</v>
      </c>
      <c r="AQ49">
        <v>108.8971963343138</v>
      </c>
      <c r="AR49">
        <v>0</v>
      </c>
      <c r="AS49">
        <v>0</v>
      </c>
      <c r="AT49">
        <f t="shared" si="27"/>
        <v>1</v>
      </c>
      <c r="AU49">
        <f t="shared" si="28"/>
        <v>0</v>
      </c>
      <c r="AV49">
        <f t="shared" si="29"/>
        <v>46033.139498136195</v>
      </c>
      <c r="AW49" t="s">
        <v>437</v>
      </c>
      <c r="AX49">
        <v>0</v>
      </c>
      <c r="AY49">
        <v>0.7</v>
      </c>
      <c r="AZ49">
        <v>0.7</v>
      </c>
      <c r="BA49">
        <f t="shared" si="30"/>
        <v>0</v>
      </c>
      <c r="BB49">
        <v>-1</v>
      </c>
      <c r="BC49" t="s">
        <v>537</v>
      </c>
      <c r="BD49">
        <v>8151.63</v>
      </c>
      <c r="BE49">
        <v>214.45730769230769</v>
      </c>
      <c r="BF49">
        <v>219.55</v>
      </c>
      <c r="BG49">
        <f t="shared" si="31"/>
        <v>2.3196047860133517E-2</v>
      </c>
      <c r="BH49">
        <v>0.5</v>
      </c>
      <c r="BI49">
        <f t="shared" si="32"/>
        <v>1261.2130403228798</v>
      </c>
      <c r="BJ49">
        <f t="shared" si="33"/>
        <v>7.192589610119382E-2</v>
      </c>
      <c r="BK49">
        <f t="shared" si="34"/>
        <v>14.627579022577011</v>
      </c>
      <c r="BL49">
        <f t="shared" si="35"/>
        <v>8.4991659761682532E-4</v>
      </c>
      <c r="BM49">
        <f t="shared" si="36"/>
        <v>-0.9968116602140743</v>
      </c>
      <c r="BN49">
        <f t="shared" si="37"/>
        <v>219.55</v>
      </c>
      <c r="BO49" t="s">
        <v>437</v>
      </c>
      <c r="BP49">
        <v>0</v>
      </c>
      <c r="BQ49">
        <f t="shared" si="38"/>
        <v>219.55</v>
      </c>
      <c r="BR49">
        <f t="shared" si="39"/>
        <v>0</v>
      </c>
      <c r="BS49" t="e">
        <f t="shared" si="40"/>
        <v>#DIV/0!</v>
      </c>
      <c r="BT49">
        <f t="shared" si="41"/>
        <v>1</v>
      </c>
      <c r="BU49">
        <f t="shared" si="42"/>
        <v>2.3270241296286576E-2</v>
      </c>
      <c r="BV49" t="e">
        <f t="shared" si="43"/>
        <v>#DIV/0!</v>
      </c>
      <c r="BW49" t="e">
        <f t="shared" si="44"/>
        <v>#DIV/0!</v>
      </c>
      <c r="BX49" t="e">
        <f t="shared" si="45"/>
        <v>#DIV/0!</v>
      </c>
      <c r="DG49">
        <f t="shared" si="46"/>
        <v>1500.002666666667</v>
      </c>
      <c r="DH49">
        <f t="shared" si="47"/>
        <v>1261.2130403228798</v>
      </c>
      <c r="DI49">
        <f t="shared" si="48"/>
        <v>0.84080719878023302</v>
      </c>
      <c r="DJ49">
        <f t="shared" si="49"/>
        <v>0.16115789364584962</v>
      </c>
      <c r="DK49">
        <v>2</v>
      </c>
      <c r="DL49">
        <v>0.5</v>
      </c>
      <c r="DM49" t="s">
        <v>439</v>
      </c>
      <c r="DN49">
        <v>2</v>
      </c>
      <c r="DO49" t="b">
        <v>1</v>
      </c>
      <c r="DP49">
        <v>1702418760.75</v>
      </c>
      <c r="DQ49">
        <v>419.76316666666668</v>
      </c>
      <c r="DR49">
        <v>419.98706666666658</v>
      </c>
      <c r="DS49">
        <v>30.39969666666666</v>
      </c>
      <c r="DT49">
        <v>29.745853333333329</v>
      </c>
      <c r="DU49">
        <v>418.49133333333322</v>
      </c>
      <c r="DV49">
        <v>30.056386666666668</v>
      </c>
      <c r="DW49">
        <v>499.99489999999997</v>
      </c>
      <c r="DX49">
        <v>91.106113333333326</v>
      </c>
      <c r="DY49">
        <v>9.9863993333333317E-2</v>
      </c>
      <c r="DZ49">
        <v>41.644913333333342</v>
      </c>
      <c r="EA49">
        <v>41.830516666666661</v>
      </c>
      <c r="EB49">
        <v>999.9000000000002</v>
      </c>
      <c r="EC49">
        <v>0</v>
      </c>
      <c r="ED49">
        <v>0</v>
      </c>
      <c r="EE49">
        <v>10022.943333333331</v>
      </c>
      <c r="EF49">
        <v>0</v>
      </c>
      <c r="EG49">
        <v>9.5999066666666675</v>
      </c>
      <c r="EH49">
        <v>-0.22395743333333329</v>
      </c>
      <c r="EI49">
        <v>432.9238666666667</v>
      </c>
      <c r="EJ49">
        <v>432.86286666666672</v>
      </c>
      <c r="EK49">
        <v>0.65384633333333342</v>
      </c>
      <c r="EL49">
        <v>419.98706666666658</v>
      </c>
      <c r="EM49">
        <v>29.745853333333329</v>
      </c>
      <c r="EN49">
        <v>2.769597333333333</v>
      </c>
      <c r="EO49">
        <v>2.7100283333333328</v>
      </c>
      <c r="EP49">
        <v>22.703990000000001</v>
      </c>
      <c r="EQ49">
        <v>22.346060000000001</v>
      </c>
      <c r="ER49">
        <v>1500.002666666667</v>
      </c>
      <c r="ES49">
        <v>0.97300383333333307</v>
      </c>
      <c r="ET49">
        <v>2.699611E-2</v>
      </c>
      <c r="EU49">
        <v>0</v>
      </c>
      <c r="EV49">
        <v>214.45936666666671</v>
      </c>
      <c r="EW49">
        <v>4.9995999999999983</v>
      </c>
      <c r="EX49">
        <v>3327.5956666666671</v>
      </c>
      <c r="EY49">
        <v>14076.443333333331</v>
      </c>
      <c r="EZ49">
        <v>41.091466666666648</v>
      </c>
      <c r="FA49">
        <v>42.049599999999977</v>
      </c>
      <c r="FB49">
        <v>41.391399999999983</v>
      </c>
      <c r="FC49">
        <v>41.745466666666651</v>
      </c>
      <c r="FD49">
        <v>43.587333333333341</v>
      </c>
      <c r="FE49">
        <v>1454.6426666666659</v>
      </c>
      <c r="FF49">
        <v>40.359999999999992</v>
      </c>
      <c r="FG49">
        <v>0</v>
      </c>
      <c r="FH49">
        <v>297.20000004768372</v>
      </c>
      <c r="FI49">
        <v>0</v>
      </c>
      <c r="FJ49">
        <v>214.45730769230769</v>
      </c>
      <c r="FK49">
        <v>-0.4118974312125851</v>
      </c>
      <c r="FL49">
        <v>1.6287179527550271</v>
      </c>
      <c r="FM49">
        <v>3327.576923076922</v>
      </c>
      <c r="FN49">
        <v>15</v>
      </c>
      <c r="FO49">
        <v>0</v>
      </c>
      <c r="FP49" t="s">
        <v>440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-0.22126292682926829</v>
      </c>
      <c r="GC49">
        <v>-0.1126419721254356</v>
      </c>
      <c r="GD49">
        <v>4.4470024321893148E-2</v>
      </c>
      <c r="GE49">
        <v>1</v>
      </c>
      <c r="GF49">
        <v>214.45247058823529</v>
      </c>
      <c r="GG49">
        <v>-7.3949566963786139E-3</v>
      </c>
      <c r="GH49">
        <v>0.20437584110913351</v>
      </c>
      <c r="GI49">
        <v>1</v>
      </c>
      <c r="GJ49">
        <v>0.6731669512195122</v>
      </c>
      <c r="GK49">
        <v>-0.33758979094076708</v>
      </c>
      <c r="GL49">
        <v>3.3834843642893978E-2</v>
      </c>
      <c r="GM49">
        <v>0</v>
      </c>
      <c r="GN49">
        <v>2</v>
      </c>
      <c r="GO49">
        <v>3</v>
      </c>
      <c r="GP49" t="s">
        <v>441</v>
      </c>
      <c r="GQ49">
        <v>3.1044800000000001</v>
      </c>
      <c r="GR49">
        <v>2.7579500000000001</v>
      </c>
      <c r="GS49">
        <v>8.8289999999999993E-2</v>
      </c>
      <c r="GT49">
        <v>8.8588299999999995E-2</v>
      </c>
      <c r="GU49">
        <v>0.12778700000000001</v>
      </c>
      <c r="GV49">
        <v>0.12732199999999999</v>
      </c>
      <c r="GW49">
        <v>23707.1</v>
      </c>
      <c r="GX49">
        <v>22023.599999999999</v>
      </c>
      <c r="GY49">
        <v>26566</v>
      </c>
      <c r="GZ49">
        <v>24392.5</v>
      </c>
      <c r="HA49">
        <v>37130.300000000003</v>
      </c>
      <c r="HB49">
        <v>31488.2</v>
      </c>
      <c r="HC49">
        <v>46469.1</v>
      </c>
      <c r="HD49">
        <v>38622.1</v>
      </c>
      <c r="HE49">
        <v>1.87795</v>
      </c>
      <c r="HF49">
        <v>1.8762000000000001</v>
      </c>
      <c r="HG49">
        <v>0.35960999999999999</v>
      </c>
      <c r="HH49">
        <v>0</v>
      </c>
      <c r="HI49">
        <v>35.848100000000002</v>
      </c>
      <c r="HJ49">
        <v>999.9</v>
      </c>
      <c r="HK49">
        <v>60.4</v>
      </c>
      <c r="HL49">
        <v>31.4</v>
      </c>
      <c r="HM49">
        <v>30.595600000000001</v>
      </c>
      <c r="HN49">
        <v>60.697400000000002</v>
      </c>
      <c r="HO49">
        <v>22.864599999999999</v>
      </c>
      <c r="HP49">
        <v>1</v>
      </c>
      <c r="HQ49">
        <v>0.19142799999999999</v>
      </c>
      <c r="HR49">
        <v>-2.9018199999999998</v>
      </c>
      <c r="HS49">
        <v>20.254300000000001</v>
      </c>
      <c r="HT49">
        <v>5.21549</v>
      </c>
      <c r="HU49">
        <v>11.98</v>
      </c>
      <c r="HV49">
        <v>4.9646499999999998</v>
      </c>
      <c r="HW49">
        <v>3.27515</v>
      </c>
      <c r="HX49">
        <v>9999</v>
      </c>
      <c r="HY49">
        <v>9999</v>
      </c>
      <c r="HZ49">
        <v>9999</v>
      </c>
      <c r="IA49">
        <v>534.5</v>
      </c>
      <c r="IB49">
        <v>1.8640000000000001</v>
      </c>
      <c r="IC49">
        <v>1.8601300000000001</v>
      </c>
      <c r="ID49">
        <v>1.8583700000000001</v>
      </c>
      <c r="IE49">
        <v>1.85975</v>
      </c>
      <c r="IF49">
        <v>1.85988</v>
      </c>
      <c r="IG49">
        <v>1.8583700000000001</v>
      </c>
      <c r="IH49">
        <v>1.85744</v>
      </c>
      <c r="II49">
        <v>1.8524099999999999</v>
      </c>
      <c r="IJ49">
        <v>0</v>
      </c>
      <c r="IK49">
        <v>0</v>
      </c>
      <c r="IL49">
        <v>0</v>
      </c>
      <c r="IM49">
        <v>0</v>
      </c>
      <c r="IN49" t="s">
        <v>442</v>
      </c>
      <c r="IO49" t="s">
        <v>443</v>
      </c>
      <c r="IP49" t="s">
        <v>444</v>
      </c>
      <c r="IQ49" t="s">
        <v>444</v>
      </c>
      <c r="IR49" t="s">
        <v>444</v>
      </c>
      <c r="IS49" t="s">
        <v>444</v>
      </c>
      <c r="IT49">
        <v>0</v>
      </c>
      <c r="IU49">
        <v>100</v>
      </c>
      <c r="IV49">
        <v>100</v>
      </c>
      <c r="IW49">
        <v>1.272</v>
      </c>
      <c r="IX49">
        <v>0.34289999999999998</v>
      </c>
      <c r="IY49">
        <v>0.39716153104927959</v>
      </c>
      <c r="IZ49">
        <v>2.1943836705261579E-3</v>
      </c>
      <c r="JA49">
        <v>-2.6144308360484781E-7</v>
      </c>
      <c r="JB49">
        <v>2.8315668189746569E-11</v>
      </c>
      <c r="JC49">
        <v>-2.387284111826243E-2</v>
      </c>
      <c r="JD49">
        <v>-4.9195921971587819E-3</v>
      </c>
      <c r="JE49">
        <v>8.1864236447964141E-4</v>
      </c>
      <c r="JF49">
        <v>-8.2681161510495509E-6</v>
      </c>
      <c r="JG49">
        <v>6</v>
      </c>
      <c r="JH49">
        <v>2002</v>
      </c>
      <c r="JI49">
        <v>0</v>
      </c>
      <c r="JJ49">
        <v>28</v>
      </c>
      <c r="JK49">
        <v>28373646.100000001</v>
      </c>
      <c r="JL49">
        <v>28373646.100000001</v>
      </c>
      <c r="JM49">
        <v>1.1352500000000001</v>
      </c>
      <c r="JN49">
        <v>2.6135299999999999</v>
      </c>
      <c r="JO49">
        <v>1.49658</v>
      </c>
      <c r="JP49">
        <v>2.33521</v>
      </c>
      <c r="JQ49">
        <v>1.5478499999999999</v>
      </c>
      <c r="JR49">
        <v>2.4584999999999999</v>
      </c>
      <c r="JS49">
        <v>36.2224</v>
      </c>
      <c r="JT49">
        <v>24.087499999999999</v>
      </c>
      <c r="JU49">
        <v>18</v>
      </c>
      <c r="JV49">
        <v>490.31400000000002</v>
      </c>
      <c r="JW49">
        <v>504.12599999999998</v>
      </c>
      <c r="JX49">
        <v>40.780500000000004</v>
      </c>
      <c r="JY49">
        <v>29.6797</v>
      </c>
      <c r="JZ49">
        <v>29.996300000000002</v>
      </c>
      <c r="KA49">
        <v>29.488199999999999</v>
      </c>
      <c r="KB49">
        <v>29.375699999999998</v>
      </c>
      <c r="KC49">
        <v>22.836400000000001</v>
      </c>
      <c r="KD49">
        <v>0</v>
      </c>
      <c r="KE49">
        <v>100</v>
      </c>
      <c r="KF49">
        <v>41.243299999999998</v>
      </c>
      <c r="KG49">
        <v>420</v>
      </c>
      <c r="KH49">
        <v>37.032899999999998</v>
      </c>
      <c r="KI49">
        <v>101.538</v>
      </c>
      <c r="KJ49">
        <v>93.113500000000002</v>
      </c>
    </row>
    <row r="50" spans="1:296" x14ac:dyDescent="0.3">
      <c r="A50">
        <v>32</v>
      </c>
      <c r="B50">
        <v>1702418870.5</v>
      </c>
      <c r="C50">
        <v>8558.4000000953674</v>
      </c>
      <c r="D50" t="s">
        <v>538</v>
      </c>
      <c r="E50" t="s">
        <v>539</v>
      </c>
      <c r="F50">
        <v>5</v>
      </c>
      <c r="G50" t="s">
        <v>500</v>
      </c>
      <c r="H50">
        <v>1702418862.5</v>
      </c>
      <c r="I50">
        <f t="shared" si="0"/>
        <v>1.7644938533976431E-3</v>
      </c>
      <c r="J50">
        <f t="shared" si="1"/>
        <v>1.7644938533976431</v>
      </c>
      <c r="K50">
        <f t="shared" si="2"/>
        <v>-0.51041622290971467</v>
      </c>
      <c r="L50">
        <f t="shared" si="3"/>
        <v>419.86293548387079</v>
      </c>
      <c r="M50">
        <f t="shared" si="4"/>
        <v>407.17467801894389</v>
      </c>
      <c r="N50">
        <f t="shared" si="5"/>
        <v>37.135730478228311</v>
      </c>
      <c r="O50">
        <f t="shared" si="6"/>
        <v>38.292943180522066</v>
      </c>
      <c r="P50">
        <f t="shared" si="7"/>
        <v>2.7773526493057994E-2</v>
      </c>
      <c r="Q50">
        <f t="shared" si="8"/>
        <v>2.8572194046993715</v>
      </c>
      <c r="R50">
        <f t="shared" si="9"/>
        <v>2.7624411569807154E-2</v>
      </c>
      <c r="S50">
        <f t="shared" si="10"/>
        <v>1.7278587739371222E-2</v>
      </c>
      <c r="T50">
        <f t="shared" si="11"/>
        <v>241.73204248282227</v>
      </c>
      <c r="U50">
        <f t="shared" si="12"/>
        <v>42.692212489935777</v>
      </c>
      <c r="V50">
        <f t="shared" si="13"/>
        <v>42.025312903225803</v>
      </c>
      <c r="W50">
        <f t="shared" si="14"/>
        <v>8.2544126956600099</v>
      </c>
      <c r="X50">
        <f t="shared" si="15"/>
        <v>34.253235055927711</v>
      </c>
      <c r="Y50">
        <f t="shared" si="16"/>
        <v>2.7812938533490166</v>
      </c>
      <c r="Z50">
        <f t="shared" si="17"/>
        <v>8.1197990461566594</v>
      </c>
      <c r="AA50">
        <f t="shared" si="18"/>
        <v>5.4731188423109938</v>
      </c>
      <c r="AB50">
        <f t="shared" si="19"/>
        <v>-77.814178934836065</v>
      </c>
      <c r="AC50">
        <f t="shared" si="20"/>
        <v>-48.042593280725988</v>
      </c>
      <c r="AD50">
        <f t="shared" si="21"/>
        <v>-4.1955162580976308</v>
      </c>
      <c r="AE50">
        <f t="shared" si="22"/>
        <v>111.67975400916259</v>
      </c>
      <c r="AF50">
        <f t="shared" si="23"/>
        <v>-0.38908844477001048</v>
      </c>
      <c r="AG50">
        <f t="shared" si="24"/>
        <v>1.767825015466761</v>
      </c>
      <c r="AH50">
        <f t="shared" si="25"/>
        <v>-0.51041622290971467</v>
      </c>
      <c r="AI50">
        <v>432.83774451184399</v>
      </c>
      <c r="AJ50">
        <v>433.05975757575737</v>
      </c>
      <c r="AK50">
        <v>-2.514439864290664E-3</v>
      </c>
      <c r="AL50">
        <v>66.166239772673578</v>
      </c>
      <c r="AM50">
        <f t="shared" si="26"/>
        <v>1.7644938533976431</v>
      </c>
      <c r="AN50">
        <v>29.816814030593669</v>
      </c>
      <c r="AO50">
        <v>30.501139393939379</v>
      </c>
      <c r="AP50">
        <v>-1.0024336863977619E-5</v>
      </c>
      <c r="AQ50">
        <v>108.8971963343138</v>
      </c>
      <c r="AR50">
        <v>0</v>
      </c>
      <c r="AS50">
        <v>0</v>
      </c>
      <c r="AT50">
        <f t="shared" si="27"/>
        <v>1</v>
      </c>
      <c r="AU50">
        <f t="shared" si="28"/>
        <v>0</v>
      </c>
      <c r="AV50">
        <f t="shared" si="29"/>
        <v>45905.268118546723</v>
      </c>
      <c r="AW50" t="s">
        <v>437</v>
      </c>
      <c r="AX50">
        <v>0</v>
      </c>
      <c r="AY50">
        <v>0.7</v>
      </c>
      <c r="AZ50">
        <v>0.7</v>
      </c>
      <c r="BA50">
        <f t="shared" si="30"/>
        <v>0</v>
      </c>
      <c r="BB50">
        <v>-1</v>
      </c>
      <c r="BC50" t="s">
        <v>540</v>
      </c>
      <c r="BD50">
        <v>8142.47</v>
      </c>
      <c r="BE50">
        <v>212.53111538461539</v>
      </c>
      <c r="BF50">
        <v>217.61</v>
      </c>
      <c r="BG50">
        <f t="shared" si="31"/>
        <v>2.3339389804625799E-2</v>
      </c>
      <c r="BH50">
        <v>0.5</v>
      </c>
      <c r="BI50">
        <f t="shared" si="32"/>
        <v>1261.1870587492485</v>
      </c>
      <c r="BJ50">
        <f t="shared" si="33"/>
        <v>-0.51041622290971467</v>
      </c>
      <c r="BK50">
        <f t="shared" si="34"/>
        <v>14.717668190349105</v>
      </c>
      <c r="BL50">
        <f t="shared" si="35"/>
        <v>3.8819283285051949E-4</v>
      </c>
      <c r="BM50">
        <f t="shared" si="36"/>
        <v>-0.99678323606451913</v>
      </c>
      <c r="BN50">
        <f t="shared" si="37"/>
        <v>217.61</v>
      </c>
      <c r="BO50" t="s">
        <v>437</v>
      </c>
      <c r="BP50">
        <v>0</v>
      </c>
      <c r="BQ50">
        <f t="shared" si="38"/>
        <v>217.61</v>
      </c>
      <c r="BR50">
        <f t="shared" si="39"/>
        <v>0</v>
      </c>
      <c r="BS50" t="e">
        <f t="shared" si="40"/>
        <v>#DIV/0!</v>
      </c>
      <c r="BT50">
        <f t="shared" si="41"/>
        <v>1</v>
      </c>
      <c r="BU50">
        <f t="shared" si="42"/>
        <v>2.3414709397375055E-2</v>
      </c>
      <c r="BV50" t="e">
        <f t="shared" si="43"/>
        <v>#DIV/0!</v>
      </c>
      <c r="BW50" t="e">
        <f t="shared" si="44"/>
        <v>#DIV/0!</v>
      </c>
      <c r="BX50" t="e">
        <f t="shared" si="45"/>
        <v>#DIV/0!</v>
      </c>
      <c r="DG50">
        <f t="shared" si="46"/>
        <v>1499.9719354838719</v>
      </c>
      <c r="DH50">
        <f t="shared" si="47"/>
        <v>1261.1870587492485</v>
      </c>
      <c r="DI50">
        <f t="shared" si="48"/>
        <v>0.8408071037291811</v>
      </c>
      <c r="DJ50">
        <f t="shared" si="49"/>
        <v>0.1611577101973195</v>
      </c>
      <c r="DK50">
        <v>2</v>
      </c>
      <c r="DL50">
        <v>0.5</v>
      </c>
      <c r="DM50" t="s">
        <v>439</v>
      </c>
      <c r="DN50">
        <v>2</v>
      </c>
      <c r="DO50" t="b">
        <v>1</v>
      </c>
      <c r="DP50">
        <v>1702418862.5</v>
      </c>
      <c r="DQ50">
        <v>419.86293548387079</v>
      </c>
      <c r="DR50">
        <v>420.00419354838709</v>
      </c>
      <c r="DS50">
        <v>30.495493548387099</v>
      </c>
      <c r="DT50">
        <v>29.809948387096771</v>
      </c>
      <c r="DU50">
        <v>418.59093548387102</v>
      </c>
      <c r="DV50">
        <v>30.150135483870969</v>
      </c>
      <c r="DW50">
        <v>500.01499999999999</v>
      </c>
      <c r="DX50">
        <v>91.103393548387089</v>
      </c>
      <c r="DY50">
        <v>0.10004439354838709</v>
      </c>
      <c r="DZ50">
        <v>41.713425806451603</v>
      </c>
      <c r="EA50">
        <v>42.025312903225803</v>
      </c>
      <c r="EB50">
        <v>999.90000000000032</v>
      </c>
      <c r="EC50">
        <v>0</v>
      </c>
      <c r="ED50">
        <v>0</v>
      </c>
      <c r="EE50">
        <v>9996.4903225806429</v>
      </c>
      <c r="EF50">
        <v>0</v>
      </c>
      <c r="EG50">
        <v>9.5849880645161321</v>
      </c>
      <c r="EH50">
        <v>-0.14134166451612901</v>
      </c>
      <c r="EI50">
        <v>433.0695483870968</v>
      </c>
      <c r="EJ50">
        <v>432.90919354838712</v>
      </c>
      <c r="EK50">
        <v>0.68552522580645148</v>
      </c>
      <c r="EL50">
        <v>420.00419354838709</v>
      </c>
      <c r="EM50">
        <v>29.809948387096771</v>
      </c>
      <c r="EN50">
        <v>2.7782432258064511</v>
      </c>
      <c r="EO50">
        <v>2.7157883870967749</v>
      </c>
      <c r="EP50">
        <v>22.75537741935484</v>
      </c>
      <c r="EQ50">
        <v>22.380967741935478</v>
      </c>
      <c r="ER50">
        <v>1499.9719354838719</v>
      </c>
      <c r="ES50">
        <v>0.97300622580645146</v>
      </c>
      <c r="ET50">
        <v>2.699386774193549E-2</v>
      </c>
      <c r="EU50">
        <v>0</v>
      </c>
      <c r="EV50">
        <v>212.5445483870968</v>
      </c>
      <c r="EW50">
        <v>4.9995999999999974</v>
      </c>
      <c r="EX50">
        <v>3305.9206451612899</v>
      </c>
      <c r="EY50">
        <v>14076.17419354839</v>
      </c>
      <c r="EZ50">
        <v>41.552064516129022</v>
      </c>
      <c r="FA50">
        <v>42.348580645161292</v>
      </c>
      <c r="FB50">
        <v>41.655064516129023</v>
      </c>
      <c r="FC50">
        <v>42.124741935483847</v>
      </c>
      <c r="FD50">
        <v>44.046225806451609</v>
      </c>
      <c r="FE50">
        <v>1454.6209677419349</v>
      </c>
      <c r="FF50">
        <v>40.354516129032241</v>
      </c>
      <c r="FG50">
        <v>0</v>
      </c>
      <c r="FH50">
        <v>101.6000001430511</v>
      </c>
      <c r="FI50">
        <v>0</v>
      </c>
      <c r="FJ50">
        <v>212.53111538461539</v>
      </c>
      <c r="FK50">
        <v>-0.61917949177620379</v>
      </c>
      <c r="FL50">
        <v>-17.651623944674249</v>
      </c>
      <c r="FM50">
        <v>3305.7580769230772</v>
      </c>
      <c r="FN50">
        <v>15</v>
      </c>
      <c r="FO50">
        <v>0</v>
      </c>
      <c r="FP50" t="s">
        <v>440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-0.13444820499999999</v>
      </c>
      <c r="GC50">
        <v>8.9541858911819885E-2</v>
      </c>
      <c r="GD50">
        <v>7.8118404409268219E-2</v>
      </c>
      <c r="GE50">
        <v>1</v>
      </c>
      <c r="GF50">
        <v>212.58914705882361</v>
      </c>
      <c r="GG50">
        <v>-0.83005347710996202</v>
      </c>
      <c r="GH50">
        <v>0.23256714809642021</v>
      </c>
      <c r="GI50">
        <v>1</v>
      </c>
      <c r="GJ50">
        <v>0.68274487499999992</v>
      </c>
      <c r="GK50">
        <v>5.4378810506563978E-2</v>
      </c>
      <c r="GL50">
        <v>6.1376017147885221E-3</v>
      </c>
      <c r="GM50">
        <v>1</v>
      </c>
      <c r="GN50">
        <v>3</v>
      </c>
      <c r="GO50">
        <v>3</v>
      </c>
      <c r="GP50" t="s">
        <v>448</v>
      </c>
      <c r="GQ50">
        <v>3.1044999999999998</v>
      </c>
      <c r="GR50">
        <v>2.7579600000000002</v>
      </c>
      <c r="GS50">
        <v>8.82468E-2</v>
      </c>
      <c r="GT50">
        <v>8.8536699999999996E-2</v>
      </c>
      <c r="GU50">
        <v>0.128026</v>
      </c>
      <c r="GV50">
        <v>0.12742700000000001</v>
      </c>
      <c r="GW50">
        <v>23693</v>
      </c>
      <c r="GX50">
        <v>22014.6</v>
      </c>
      <c r="GY50">
        <v>26550.2</v>
      </c>
      <c r="GZ50">
        <v>24382.5</v>
      </c>
      <c r="HA50">
        <v>37100.199999999997</v>
      </c>
      <c r="HB50">
        <v>31474.2</v>
      </c>
      <c r="HC50">
        <v>46441.8</v>
      </c>
      <c r="HD50">
        <v>38608.400000000001</v>
      </c>
      <c r="HE50">
        <v>1.8744499999999999</v>
      </c>
      <c r="HF50">
        <v>1.8707499999999999</v>
      </c>
      <c r="HG50">
        <v>0.35652499999999998</v>
      </c>
      <c r="HH50">
        <v>0</v>
      </c>
      <c r="HI50">
        <v>36.389800000000001</v>
      </c>
      <c r="HJ50">
        <v>999.9</v>
      </c>
      <c r="HK50">
        <v>60.5</v>
      </c>
      <c r="HL50">
        <v>31.5</v>
      </c>
      <c r="HM50">
        <v>30.8249</v>
      </c>
      <c r="HN50">
        <v>60.637300000000003</v>
      </c>
      <c r="HO50">
        <v>22.924700000000001</v>
      </c>
      <c r="HP50">
        <v>1</v>
      </c>
      <c r="HQ50">
        <v>0.23256599999999999</v>
      </c>
      <c r="HR50">
        <v>2.0931799999999998</v>
      </c>
      <c r="HS50">
        <v>20.2485</v>
      </c>
      <c r="HT50">
        <v>5.2211800000000004</v>
      </c>
      <c r="HU50">
        <v>11.98</v>
      </c>
      <c r="HV50">
        <v>4.9652500000000002</v>
      </c>
      <c r="HW50">
        <v>3.2757299999999998</v>
      </c>
      <c r="HX50">
        <v>9999</v>
      </c>
      <c r="HY50">
        <v>9999</v>
      </c>
      <c r="HZ50">
        <v>9999</v>
      </c>
      <c r="IA50">
        <v>534.5</v>
      </c>
      <c r="IB50">
        <v>1.8640099999999999</v>
      </c>
      <c r="IC50">
        <v>1.8601099999999999</v>
      </c>
      <c r="ID50">
        <v>1.8583700000000001</v>
      </c>
      <c r="IE50">
        <v>1.8597399999999999</v>
      </c>
      <c r="IF50">
        <v>1.85988</v>
      </c>
      <c r="IG50">
        <v>1.8583700000000001</v>
      </c>
      <c r="IH50">
        <v>1.85745</v>
      </c>
      <c r="II50">
        <v>1.8524</v>
      </c>
      <c r="IJ50">
        <v>0</v>
      </c>
      <c r="IK50">
        <v>0</v>
      </c>
      <c r="IL50">
        <v>0</v>
      </c>
      <c r="IM50">
        <v>0</v>
      </c>
      <c r="IN50" t="s">
        <v>442</v>
      </c>
      <c r="IO50" t="s">
        <v>443</v>
      </c>
      <c r="IP50" t="s">
        <v>444</v>
      </c>
      <c r="IQ50" t="s">
        <v>444</v>
      </c>
      <c r="IR50" t="s">
        <v>444</v>
      </c>
      <c r="IS50" t="s">
        <v>444</v>
      </c>
      <c r="IT50">
        <v>0</v>
      </c>
      <c r="IU50">
        <v>100</v>
      </c>
      <c r="IV50">
        <v>100</v>
      </c>
      <c r="IW50">
        <v>1.272</v>
      </c>
      <c r="IX50">
        <v>0.34539999999999998</v>
      </c>
      <c r="IY50">
        <v>0.39716153104927959</v>
      </c>
      <c r="IZ50">
        <v>2.1943836705261579E-3</v>
      </c>
      <c r="JA50">
        <v>-2.6144308360484781E-7</v>
      </c>
      <c r="JB50">
        <v>2.8315668189746569E-11</v>
      </c>
      <c r="JC50">
        <v>-2.387284111826243E-2</v>
      </c>
      <c r="JD50">
        <v>-4.9195921971587819E-3</v>
      </c>
      <c r="JE50">
        <v>8.1864236447964141E-4</v>
      </c>
      <c r="JF50">
        <v>-8.2681161510495509E-6</v>
      </c>
      <c r="JG50">
        <v>6</v>
      </c>
      <c r="JH50">
        <v>2002</v>
      </c>
      <c r="JI50">
        <v>0</v>
      </c>
      <c r="JJ50">
        <v>28</v>
      </c>
      <c r="JK50">
        <v>28373647.800000001</v>
      </c>
      <c r="JL50">
        <v>28373647.800000001</v>
      </c>
      <c r="JM50">
        <v>1.1352500000000001</v>
      </c>
      <c r="JN50">
        <v>2.6232899999999999</v>
      </c>
      <c r="JO50">
        <v>1.49658</v>
      </c>
      <c r="JP50">
        <v>2.33643</v>
      </c>
      <c r="JQ50">
        <v>1.5490699999999999</v>
      </c>
      <c r="JR50">
        <v>2.4035600000000001</v>
      </c>
      <c r="JS50">
        <v>36.292900000000003</v>
      </c>
      <c r="JT50">
        <v>24.096299999999999</v>
      </c>
      <c r="JU50">
        <v>18</v>
      </c>
      <c r="JV50">
        <v>490.49400000000003</v>
      </c>
      <c r="JW50">
        <v>502.84199999999998</v>
      </c>
      <c r="JX50">
        <v>44.334400000000002</v>
      </c>
      <c r="JY50">
        <v>30.0383</v>
      </c>
      <c r="JZ50">
        <v>30.0032</v>
      </c>
      <c r="KA50">
        <v>29.7852</v>
      </c>
      <c r="KB50">
        <v>29.657299999999999</v>
      </c>
      <c r="KC50">
        <v>22.834199999999999</v>
      </c>
      <c r="KD50">
        <v>0</v>
      </c>
      <c r="KE50">
        <v>100</v>
      </c>
      <c r="KF50">
        <v>43.341500000000003</v>
      </c>
      <c r="KG50">
        <v>420</v>
      </c>
      <c r="KH50">
        <v>37.032899999999998</v>
      </c>
      <c r="KI50">
        <v>101.47799999999999</v>
      </c>
      <c r="KJ50">
        <v>93.078599999999994</v>
      </c>
    </row>
    <row r="51" spans="1:296" x14ac:dyDescent="0.3">
      <c r="A51">
        <v>33</v>
      </c>
      <c r="B51">
        <v>1702419030.5</v>
      </c>
      <c r="C51">
        <v>8718.4000000953674</v>
      </c>
      <c r="D51" t="s">
        <v>541</v>
      </c>
      <c r="E51" t="s">
        <v>542</v>
      </c>
      <c r="F51">
        <v>5</v>
      </c>
      <c r="G51" t="s">
        <v>500</v>
      </c>
      <c r="H51">
        <v>1702419022.5</v>
      </c>
      <c r="I51">
        <f t="shared" ref="I51:I82" si="50">(J51)/1000</f>
        <v>1.7062787034455335E-3</v>
      </c>
      <c r="J51">
        <f t="shared" ref="J51:J82" si="51">IF(DO51, AM51, AG51)</f>
        <v>1.7062787034455336</v>
      </c>
      <c r="K51">
        <f t="shared" ref="K51:K82" si="52">IF(DO51, AH51, AF51)</f>
        <v>-0.4131629173949648</v>
      </c>
      <c r="L51">
        <f t="shared" ref="L51:L82" si="53">DQ51 - IF(AT51&gt;1, K51*DK51*100/(AV51*EE51), 0)</f>
        <v>419.92519354838709</v>
      </c>
      <c r="M51">
        <f t="shared" ref="M51:M82" si="54">((S51-I51/2)*L51-K51)/(S51+I51/2)</f>
        <v>402.69861973275658</v>
      </c>
      <c r="N51">
        <f t="shared" ref="N51:N82" si="55">M51*(DX51+DY51)/1000</f>
        <v>36.730310452285579</v>
      </c>
      <c r="O51">
        <f t="shared" ref="O51:O82" si="56">(DQ51 - IF(AT51&gt;1, K51*DK51*100/(AV51*EE51), 0))*(DX51+DY51)/1000</f>
        <v>38.301553494283652</v>
      </c>
      <c r="P51">
        <f t="shared" ref="P51:P82" si="57">2/((1/R51-1/Q51)+SIGN(R51)*SQRT((1/R51-1/Q51)*(1/R51-1/Q51) + 4*DL51/((DL51+1)*(DL51+1))*(2*1/R51*1/Q51-1/Q51*1/Q51)))</f>
        <v>2.692984826495742E-2</v>
      </c>
      <c r="Q51">
        <f t="shared" ref="Q51:Q82" si="58">IF(LEFT(DM51,1)&lt;&gt;"0",IF(LEFT(DM51,1)="1",3,DN51),$D$5+$E$5*(EE51*DX51/($K$5*1000))+$F$5*(EE51*DX51/($K$5*1000))*MAX(MIN(DK51,$J$5),$I$5)*MAX(MIN(DK51,$J$5),$I$5)+$G$5*MAX(MIN(DK51,$J$5),$I$5)*(EE51*DX51/($K$5*1000))+$H$5*(EE51*DX51/($K$5*1000))*(EE51*DX51/($K$5*1000)))</f>
        <v>2.8580926533109561</v>
      </c>
      <c r="R51">
        <f t="shared" ref="R51:R82" si="59">I51*(1000-(1000*0.61365*EXP(17.502*V51/(240.97+V51))/(DX51+DY51)+DS51)/2)/(1000*0.61365*EXP(17.502*V51/(240.97+V51))/(DX51+DY51)-DS51)</f>
        <v>2.6789673007718222E-2</v>
      </c>
      <c r="S51">
        <f t="shared" ref="S51:S82" si="60">1/((DL51+1)/(P51/1.6)+1/(Q51/1.37)) + DL51/((DL51+1)/(P51/1.6) + DL51/(Q51/1.37))</f>
        <v>1.6756078862153988E-2</v>
      </c>
      <c r="T51">
        <f t="shared" ref="T51:T82" si="61">(DG51*DJ51)</f>
        <v>241.73763459101423</v>
      </c>
      <c r="U51">
        <f t="shared" ref="U51:U82" si="62">(DZ51+(T51+2*0.95*0.0000000567*(((DZ51+$B$9)+273)^4-(DZ51+273)^4)-44100*I51)/(1.84*29.3*Q51+8*0.95*0.0000000567*(DZ51+273)^3))</f>
        <v>42.649849629318169</v>
      </c>
      <c r="V51">
        <f t="shared" ref="V51:V82" si="63">($C$9*EA51+$D$9*EB51+$E$9*U51)</f>
        <v>42.00836129032259</v>
      </c>
      <c r="W51">
        <f t="shared" ref="W51:W82" si="64">0.61365*EXP(17.502*V51/(240.97+V51))</f>
        <v>8.2470468680769926</v>
      </c>
      <c r="X51">
        <f t="shared" ref="X51:X82" si="65">(Y51/Z51*100)</f>
        <v>34.454529672579412</v>
      </c>
      <c r="Y51">
        <f t="shared" ref="Y51:Y82" si="66">DS51*(DX51+DY51)/1000</f>
        <v>2.7891611104341405</v>
      </c>
      <c r="Z51">
        <f t="shared" ref="Z51:Z82" si="67">0.61365*EXP(17.502*DZ51/(240.97+DZ51))</f>
        <v>8.0951942660064518</v>
      </c>
      <c r="AA51">
        <f t="shared" ref="AA51:AA82" si="68">(W51-DS51*(DX51+DY51)/1000)</f>
        <v>5.4578857576428526</v>
      </c>
      <c r="AB51">
        <f t="shared" ref="AB51:AB82" si="69">(-I51*44100)</f>
        <v>-75.246890821948028</v>
      </c>
      <c r="AC51">
        <f t="shared" ref="AC51:AC82" si="70">2*29.3*Q51*0.92*(DZ51-V51)</f>
        <v>-54.303703472326845</v>
      </c>
      <c r="AD51">
        <f t="shared" ref="AD51:AD82" si="71">2*0.95*0.0000000567*(((DZ51+$B$9)+273)^4-(V51+273)^4)</f>
        <v>-4.7391636781750774</v>
      </c>
      <c r="AE51">
        <f t="shared" ref="AE51:AE82" si="72">T51+AD51+AB51+AC51</f>
        <v>107.44787661856427</v>
      </c>
      <c r="AF51">
        <f t="shared" ref="AF51:AF82" si="73">DW51*AT51*(DR51-DQ51*(1000-AT51*DT51)/(1000-AT51*DS51))/(100*DK51)</f>
        <v>-0.46198805519171221</v>
      </c>
      <c r="AG51">
        <f t="shared" ref="AG51:AG82" si="74">1000*DW51*AT51*(DS51-DT51)/(100*DK51*(1000-AT51*DS51))</f>
        <v>1.7032333811109328</v>
      </c>
      <c r="AH51">
        <f t="shared" ref="AH51:AH82" si="75">(AI51 - AJ51 - DX51*1000/(8.314*(DZ51+273.15)) * AL51/DW51 * AK51) * DW51/(100*DK51) * (1000 - DT51)/1000</f>
        <v>-0.4131629173949648</v>
      </c>
      <c r="AI51">
        <v>433.00556673918243</v>
      </c>
      <c r="AJ51">
        <v>433.17704242424247</v>
      </c>
      <c r="AK51">
        <v>-2.4416881519698181E-4</v>
      </c>
      <c r="AL51">
        <v>66.166239772673578</v>
      </c>
      <c r="AM51">
        <f t="shared" ref="AM51:AM82" si="76">(AO51 - AN51 + DX51*1000/(8.314*(DZ51+273.15)) * AQ51/DW51 * AP51) * DW51/(100*DK51) * 1000/(1000 - AO51)</f>
        <v>1.7062787034455336</v>
      </c>
      <c r="AN51">
        <v>29.923222316872799</v>
      </c>
      <c r="AO51">
        <v>30.584717575757569</v>
      </c>
      <c r="AP51">
        <v>1.2933598122953719E-5</v>
      </c>
      <c r="AQ51">
        <v>108.8971963343138</v>
      </c>
      <c r="AR51">
        <v>0</v>
      </c>
      <c r="AS51">
        <v>0</v>
      </c>
      <c r="AT51">
        <f t="shared" ref="AT51:AT82" si="77">IF(AR51*$H$15&gt;=AV51,1,(AV51/(AV51-AR51*$H$15)))</f>
        <v>1</v>
      </c>
      <c r="AU51">
        <f t="shared" ref="AU51:AU82" si="78">(AT51-1)*100</f>
        <v>0</v>
      </c>
      <c r="AV51">
        <f t="shared" ref="AV51:AV82" si="79">MAX(0,($B$15+$C$15*EE51)/(1+$D$15*EE51)*DX51/(DZ51+273)*$E$15)</f>
        <v>45937.341343254506</v>
      </c>
      <c r="AW51" t="s">
        <v>437</v>
      </c>
      <c r="AX51">
        <v>0</v>
      </c>
      <c r="AY51">
        <v>0.7</v>
      </c>
      <c r="AZ51">
        <v>0.7</v>
      </c>
      <c r="BA51">
        <f t="shared" ref="BA51:BA82" si="80">1-AY51/AZ51</f>
        <v>0</v>
      </c>
      <c r="BB51">
        <v>-1</v>
      </c>
      <c r="BC51" t="s">
        <v>543</v>
      </c>
      <c r="BD51">
        <v>8144.95</v>
      </c>
      <c r="BE51">
        <v>209.73447999999999</v>
      </c>
      <c r="BF51">
        <v>214.66</v>
      </c>
      <c r="BG51">
        <f t="shared" ref="BG51:BG82" si="81">1-BE51/BF51</f>
        <v>2.2945681542905105E-2</v>
      </c>
      <c r="BH51">
        <v>0.5</v>
      </c>
      <c r="BI51">
        <f t="shared" ref="BI51:BI82" si="82">DH51</f>
        <v>1261.2129196777782</v>
      </c>
      <c r="BJ51">
        <f t="shared" ref="BJ51:BJ82" si="83">K51</f>
        <v>-0.4131629173949648</v>
      </c>
      <c r="BK51">
        <f t="shared" ref="BK51:BK82" si="84">BG51*BH51*BI51</f>
        <v>14.469695006361928</v>
      </c>
      <c r="BL51">
        <f t="shared" ref="BL51:BL82" si="85">(BJ51-BB51)/BI51</f>
        <v>4.652958064804503E-4</v>
      </c>
      <c r="BM51">
        <f t="shared" ref="BM51:BM82" si="86">(AZ51-BF51)/BF51</f>
        <v>-0.99673902916239643</v>
      </c>
      <c r="BN51">
        <f t="shared" ref="BN51:BN82" si="87">AY51/(BA51+AY51/BF51)</f>
        <v>214.66</v>
      </c>
      <c r="BO51" t="s">
        <v>437</v>
      </c>
      <c r="BP51">
        <v>0</v>
      </c>
      <c r="BQ51">
        <f t="shared" ref="BQ51:BQ82" si="88">IF(BP51&lt;&gt;0, BP51, BN51)</f>
        <v>214.66</v>
      </c>
      <c r="BR51">
        <f t="shared" ref="BR51:BR82" si="89">1-BQ51/BF51</f>
        <v>0</v>
      </c>
      <c r="BS51" t="e">
        <f t="shared" ref="BS51:BS82" si="90">(BF51-BE51)/(BF51-BQ51)</f>
        <v>#DIV/0!</v>
      </c>
      <c r="BT51">
        <f t="shared" ref="BT51:BT82" si="91">(AZ51-BF51)/(AZ51-BQ51)</f>
        <v>1</v>
      </c>
      <c r="BU51">
        <f t="shared" ref="BU51:BU82" si="92">(BF51-BE51)/(BF51-AY51)</f>
        <v>2.3020751542344391E-2</v>
      </c>
      <c r="BV51" t="e">
        <f t="shared" ref="BV51:BV82" si="93">(AZ51-BF51)/(AZ51-AY51)</f>
        <v>#DIV/0!</v>
      </c>
      <c r="BW51" t="e">
        <f t="shared" ref="BW51:BW82" si="94">(BS51*BQ51/BE51)</f>
        <v>#DIV/0!</v>
      </c>
      <c r="BX51" t="e">
        <f t="shared" ref="BX51:BX82" si="95">(1-BW51)</f>
        <v>#DIV/0!</v>
      </c>
      <c r="DG51">
        <f t="shared" ref="DG51:DG82" si="96">$B$13*EF51+$C$13*EG51+$F$13*ER51*(1-EU51)</f>
        <v>1500.002258064517</v>
      </c>
      <c r="DH51">
        <f t="shared" ref="DH51:DH82" si="97">DG51*DI51</f>
        <v>1261.2129196777782</v>
      </c>
      <c r="DI51">
        <f t="shared" ref="DI51:DI82" si="98">($B$13*$D$11+$C$13*$D$11+$F$13*((FE51+EW51)/MAX(FE51+EW51+FF51, 0.1)*$I$11+FF51/MAX(FE51+EW51+FF51, 0.1)*$J$11))/($B$13+$C$13+$F$13)</f>
        <v>0.84080734738702767</v>
      </c>
      <c r="DJ51">
        <f t="shared" ref="DJ51:DJ82" si="99">($B$13*$K$11+$C$13*$K$11+$F$13*((FE51+EW51)/MAX(FE51+EW51+FF51, 0.1)*$P$11+FF51/MAX(FE51+EW51+FF51, 0.1)*$Q$11))/($B$13+$C$13+$F$13)</f>
        <v>0.16115818045696353</v>
      </c>
      <c r="DK51">
        <v>2</v>
      </c>
      <c r="DL51">
        <v>0.5</v>
      </c>
      <c r="DM51" t="s">
        <v>439</v>
      </c>
      <c r="DN51">
        <v>2</v>
      </c>
      <c r="DO51" t="b">
        <v>1</v>
      </c>
      <c r="DP51">
        <v>1702419022.5</v>
      </c>
      <c r="DQ51">
        <v>419.92519354838709</v>
      </c>
      <c r="DR51">
        <v>420.02648387096781</v>
      </c>
      <c r="DS51">
        <v>30.579412903225801</v>
      </c>
      <c r="DT51">
        <v>29.918996774193548</v>
      </c>
      <c r="DU51">
        <v>418.65312903225799</v>
      </c>
      <c r="DV51">
        <v>30.23224193548387</v>
      </c>
      <c r="DW51">
        <v>500.03306451612912</v>
      </c>
      <c r="DX51">
        <v>91.110393548387094</v>
      </c>
      <c r="DY51">
        <v>0.1000269806451613</v>
      </c>
      <c r="DZ51">
        <v>41.655935483870977</v>
      </c>
      <c r="EA51">
        <v>42.00836129032259</v>
      </c>
      <c r="EB51">
        <v>999.90000000000032</v>
      </c>
      <c r="EC51">
        <v>0</v>
      </c>
      <c r="ED51">
        <v>0</v>
      </c>
      <c r="EE51">
        <v>10001.06580645161</v>
      </c>
      <c r="EF51">
        <v>0</v>
      </c>
      <c r="EG51">
        <v>9.6655361290322581</v>
      </c>
      <c r="EH51">
        <v>-0.1013292193548387</v>
      </c>
      <c r="EI51">
        <v>433.17129032258077</v>
      </c>
      <c r="EJ51">
        <v>432.98093548387101</v>
      </c>
      <c r="EK51">
        <v>0.66041203225806444</v>
      </c>
      <c r="EL51">
        <v>420.02648387096781</v>
      </c>
      <c r="EM51">
        <v>29.918996774193548</v>
      </c>
      <c r="EN51">
        <v>2.7861016129032259</v>
      </c>
      <c r="EO51">
        <v>2.7259306451612901</v>
      </c>
      <c r="EP51">
        <v>22.801967741935488</v>
      </c>
      <c r="EQ51">
        <v>22.442274193548389</v>
      </c>
      <c r="ER51">
        <v>1500.002258064517</v>
      </c>
      <c r="ES51">
        <v>0.97299906451612883</v>
      </c>
      <c r="ET51">
        <v>2.7001048387096781E-2</v>
      </c>
      <c r="EU51">
        <v>0</v>
      </c>
      <c r="EV51">
        <v>209.73858064516131</v>
      </c>
      <c r="EW51">
        <v>4.9995999999999974</v>
      </c>
      <c r="EX51">
        <v>3273.855483870967</v>
      </c>
      <c r="EY51">
        <v>14076.41935483871</v>
      </c>
      <c r="EZ51">
        <v>42.07835483870965</v>
      </c>
      <c r="FA51">
        <v>42.82832258064515</v>
      </c>
      <c r="FB51">
        <v>42.769935483870952</v>
      </c>
      <c r="FC51">
        <v>42.630709677419333</v>
      </c>
      <c r="FD51">
        <v>44.640741935483852</v>
      </c>
      <c r="FE51">
        <v>1454.6348387096771</v>
      </c>
      <c r="FF51">
        <v>40.367419354838717</v>
      </c>
      <c r="FG51">
        <v>0</v>
      </c>
      <c r="FH51">
        <v>159.60000014305109</v>
      </c>
      <c r="FI51">
        <v>0</v>
      </c>
      <c r="FJ51">
        <v>209.73447999999999</v>
      </c>
      <c r="FK51">
        <v>-1.600769247030656</v>
      </c>
      <c r="FL51">
        <v>-11.876923068964119</v>
      </c>
      <c r="FM51">
        <v>3273.6812</v>
      </c>
      <c r="FN51">
        <v>15</v>
      </c>
      <c r="FO51">
        <v>0</v>
      </c>
      <c r="FP51" t="s">
        <v>440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-8.6460909999999988E-2</v>
      </c>
      <c r="GC51">
        <v>-0.16580491181988741</v>
      </c>
      <c r="GD51">
        <v>5.3609134732808372E-2</v>
      </c>
      <c r="GE51">
        <v>1</v>
      </c>
      <c r="GF51">
        <v>209.78364705882359</v>
      </c>
      <c r="GG51">
        <v>-0.87923606206464089</v>
      </c>
      <c r="GH51">
        <v>0.19673450045129559</v>
      </c>
      <c r="GI51">
        <v>1</v>
      </c>
      <c r="GJ51">
        <v>0.66073975000000007</v>
      </c>
      <c r="GK51">
        <v>-1.3972457786119771E-3</v>
      </c>
      <c r="GL51">
        <v>1.2159053776918719E-3</v>
      </c>
      <c r="GM51">
        <v>1</v>
      </c>
      <c r="GN51">
        <v>3</v>
      </c>
      <c r="GO51">
        <v>3</v>
      </c>
      <c r="GP51" t="s">
        <v>448</v>
      </c>
      <c r="GQ51">
        <v>3.1044999999999998</v>
      </c>
      <c r="GR51">
        <v>2.75813</v>
      </c>
      <c r="GS51">
        <v>8.8184299999999993E-2</v>
      </c>
      <c r="GT51">
        <v>8.8467000000000004E-2</v>
      </c>
      <c r="GU51">
        <v>0.128167</v>
      </c>
      <c r="GV51">
        <v>0.127632</v>
      </c>
      <c r="GW51">
        <v>23677.4</v>
      </c>
      <c r="GX51">
        <v>22004.799999999999</v>
      </c>
      <c r="GY51">
        <v>26532.3</v>
      </c>
      <c r="GZ51">
        <v>24371.4</v>
      </c>
      <c r="HA51">
        <v>37071.800000000003</v>
      </c>
      <c r="HB51">
        <v>31456</v>
      </c>
      <c r="HC51">
        <v>46411.4</v>
      </c>
      <c r="HD51">
        <v>38594</v>
      </c>
      <c r="HE51">
        <v>1.87033</v>
      </c>
      <c r="HF51">
        <v>1.86432</v>
      </c>
      <c r="HG51">
        <v>0.30981700000000001</v>
      </c>
      <c r="HH51">
        <v>0</v>
      </c>
      <c r="HI51">
        <v>37.035600000000002</v>
      </c>
      <c r="HJ51">
        <v>999.9</v>
      </c>
      <c r="HK51">
        <v>60.7</v>
      </c>
      <c r="HL51">
        <v>31.5</v>
      </c>
      <c r="HM51">
        <v>30.9224</v>
      </c>
      <c r="HN51">
        <v>60.147399999999998</v>
      </c>
      <c r="HO51">
        <v>22.932700000000001</v>
      </c>
      <c r="HP51">
        <v>1</v>
      </c>
      <c r="HQ51">
        <v>0.25526900000000002</v>
      </c>
      <c r="HR51">
        <v>-3.9377399999999998</v>
      </c>
      <c r="HS51">
        <v>20.2379</v>
      </c>
      <c r="HT51">
        <v>5.22133</v>
      </c>
      <c r="HU51">
        <v>11.98</v>
      </c>
      <c r="HV51">
        <v>4.9652500000000002</v>
      </c>
      <c r="HW51">
        <v>3.2755000000000001</v>
      </c>
      <c r="HX51">
        <v>9999</v>
      </c>
      <c r="HY51">
        <v>9999</v>
      </c>
      <c r="HZ51">
        <v>9999</v>
      </c>
      <c r="IA51">
        <v>534.5</v>
      </c>
      <c r="IB51">
        <v>1.8640099999999999</v>
      </c>
      <c r="IC51">
        <v>1.86012</v>
      </c>
      <c r="ID51">
        <v>1.8583799999999999</v>
      </c>
      <c r="IE51">
        <v>1.85975</v>
      </c>
      <c r="IF51">
        <v>1.85988</v>
      </c>
      <c r="IG51">
        <v>1.8583700000000001</v>
      </c>
      <c r="IH51">
        <v>1.85745</v>
      </c>
      <c r="II51">
        <v>1.8524099999999999</v>
      </c>
      <c r="IJ51">
        <v>0</v>
      </c>
      <c r="IK51">
        <v>0</v>
      </c>
      <c r="IL51">
        <v>0</v>
      </c>
      <c r="IM51">
        <v>0</v>
      </c>
      <c r="IN51" t="s">
        <v>442</v>
      </c>
      <c r="IO51" t="s">
        <v>443</v>
      </c>
      <c r="IP51" t="s">
        <v>444</v>
      </c>
      <c r="IQ51" t="s">
        <v>444</v>
      </c>
      <c r="IR51" t="s">
        <v>444</v>
      </c>
      <c r="IS51" t="s">
        <v>444</v>
      </c>
      <c r="IT51">
        <v>0</v>
      </c>
      <c r="IU51">
        <v>100</v>
      </c>
      <c r="IV51">
        <v>100</v>
      </c>
      <c r="IW51">
        <v>1.272</v>
      </c>
      <c r="IX51">
        <v>0.34720000000000001</v>
      </c>
      <c r="IY51">
        <v>0.39716153104927959</v>
      </c>
      <c r="IZ51">
        <v>2.1943836705261579E-3</v>
      </c>
      <c r="JA51">
        <v>-2.6144308360484781E-7</v>
      </c>
      <c r="JB51">
        <v>2.8315668189746569E-11</v>
      </c>
      <c r="JC51">
        <v>-2.387284111826243E-2</v>
      </c>
      <c r="JD51">
        <v>-4.9195921971587819E-3</v>
      </c>
      <c r="JE51">
        <v>8.1864236447964141E-4</v>
      </c>
      <c r="JF51">
        <v>-8.2681161510495509E-6</v>
      </c>
      <c r="JG51">
        <v>6</v>
      </c>
      <c r="JH51">
        <v>2002</v>
      </c>
      <c r="JI51">
        <v>0</v>
      </c>
      <c r="JJ51">
        <v>28</v>
      </c>
      <c r="JK51">
        <v>28373650.5</v>
      </c>
      <c r="JL51">
        <v>28373650.5</v>
      </c>
      <c r="JM51">
        <v>1.1352500000000001</v>
      </c>
      <c r="JN51">
        <v>2.6269499999999999</v>
      </c>
      <c r="JO51">
        <v>1.49658</v>
      </c>
      <c r="JP51">
        <v>2.33521</v>
      </c>
      <c r="JQ51">
        <v>1.5490699999999999</v>
      </c>
      <c r="JR51">
        <v>2.34619</v>
      </c>
      <c r="JS51">
        <v>36.4343</v>
      </c>
      <c r="JT51">
        <v>24.07</v>
      </c>
      <c r="JU51">
        <v>18</v>
      </c>
      <c r="JV51">
        <v>491.14400000000001</v>
      </c>
      <c r="JW51">
        <v>501.97</v>
      </c>
      <c r="JX51">
        <v>43.207000000000001</v>
      </c>
      <c r="JY51">
        <v>30.438400000000001</v>
      </c>
      <c r="JZ51">
        <v>30.000900000000001</v>
      </c>
      <c r="KA51">
        <v>30.196200000000001</v>
      </c>
      <c r="KB51">
        <v>30.0686</v>
      </c>
      <c r="KC51">
        <v>22.835599999999999</v>
      </c>
      <c r="KD51">
        <v>0</v>
      </c>
      <c r="KE51">
        <v>100</v>
      </c>
      <c r="KF51">
        <v>43.207700000000003</v>
      </c>
      <c r="KG51">
        <v>420</v>
      </c>
      <c r="KH51">
        <v>37.032899999999998</v>
      </c>
      <c r="KI51">
        <v>101.411</v>
      </c>
      <c r="KJ51">
        <v>93.040800000000004</v>
      </c>
    </row>
    <row r="52" spans="1:296" x14ac:dyDescent="0.3">
      <c r="A52">
        <v>34</v>
      </c>
      <c r="B52">
        <v>1702419614</v>
      </c>
      <c r="C52">
        <v>9301.9000000953674</v>
      </c>
      <c r="D52" t="s">
        <v>544</v>
      </c>
      <c r="E52" t="s">
        <v>545</v>
      </c>
      <c r="F52">
        <v>5</v>
      </c>
      <c r="G52" t="s">
        <v>500</v>
      </c>
      <c r="H52">
        <v>1702419606.25</v>
      </c>
      <c r="I52">
        <f t="shared" si="50"/>
        <v>5.4059391997340177E-3</v>
      </c>
      <c r="J52">
        <f t="shared" si="51"/>
        <v>5.4059391997340178</v>
      </c>
      <c r="K52">
        <f t="shared" si="52"/>
        <v>-1.9878554418701515</v>
      </c>
      <c r="L52">
        <f t="shared" si="53"/>
        <v>419.82999999999993</v>
      </c>
      <c r="M52">
        <f t="shared" si="54"/>
        <v>412.28832511937213</v>
      </c>
      <c r="N52">
        <f t="shared" si="55"/>
        <v>37.618426754772251</v>
      </c>
      <c r="O52">
        <f t="shared" si="56"/>
        <v>38.30655185271933</v>
      </c>
      <c r="P52">
        <f t="shared" si="57"/>
        <v>5.5959193742230337E-2</v>
      </c>
      <c r="Q52">
        <f t="shared" si="58"/>
        <v>2.8592900617611376</v>
      </c>
      <c r="R52">
        <f t="shared" si="59"/>
        <v>5.535781920128896E-2</v>
      </c>
      <c r="S52">
        <f t="shared" si="60"/>
        <v>3.4652129474720982E-2</v>
      </c>
      <c r="T52">
        <f t="shared" si="61"/>
        <v>241.73838742315439</v>
      </c>
      <c r="U52">
        <f t="shared" si="62"/>
        <v>48.284428230575841</v>
      </c>
      <c r="V52">
        <f t="shared" si="63"/>
        <v>47.91290666666665</v>
      </c>
      <c r="W52">
        <f t="shared" si="64"/>
        <v>11.183927810951735</v>
      </c>
      <c r="X52">
        <f t="shared" si="65"/>
        <v>26.040072493644089</v>
      </c>
      <c r="Y52">
        <f t="shared" si="66"/>
        <v>2.9644661537264176</v>
      </c>
      <c r="Z52">
        <f t="shared" si="67"/>
        <v>11.384246931148098</v>
      </c>
      <c r="AA52">
        <f t="shared" si="68"/>
        <v>8.2194616572253167</v>
      </c>
      <c r="AB52">
        <f t="shared" si="69"/>
        <v>-238.40191870827019</v>
      </c>
      <c r="AC52">
        <f t="shared" si="70"/>
        <v>54.216626445206458</v>
      </c>
      <c r="AD52">
        <f t="shared" si="71"/>
        <v>5.0171944877550603</v>
      </c>
      <c r="AE52">
        <f t="shared" si="72"/>
        <v>62.570289647845726</v>
      </c>
      <c r="AF52">
        <f t="shared" si="73"/>
        <v>-1.8696748952156756</v>
      </c>
      <c r="AG52">
        <f t="shared" si="74"/>
        <v>5.3843718634636231</v>
      </c>
      <c r="AH52">
        <f t="shared" si="75"/>
        <v>-1.9878554418701515</v>
      </c>
      <c r="AI52">
        <v>433.16411326251949</v>
      </c>
      <c r="AJ52">
        <v>433.98189090909108</v>
      </c>
      <c r="AK52">
        <v>5.0370756248594849E-4</v>
      </c>
      <c r="AL52">
        <v>66.166239772673578</v>
      </c>
      <c r="AM52">
        <f t="shared" si="76"/>
        <v>5.4059391997340178</v>
      </c>
      <c r="AN52">
        <v>30.411092551039889</v>
      </c>
      <c r="AO52">
        <v>32.50300242424241</v>
      </c>
      <c r="AP52">
        <v>1.5428080587531842E-5</v>
      </c>
      <c r="AQ52">
        <v>108.8971963343138</v>
      </c>
      <c r="AR52">
        <v>0</v>
      </c>
      <c r="AS52">
        <v>0</v>
      </c>
      <c r="AT52">
        <f t="shared" si="77"/>
        <v>1</v>
      </c>
      <c r="AU52">
        <f t="shared" si="78"/>
        <v>0</v>
      </c>
      <c r="AV52">
        <f t="shared" si="79"/>
        <v>45024.660621845316</v>
      </c>
      <c r="AW52" t="s">
        <v>437</v>
      </c>
      <c r="AX52">
        <v>0</v>
      </c>
      <c r="AY52">
        <v>0.7</v>
      </c>
      <c r="AZ52">
        <v>0.7</v>
      </c>
      <c r="BA52">
        <f t="shared" si="80"/>
        <v>0</v>
      </c>
      <c r="BB52">
        <v>-1</v>
      </c>
      <c r="BC52" t="s">
        <v>546</v>
      </c>
      <c r="BD52">
        <v>8142.95</v>
      </c>
      <c r="BE52">
        <v>199.06883999999999</v>
      </c>
      <c r="BF52">
        <v>203.46</v>
      </c>
      <c r="BG52">
        <f t="shared" si="81"/>
        <v>2.1582424063698036E-2</v>
      </c>
      <c r="BH52">
        <v>0.5</v>
      </c>
      <c r="BI52">
        <f t="shared" si="82"/>
        <v>1261.2189203228772</v>
      </c>
      <c r="BJ52">
        <f t="shared" si="83"/>
        <v>-1.9878554418701515</v>
      </c>
      <c r="BK52">
        <f t="shared" si="84"/>
        <v>13.610080787783861</v>
      </c>
      <c r="BL52">
        <f t="shared" si="85"/>
        <v>-7.8325453729893022E-4</v>
      </c>
      <c r="BM52">
        <f t="shared" si="86"/>
        <v>-0.99655952029883033</v>
      </c>
      <c r="BN52">
        <f t="shared" si="87"/>
        <v>203.46</v>
      </c>
      <c r="BO52" t="s">
        <v>437</v>
      </c>
      <c r="BP52">
        <v>0</v>
      </c>
      <c r="BQ52">
        <f t="shared" si="88"/>
        <v>203.46</v>
      </c>
      <c r="BR52">
        <f t="shared" si="89"/>
        <v>0</v>
      </c>
      <c r="BS52" t="e">
        <f t="shared" si="90"/>
        <v>#DIV/0!</v>
      </c>
      <c r="BT52">
        <f t="shared" si="91"/>
        <v>1</v>
      </c>
      <c r="BU52">
        <f t="shared" si="92"/>
        <v>2.1656934306569408E-2</v>
      </c>
      <c r="BV52" t="e">
        <f t="shared" si="93"/>
        <v>#DIV/0!</v>
      </c>
      <c r="BW52" t="e">
        <f t="shared" si="94"/>
        <v>#DIV/0!</v>
      </c>
      <c r="BX52" t="e">
        <f t="shared" si="95"/>
        <v>#DIV/0!</v>
      </c>
      <c r="DG52">
        <f t="shared" si="96"/>
        <v>1500.0096666666659</v>
      </c>
      <c r="DH52">
        <f t="shared" si="97"/>
        <v>1261.2189203228772</v>
      </c>
      <c r="DI52">
        <f t="shared" si="98"/>
        <v>0.84080719501332857</v>
      </c>
      <c r="DJ52">
        <f t="shared" si="99"/>
        <v>0.16115788637572415</v>
      </c>
      <c r="DK52">
        <v>2</v>
      </c>
      <c r="DL52">
        <v>0.5</v>
      </c>
      <c r="DM52" t="s">
        <v>439</v>
      </c>
      <c r="DN52">
        <v>2</v>
      </c>
      <c r="DO52" t="b">
        <v>1</v>
      </c>
      <c r="DP52">
        <v>1702419606.25</v>
      </c>
      <c r="DQ52">
        <v>419.82999999999993</v>
      </c>
      <c r="DR52">
        <v>419.98633333333328</v>
      </c>
      <c r="DS52">
        <v>32.489789999999999</v>
      </c>
      <c r="DT52">
        <v>30.406083333333331</v>
      </c>
      <c r="DU52">
        <v>418.55806666666672</v>
      </c>
      <c r="DV52">
        <v>32.19260666666667</v>
      </c>
      <c r="DW52">
        <v>500.01613333333341</v>
      </c>
      <c r="DX52">
        <v>91.143043333333324</v>
      </c>
      <c r="DY52">
        <v>9.9964199999999989E-2</v>
      </c>
      <c r="DZ52">
        <v>48.264620000000001</v>
      </c>
      <c r="EA52">
        <v>47.91290666666665</v>
      </c>
      <c r="EB52">
        <v>999.9000000000002</v>
      </c>
      <c r="EC52">
        <v>0</v>
      </c>
      <c r="ED52">
        <v>0</v>
      </c>
      <c r="EE52">
        <v>10004.811333333329</v>
      </c>
      <c r="EF52">
        <v>0</v>
      </c>
      <c r="EG52">
        <v>9.5928199999999997</v>
      </c>
      <c r="EH52">
        <v>-0.1563446966666667</v>
      </c>
      <c r="EI52">
        <v>433.92820000000012</v>
      </c>
      <c r="EJ52">
        <v>433.15696666666668</v>
      </c>
      <c r="EK52">
        <v>2.0836976666666671</v>
      </c>
      <c r="EL52">
        <v>419.98633333333328</v>
      </c>
      <c r="EM52">
        <v>30.406083333333331</v>
      </c>
      <c r="EN52">
        <v>2.9612173333333329</v>
      </c>
      <c r="EO52">
        <v>2.7713036666666668</v>
      </c>
      <c r="EP52">
        <v>23.811436666666669</v>
      </c>
      <c r="EQ52">
        <v>22.71414</v>
      </c>
      <c r="ER52">
        <v>1500.0096666666659</v>
      </c>
      <c r="ES52">
        <v>0.97300299999999973</v>
      </c>
      <c r="ET52">
        <v>2.6997000000000011E-2</v>
      </c>
      <c r="EU52">
        <v>0</v>
      </c>
      <c r="EV52">
        <v>199.11013333333329</v>
      </c>
      <c r="EW52">
        <v>4.9995999999999983</v>
      </c>
      <c r="EX52">
        <v>3143.4960000000001</v>
      </c>
      <c r="EY52">
        <v>14076.51</v>
      </c>
      <c r="EZ52">
        <v>43.828966666666659</v>
      </c>
      <c r="FA52">
        <v>44.316266666666642</v>
      </c>
      <c r="FB52">
        <v>44.437199999999983</v>
      </c>
      <c r="FC52">
        <v>44.235166666666657</v>
      </c>
      <c r="FD52">
        <v>46.839366666666663</v>
      </c>
      <c r="FE52">
        <v>1454.6496666666669</v>
      </c>
      <c r="FF52">
        <v>40.359999999999992</v>
      </c>
      <c r="FG52">
        <v>0</v>
      </c>
      <c r="FH52">
        <v>583</v>
      </c>
      <c r="FI52">
        <v>0</v>
      </c>
      <c r="FJ52">
        <v>199.06883999999999</v>
      </c>
      <c r="FK52">
        <v>-1.207076912822149</v>
      </c>
      <c r="FL52">
        <v>-11.26769232525595</v>
      </c>
      <c r="FM52">
        <v>3143.402</v>
      </c>
      <c r="FN52">
        <v>15</v>
      </c>
      <c r="FO52">
        <v>0</v>
      </c>
      <c r="FP52" t="s">
        <v>440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-0.13630422439024389</v>
      </c>
      <c r="GC52">
        <v>-0.18947047526132421</v>
      </c>
      <c r="GD52">
        <v>4.227738626469861E-2</v>
      </c>
      <c r="GE52">
        <v>1</v>
      </c>
      <c r="GF52">
        <v>199.13473529411769</v>
      </c>
      <c r="GG52">
        <v>-1.1375553812331241</v>
      </c>
      <c r="GH52">
        <v>0.2230264174306989</v>
      </c>
      <c r="GI52">
        <v>0</v>
      </c>
      <c r="GJ52">
        <v>2.0790946341463421</v>
      </c>
      <c r="GK52">
        <v>8.822425087108568E-2</v>
      </c>
      <c r="GL52">
        <v>8.9791145463727611E-3</v>
      </c>
      <c r="GM52">
        <v>1</v>
      </c>
      <c r="GN52">
        <v>2</v>
      </c>
      <c r="GO52">
        <v>3</v>
      </c>
      <c r="GP52" t="s">
        <v>441</v>
      </c>
      <c r="GQ52">
        <v>3.1048200000000001</v>
      </c>
      <c r="GR52">
        <v>2.7582100000000001</v>
      </c>
      <c r="GS52">
        <v>8.7948200000000004E-2</v>
      </c>
      <c r="GT52">
        <v>8.8225899999999996E-2</v>
      </c>
      <c r="GU52">
        <v>0.13346</v>
      </c>
      <c r="GV52">
        <v>0.128723</v>
      </c>
      <c r="GW52">
        <v>23634.5</v>
      </c>
      <c r="GX52">
        <v>21978.400000000001</v>
      </c>
      <c r="GY52">
        <v>26481.7</v>
      </c>
      <c r="GZ52">
        <v>24340.799999999999</v>
      </c>
      <c r="HA52">
        <v>36782.300000000003</v>
      </c>
      <c r="HB52">
        <v>31386.3</v>
      </c>
      <c r="HC52">
        <v>46323.4</v>
      </c>
      <c r="HD52">
        <v>38552.699999999997</v>
      </c>
      <c r="HE52">
        <v>1.8598699999999999</v>
      </c>
      <c r="HF52">
        <v>1.8436300000000001</v>
      </c>
      <c r="HG52">
        <v>0.40823199999999998</v>
      </c>
      <c r="HH52">
        <v>0</v>
      </c>
      <c r="HI52">
        <v>41.469799999999999</v>
      </c>
      <c r="HJ52">
        <v>999.9</v>
      </c>
      <c r="HK52">
        <v>60.8</v>
      </c>
      <c r="HL52">
        <v>31.8</v>
      </c>
      <c r="HM52">
        <v>31.491199999999999</v>
      </c>
      <c r="HN52">
        <v>59.887300000000003</v>
      </c>
      <c r="HO52">
        <v>22.2636</v>
      </c>
      <c r="HP52">
        <v>1</v>
      </c>
      <c r="HQ52">
        <v>0.36459599999999998</v>
      </c>
      <c r="HR52">
        <v>-6.6666699999999999</v>
      </c>
      <c r="HS52">
        <v>20.166599999999999</v>
      </c>
      <c r="HT52">
        <v>5.2216300000000002</v>
      </c>
      <c r="HU52">
        <v>11.9848</v>
      </c>
      <c r="HV52">
        <v>4.9652000000000003</v>
      </c>
      <c r="HW52">
        <v>3.2758500000000002</v>
      </c>
      <c r="HX52">
        <v>9999</v>
      </c>
      <c r="HY52">
        <v>9999</v>
      </c>
      <c r="HZ52">
        <v>9999</v>
      </c>
      <c r="IA52">
        <v>534.70000000000005</v>
      </c>
      <c r="IB52">
        <v>1.8640099999999999</v>
      </c>
      <c r="IC52">
        <v>1.8601799999999999</v>
      </c>
      <c r="ID52">
        <v>1.8584000000000001</v>
      </c>
      <c r="IE52">
        <v>1.8597999999999999</v>
      </c>
      <c r="IF52">
        <v>1.85989</v>
      </c>
      <c r="IG52">
        <v>1.8583799999999999</v>
      </c>
      <c r="IH52">
        <v>1.85745</v>
      </c>
      <c r="II52">
        <v>1.85242</v>
      </c>
      <c r="IJ52">
        <v>0</v>
      </c>
      <c r="IK52">
        <v>0</v>
      </c>
      <c r="IL52">
        <v>0</v>
      </c>
      <c r="IM52">
        <v>0</v>
      </c>
      <c r="IN52" t="s">
        <v>442</v>
      </c>
      <c r="IO52" t="s">
        <v>443</v>
      </c>
      <c r="IP52" t="s">
        <v>444</v>
      </c>
      <c r="IQ52" t="s">
        <v>444</v>
      </c>
      <c r="IR52" t="s">
        <v>444</v>
      </c>
      <c r="IS52" t="s">
        <v>444</v>
      </c>
      <c r="IT52">
        <v>0</v>
      </c>
      <c r="IU52">
        <v>100</v>
      </c>
      <c r="IV52">
        <v>100</v>
      </c>
      <c r="IW52">
        <v>1.272</v>
      </c>
      <c r="IX52">
        <v>0.29720000000000002</v>
      </c>
      <c r="IY52">
        <v>0.39716153104927959</v>
      </c>
      <c r="IZ52">
        <v>2.1943836705261579E-3</v>
      </c>
      <c r="JA52">
        <v>-2.6144308360484781E-7</v>
      </c>
      <c r="JB52">
        <v>2.8315668189746569E-11</v>
      </c>
      <c r="JC52">
        <v>0.29717572329656933</v>
      </c>
      <c r="JD52">
        <v>0</v>
      </c>
      <c r="JE52">
        <v>0</v>
      </c>
      <c r="JF52">
        <v>0</v>
      </c>
      <c r="JG52">
        <v>6</v>
      </c>
      <c r="JH52">
        <v>2002</v>
      </c>
      <c r="JI52">
        <v>0</v>
      </c>
      <c r="JJ52">
        <v>28</v>
      </c>
      <c r="JK52">
        <v>28373660.199999999</v>
      </c>
      <c r="JL52">
        <v>28373660.199999999</v>
      </c>
      <c r="JM52">
        <v>1.1364700000000001</v>
      </c>
      <c r="JN52">
        <v>2.6110799999999998</v>
      </c>
      <c r="JO52">
        <v>1.49658</v>
      </c>
      <c r="JP52">
        <v>2.33643</v>
      </c>
      <c r="JQ52">
        <v>1.5490699999999999</v>
      </c>
      <c r="JR52">
        <v>2.4670399999999999</v>
      </c>
      <c r="JS52">
        <v>36.979399999999998</v>
      </c>
      <c r="JT52">
        <v>24.026199999999999</v>
      </c>
      <c r="JU52">
        <v>18</v>
      </c>
      <c r="JV52">
        <v>494.23099999999999</v>
      </c>
      <c r="JW52">
        <v>498.221</v>
      </c>
      <c r="JX52">
        <v>53.46</v>
      </c>
      <c r="JY52">
        <v>31.740400000000001</v>
      </c>
      <c r="JZ52">
        <v>30.000900000000001</v>
      </c>
      <c r="KA52">
        <v>31.4481</v>
      </c>
      <c r="KB52">
        <v>31.308199999999999</v>
      </c>
      <c r="KC52">
        <v>22.855699999999999</v>
      </c>
      <c r="KD52">
        <v>0</v>
      </c>
      <c r="KE52">
        <v>100</v>
      </c>
      <c r="KF52">
        <v>242.19900000000001</v>
      </c>
      <c r="KG52">
        <v>420</v>
      </c>
      <c r="KH52">
        <v>37.032899999999998</v>
      </c>
      <c r="KI52">
        <v>101.218</v>
      </c>
      <c r="KJ52">
        <v>92.934600000000003</v>
      </c>
    </row>
    <row r="53" spans="1:296" x14ac:dyDescent="0.3">
      <c r="A53">
        <v>35</v>
      </c>
      <c r="B53">
        <v>1702419725</v>
      </c>
      <c r="C53">
        <v>9412.9000000953674</v>
      </c>
      <c r="D53" t="s">
        <v>547</v>
      </c>
      <c r="E53" t="s">
        <v>548</v>
      </c>
      <c r="F53">
        <v>5</v>
      </c>
      <c r="G53" t="s">
        <v>500</v>
      </c>
      <c r="H53">
        <v>1702419717</v>
      </c>
      <c r="I53">
        <f t="shared" si="50"/>
        <v>5.1996027013566501E-3</v>
      </c>
      <c r="J53">
        <f t="shared" si="51"/>
        <v>5.1996027013566497</v>
      </c>
      <c r="K53">
        <f t="shared" si="52"/>
        <v>-2.3554346460602877</v>
      </c>
      <c r="L53">
        <f t="shared" si="53"/>
        <v>420.05941935483872</v>
      </c>
      <c r="M53">
        <f t="shared" si="54"/>
        <v>424.85258484399782</v>
      </c>
      <c r="N53">
        <f t="shared" si="55"/>
        <v>38.761742060526039</v>
      </c>
      <c r="O53">
        <f t="shared" si="56"/>
        <v>38.324434036585401</v>
      </c>
      <c r="P53">
        <f t="shared" si="57"/>
        <v>5.3490816598381945E-2</v>
      </c>
      <c r="Q53">
        <f t="shared" si="58"/>
        <v>2.8588490995768532</v>
      </c>
      <c r="R53">
        <f t="shared" si="59"/>
        <v>5.2940960575560463E-2</v>
      </c>
      <c r="S53">
        <f t="shared" si="60"/>
        <v>3.3137031612836466E-2</v>
      </c>
      <c r="T53">
        <f t="shared" si="61"/>
        <v>241.73890397799184</v>
      </c>
      <c r="U53">
        <f t="shared" si="62"/>
        <v>48.487619185936026</v>
      </c>
      <c r="V53">
        <f t="shared" si="63"/>
        <v>47.998909677419363</v>
      </c>
      <c r="W53">
        <f t="shared" si="64"/>
        <v>11.232627877280237</v>
      </c>
      <c r="X53">
        <f t="shared" si="65"/>
        <v>25.88741769026176</v>
      </c>
      <c r="Y53">
        <f t="shared" si="66"/>
        <v>2.9693214713346325</v>
      </c>
      <c r="Z53">
        <f t="shared" si="67"/>
        <v>11.470133896173127</v>
      </c>
      <c r="AA53">
        <f t="shared" si="68"/>
        <v>8.2633064059456043</v>
      </c>
      <c r="AB53">
        <f t="shared" si="69"/>
        <v>-229.30247912982827</v>
      </c>
      <c r="AC53">
        <f t="shared" si="70"/>
        <v>63.943013072937276</v>
      </c>
      <c r="AD53">
        <f t="shared" si="71"/>
        <v>5.9246896725232077</v>
      </c>
      <c r="AE53">
        <f t="shared" si="72"/>
        <v>82.30412759362406</v>
      </c>
      <c r="AF53">
        <f t="shared" si="73"/>
        <v>-2.3449804270521981</v>
      </c>
      <c r="AG53">
        <f t="shared" si="74"/>
        <v>5.278179221005626</v>
      </c>
      <c r="AH53">
        <f t="shared" si="75"/>
        <v>-2.3554346460602877</v>
      </c>
      <c r="AI53">
        <v>433.20844042870272</v>
      </c>
      <c r="AJ53">
        <v>434.18100606060591</v>
      </c>
      <c r="AK53">
        <v>-1.809633819414882E-4</v>
      </c>
      <c r="AL53">
        <v>66.166239772673578</v>
      </c>
      <c r="AM53">
        <f t="shared" si="76"/>
        <v>5.1996027013566497</v>
      </c>
      <c r="AN53">
        <v>30.508749822053279</v>
      </c>
      <c r="AO53">
        <v>32.52123818181817</v>
      </c>
      <c r="AP53">
        <v>-5.7535127265126379E-5</v>
      </c>
      <c r="AQ53">
        <v>108.8971963343138</v>
      </c>
      <c r="AR53">
        <v>0</v>
      </c>
      <c r="AS53">
        <v>0</v>
      </c>
      <c r="AT53">
        <f t="shared" si="77"/>
        <v>1</v>
      </c>
      <c r="AU53">
        <f t="shared" si="78"/>
        <v>0</v>
      </c>
      <c r="AV53">
        <f t="shared" si="79"/>
        <v>44991.972530513507</v>
      </c>
      <c r="AW53" t="s">
        <v>437</v>
      </c>
      <c r="AX53">
        <v>0</v>
      </c>
      <c r="AY53">
        <v>0.7</v>
      </c>
      <c r="AZ53">
        <v>0.7</v>
      </c>
      <c r="BA53">
        <f t="shared" si="80"/>
        <v>0</v>
      </c>
      <c r="BB53">
        <v>-1</v>
      </c>
      <c r="BC53" t="s">
        <v>549</v>
      </c>
      <c r="BD53">
        <v>8138.26</v>
      </c>
      <c r="BE53">
        <v>197.31461538461539</v>
      </c>
      <c r="BF53">
        <v>201.27</v>
      </c>
      <c r="BG53">
        <f t="shared" si="81"/>
        <v>1.9652132038478709E-2</v>
      </c>
      <c r="BH53">
        <v>0.5</v>
      </c>
      <c r="BI53">
        <f t="shared" si="82"/>
        <v>1261.2216390325543</v>
      </c>
      <c r="BJ53">
        <f t="shared" si="83"/>
        <v>-2.3554346460602877</v>
      </c>
      <c r="BK53">
        <f t="shared" si="84"/>
        <v>12.392847090027145</v>
      </c>
      <c r="BL53">
        <f t="shared" si="85"/>
        <v>-1.0746998022488747E-3</v>
      </c>
      <c r="BM53">
        <f t="shared" si="86"/>
        <v>-0.99652208476176285</v>
      </c>
      <c r="BN53">
        <f t="shared" si="87"/>
        <v>201.27</v>
      </c>
      <c r="BO53" t="s">
        <v>437</v>
      </c>
      <c r="BP53">
        <v>0</v>
      </c>
      <c r="BQ53">
        <f t="shared" si="88"/>
        <v>201.27</v>
      </c>
      <c r="BR53">
        <f t="shared" si="89"/>
        <v>0</v>
      </c>
      <c r="BS53" t="e">
        <f t="shared" si="90"/>
        <v>#DIV/0!</v>
      </c>
      <c r="BT53">
        <f t="shared" si="91"/>
        <v>1</v>
      </c>
      <c r="BU53">
        <f t="shared" si="92"/>
        <v>1.9720719027694154E-2</v>
      </c>
      <c r="BV53" t="e">
        <f t="shared" si="93"/>
        <v>#DIV/0!</v>
      </c>
      <c r="BW53" t="e">
        <f t="shared" si="94"/>
        <v>#DIV/0!</v>
      </c>
      <c r="BX53" t="e">
        <f t="shared" si="95"/>
        <v>#DIV/0!</v>
      </c>
      <c r="DG53">
        <f t="shared" si="96"/>
        <v>1500.012903225806</v>
      </c>
      <c r="DH53">
        <f t="shared" si="97"/>
        <v>1261.2216390325543</v>
      </c>
      <c r="DI53">
        <f t="shared" si="98"/>
        <v>0.84080719327165354</v>
      </c>
      <c r="DJ53">
        <f t="shared" si="99"/>
        <v>0.16115788301429126</v>
      </c>
      <c r="DK53">
        <v>2</v>
      </c>
      <c r="DL53">
        <v>0.5</v>
      </c>
      <c r="DM53" t="s">
        <v>439</v>
      </c>
      <c r="DN53">
        <v>2</v>
      </c>
      <c r="DO53" t="b">
        <v>1</v>
      </c>
      <c r="DP53">
        <v>1702419717</v>
      </c>
      <c r="DQ53">
        <v>420.05941935483872</v>
      </c>
      <c r="DR53">
        <v>420.00829032258071</v>
      </c>
      <c r="DS53">
        <v>32.545593548387103</v>
      </c>
      <c r="DT53">
        <v>30.503177419354842</v>
      </c>
      <c r="DU53">
        <v>418.78706451612902</v>
      </c>
      <c r="DV53">
        <v>32.248432258064511</v>
      </c>
      <c r="DW53">
        <v>500.03500000000003</v>
      </c>
      <c r="DX53">
        <v>91.1357</v>
      </c>
      <c r="DY53">
        <v>0.10004492258064521</v>
      </c>
      <c r="DZ53">
        <v>48.413783870967748</v>
      </c>
      <c r="EA53">
        <v>47.998909677419363</v>
      </c>
      <c r="EB53">
        <v>999.90000000000032</v>
      </c>
      <c r="EC53">
        <v>0</v>
      </c>
      <c r="ED53">
        <v>0</v>
      </c>
      <c r="EE53">
        <v>10002.91806451613</v>
      </c>
      <c r="EF53">
        <v>0</v>
      </c>
      <c r="EG53">
        <v>9.5835187096774188</v>
      </c>
      <c r="EH53">
        <v>5.1155315483870957E-2</v>
      </c>
      <c r="EI53">
        <v>434.19041935483858</v>
      </c>
      <c r="EJ53">
        <v>433.22290322580642</v>
      </c>
      <c r="EK53">
        <v>2.042411612903225</v>
      </c>
      <c r="EL53">
        <v>420.00829032258071</v>
      </c>
      <c r="EM53">
        <v>30.503177419354842</v>
      </c>
      <c r="EN53">
        <v>2.9660645161290322</v>
      </c>
      <c r="EO53">
        <v>2.7799290322580639</v>
      </c>
      <c r="EP53">
        <v>23.838625806451621</v>
      </c>
      <c r="EQ53">
        <v>22.76539032258065</v>
      </c>
      <c r="ER53">
        <v>1500.012903225806</v>
      </c>
      <c r="ES53">
        <v>0.97300590322580638</v>
      </c>
      <c r="ET53">
        <v>2.699427741935484E-2</v>
      </c>
      <c r="EU53">
        <v>0</v>
      </c>
      <c r="EV53">
        <v>197.33845161290321</v>
      </c>
      <c r="EW53">
        <v>4.9995999999999974</v>
      </c>
      <c r="EX53">
        <v>3122.9764516129039</v>
      </c>
      <c r="EY53">
        <v>14076.55806451613</v>
      </c>
      <c r="EZ53">
        <v>44.17319354838709</v>
      </c>
      <c r="FA53">
        <v>44.594516129032243</v>
      </c>
      <c r="FB53">
        <v>44.640903225806447</v>
      </c>
      <c r="FC53">
        <v>44.517903225806442</v>
      </c>
      <c r="FD53">
        <v>47.239612903225783</v>
      </c>
      <c r="FE53">
        <v>1454.652903225807</v>
      </c>
      <c r="FF53">
        <v>40.359999999999978</v>
      </c>
      <c r="FG53">
        <v>0</v>
      </c>
      <c r="FH53">
        <v>110.2000000476837</v>
      </c>
      <c r="FI53">
        <v>0</v>
      </c>
      <c r="FJ53">
        <v>197.31461538461539</v>
      </c>
      <c r="FK53">
        <v>-0.57579487134638285</v>
      </c>
      <c r="FL53">
        <v>-10.195897458128041</v>
      </c>
      <c r="FM53">
        <v>3122.918846153847</v>
      </c>
      <c r="FN53">
        <v>15</v>
      </c>
      <c r="FO53">
        <v>0</v>
      </c>
      <c r="FP53" t="s">
        <v>440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3.7974530249999999E-2</v>
      </c>
      <c r="GC53">
        <v>0.30456783410881799</v>
      </c>
      <c r="GD53">
        <v>3.9478461328575257E-2</v>
      </c>
      <c r="GE53">
        <v>1</v>
      </c>
      <c r="GF53">
        <v>197.37358823529411</v>
      </c>
      <c r="GG53">
        <v>-0.73494270298405606</v>
      </c>
      <c r="GH53">
        <v>0.19619844660401189</v>
      </c>
      <c r="GI53">
        <v>1</v>
      </c>
      <c r="GJ53">
        <v>2.0533622500000002</v>
      </c>
      <c r="GK53">
        <v>-0.2401768480300249</v>
      </c>
      <c r="GL53">
        <v>2.313288649169188E-2</v>
      </c>
      <c r="GM53">
        <v>0</v>
      </c>
      <c r="GN53">
        <v>2</v>
      </c>
      <c r="GO53">
        <v>3</v>
      </c>
      <c r="GP53" t="s">
        <v>441</v>
      </c>
      <c r="GQ53">
        <v>3.1047600000000002</v>
      </c>
      <c r="GR53">
        <v>2.7581699999999998</v>
      </c>
      <c r="GS53">
        <v>8.7918200000000002E-2</v>
      </c>
      <c r="GT53">
        <v>8.81657E-2</v>
      </c>
      <c r="GU53">
        <v>0.13341700000000001</v>
      </c>
      <c r="GV53">
        <v>0.12892400000000001</v>
      </c>
      <c r="GW53">
        <v>23626</v>
      </c>
      <c r="GX53">
        <v>21973.4</v>
      </c>
      <c r="GY53">
        <v>26472.1</v>
      </c>
      <c r="GZ53">
        <v>24334.400000000001</v>
      </c>
      <c r="HA53">
        <v>36772.5</v>
      </c>
      <c r="HB53">
        <v>31372.799999999999</v>
      </c>
      <c r="HC53">
        <v>46307.1</v>
      </c>
      <c r="HD53">
        <v>38544.300000000003</v>
      </c>
      <c r="HE53">
        <v>1.8575299999999999</v>
      </c>
      <c r="HF53">
        <v>1.84015</v>
      </c>
      <c r="HG53">
        <v>0.37462299999999998</v>
      </c>
      <c r="HH53">
        <v>0</v>
      </c>
      <c r="HI53">
        <v>42.007899999999999</v>
      </c>
      <c r="HJ53">
        <v>999.9</v>
      </c>
      <c r="HK53">
        <v>60.8</v>
      </c>
      <c r="HL53">
        <v>31.9</v>
      </c>
      <c r="HM53">
        <v>31.6769</v>
      </c>
      <c r="HN53">
        <v>60.127299999999998</v>
      </c>
      <c r="HO53">
        <v>22.527999999999999</v>
      </c>
      <c r="HP53">
        <v>1</v>
      </c>
      <c r="HQ53">
        <v>0.37747199999999997</v>
      </c>
      <c r="HR53">
        <v>-6.3593299999999999</v>
      </c>
      <c r="HS53">
        <v>20.1724</v>
      </c>
      <c r="HT53">
        <v>5.2174399999999999</v>
      </c>
      <c r="HU53">
        <v>11.983599999999999</v>
      </c>
      <c r="HV53">
        <v>4.9655500000000004</v>
      </c>
      <c r="HW53">
        <v>3.2758799999999999</v>
      </c>
      <c r="HX53">
        <v>9999</v>
      </c>
      <c r="HY53">
        <v>9999</v>
      </c>
      <c r="HZ53">
        <v>9999</v>
      </c>
      <c r="IA53">
        <v>534.70000000000005</v>
      </c>
      <c r="IB53">
        <v>1.8640099999999999</v>
      </c>
      <c r="IC53">
        <v>1.8601799999999999</v>
      </c>
      <c r="ID53">
        <v>1.8584099999999999</v>
      </c>
      <c r="IE53">
        <v>1.85978</v>
      </c>
      <c r="IF53">
        <v>1.85989</v>
      </c>
      <c r="IG53">
        <v>1.8583799999999999</v>
      </c>
      <c r="IH53">
        <v>1.85745</v>
      </c>
      <c r="II53">
        <v>1.85242</v>
      </c>
      <c r="IJ53">
        <v>0</v>
      </c>
      <c r="IK53">
        <v>0</v>
      </c>
      <c r="IL53">
        <v>0</v>
      </c>
      <c r="IM53">
        <v>0</v>
      </c>
      <c r="IN53" t="s">
        <v>442</v>
      </c>
      <c r="IO53" t="s">
        <v>443</v>
      </c>
      <c r="IP53" t="s">
        <v>444</v>
      </c>
      <c r="IQ53" t="s">
        <v>444</v>
      </c>
      <c r="IR53" t="s">
        <v>444</v>
      </c>
      <c r="IS53" t="s">
        <v>444</v>
      </c>
      <c r="IT53">
        <v>0</v>
      </c>
      <c r="IU53">
        <v>100</v>
      </c>
      <c r="IV53">
        <v>100</v>
      </c>
      <c r="IW53">
        <v>1.2729999999999999</v>
      </c>
      <c r="IX53">
        <v>0.29720000000000002</v>
      </c>
      <c r="IY53">
        <v>0.39716153104927959</v>
      </c>
      <c r="IZ53">
        <v>2.1943836705261579E-3</v>
      </c>
      <c r="JA53">
        <v>-2.6144308360484781E-7</v>
      </c>
      <c r="JB53">
        <v>2.8315668189746569E-11</v>
      </c>
      <c r="JC53">
        <v>0.29717572329656933</v>
      </c>
      <c r="JD53">
        <v>0</v>
      </c>
      <c r="JE53">
        <v>0</v>
      </c>
      <c r="JF53">
        <v>0</v>
      </c>
      <c r="JG53">
        <v>6</v>
      </c>
      <c r="JH53">
        <v>2002</v>
      </c>
      <c r="JI53">
        <v>0</v>
      </c>
      <c r="JJ53">
        <v>28</v>
      </c>
      <c r="JK53">
        <v>28373662.100000001</v>
      </c>
      <c r="JL53">
        <v>28373662.100000001</v>
      </c>
      <c r="JM53">
        <v>1.1364700000000001</v>
      </c>
      <c r="JN53">
        <v>2.6281699999999999</v>
      </c>
      <c r="JO53">
        <v>1.49658</v>
      </c>
      <c r="JP53">
        <v>2.33521</v>
      </c>
      <c r="JQ53">
        <v>1.5490699999999999</v>
      </c>
      <c r="JR53">
        <v>2.4157700000000002</v>
      </c>
      <c r="JS53">
        <v>37.050899999999999</v>
      </c>
      <c r="JT53">
        <v>24.017499999999998</v>
      </c>
      <c r="JU53">
        <v>18</v>
      </c>
      <c r="JV53">
        <v>494.38200000000001</v>
      </c>
      <c r="JW53">
        <v>497.57400000000001</v>
      </c>
      <c r="JX53">
        <v>51.400300000000001</v>
      </c>
      <c r="JY53">
        <v>31.963200000000001</v>
      </c>
      <c r="JZ53">
        <v>30.001899999999999</v>
      </c>
      <c r="KA53">
        <v>31.6601</v>
      </c>
      <c r="KB53">
        <v>31.5181</v>
      </c>
      <c r="KC53">
        <v>22.8553</v>
      </c>
      <c r="KD53">
        <v>0</v>
      </c>
      <c r="KE53">
        <v>100</v>
      </c>
      <c r="KF53">
        <v>52.424300000000002</v>
      </c>
      <c r="KG53">
        <v>420</v>
      </c>
      <c r="KH53">
        <v>37.032899999999998</v>
      </c>
      <c r="KI53">
        <v>101.182</v>
      </c>
      <c r="KJ53">
        <v>92.912800000000004</v>
      </c>
    </row>
    <row r="54" spans="1:296" x14ac:dyDescent="0.3">
      <c r="A54">
        <v>36</v>
      </c>
      <c r="B54">
        <v>1702419831</v>
      </c>
      <c r="C54">
        <v>9518.9000000953674</v>
      </c>
      <c r="D54" t="s">
        <v>550</v>
      </c>
      <c r="E54" t="s">
        <v>551</v>
      </c>
      <c r="F54">
        <v>5</v>
      </c>
      <c r="G54" t="s">
        <v>500</v>
      </c>
      <c r="H54">
        <v>1702419823</v>
      </c>
      <c r="I54">
        <f t="shared" si="50"/>
        <v>4.1267824992410954E-3</v>
      </c>
      <c r="J54">
        <f t="shared" si="51"/>
        <v>4.1267824992410951</v>
      </c>
      <c r="K54">
        <f t="shared" si="52"/>
        <v>-2.5597597950861108</v>
      </c>
      <c r="L54">
        <f t="shared" si="53"/>
        <v>420.27248387096768</v>
      </c>
      <c r="M54">
        <f t="shared" si="54"/>
        <v>449.5191433511938</v>
      </c>
      <c r="N54">
        <f t="shared" si="55"/>
        <v>41.01411803759661</v>
      </c>
      <c r="O54">
        <f t="shared" si="56"/>
        <v>38.345653386269753</v>
      </c>
      <c r="P54">
        <f t="shared" si="57"/>
        <v>4.2146425521137794E-2</v>
      </c>
      <c r="Q54">
        <f t="shared" si="58"/>
        <v>2.8589376358902632</v>
      </c>
      <c r="R54">
        <f t="shared" si="59"/>
        <v>4.180427166994595E-2</v>
      </c>
      <c r="S54">
        <f t="shared" si="60"/>
        <v>2.615817929565372E-2</v>
      </c>
      <c r="T54">
        <f t="shared" si="61"/>
        <v>241.73796459074183</v>
      </c>
      <c r="U54">
        <f t="shared" si="62"/>
        <v>48.613916272039347</v>
      </c>
      <c r="V54">
        <f t="shared" si="63"/>
        <v>48.021983870967752</v>
      </c>
      <c r="W54">
        <f t="shared" si="64"/>
        <v>11.245724964266138</v>
      </c>
      <c r="X54">
        <f t="shared" si="65"/>
        <v>25.822961960616077</v>
      </c>
      <c r="Y54">
        <f t="shared" si="66"/>
        <v>2.9389413249150906</v>
      </c>
      <c r="Z54">
        <f t="shared" si="67"/>
        <v>11.381116269301023</v>
      </c>
      <c r="AA54">
        <f t="shared" si="68"/>
        <v>8.3067836393510479</v>
      </c>
      <c r="AB54">
        <f t="shared" si="69"/>
        <v>-181.9911082165323</v>
      </c>
      <c r="AC54">
        <f t="shared" si="70"/>
        <v>36.556900888421161</v>
      </c>
      <c r="AD54">
        <f t="shared" si="71"/>
        <v>3.3850219960778896</v>
      </c>
      <c r="AE54">
        <f t="shared" si="72"/>
        <v>99.688779258708564</v>
      </c>
      <c r="AF54">
        <f t="shared" si="73"/>
        <v>-2.4782882584869164</v>
      </c>
      <c r="AG54">
        <f t="shared" si="74"/>
        <v>4.2050778208797572</v>
      </c>
      <c r="AH54">
        <f t="shared" si="75"/>
        <v>-2.5597597950861108</v>
      </c>
      <c r="AI54">
        <v>433.32264120842183</v>
      </c>
      <c r="AJ54">
        <v>434.31733939393922</v>
      </c>
      <c r="AK54">
        <v>1.361475376325093E-2</v>
      </c>
      <c r="AL54">
        <v>66.166239772673578</v>
      </c>
      <c r="AM54">
        <f t="shared" si="76"/>
        <v>4.1267824992410951</v>
      </c>
      <c r="AN54">
        <v>30.587133578280479</v>
      </c>
      <c r="AO54">
        <v>32.185287878787882</v>
      </c>
      <c r="AP54">
        <v>-8.9444823471586702E-5</v>
      </c>
      <c r="AQ54">
        <v>108.8971963343138</v>
      </c>
      <c r="AR54">
        <v>0</v>
      </c>
      <c r="AS54">
        <v>0</v>
      </c>
      <c r="AT54">
        <f t="shared" si="77"/>
        <v>1</v>
      </c>
      <c r="AU54">
        <f t="shared" si="78"/>
        <v>0</v>
      </c>
      <c r="AV54">
        <f t="shared" si="79"/>
        <v>45016.05194289732</v>
      </c>
      <c r="AW54" t="s">
        <v>437</v>
      </c>
      <c r="AX54">
        <v>0</v>
      </c>
      <c r="AY54">
        <v>0.7</v>
      </c>
      <c r="AZ54">
        <v>0.7</v>
      </c>
      <c r="BA54">
        <f t="shared" si="80"/>
        <v>0</v>
      </c>
      <c r="BB54">
        <v>-1</v>
      </c>
      <c r="BC54" t="s">
        <v>552</v>
      </c>
      <c r="BD54">
        <v>8136.84</v>
      </c>
      <c r="BE54">
        <v>195.47415384615391</v>
      </c>
      <c r="BF54">
        <v>199.73</v>
      </c>
      <c r="BG54">
        <f t="shared" si="81"/>
        <v>2.1307996564592591E-2</v>
      </c>
      <c r="BH54">
        <v>0.5</v>
      </c>
      <c r="BI54">
        <f t="shared" si="82"/>
        <v>1261.2194422582822</v>
      </c>
      <c r="BJ54">
        <f t="shared" si="83"/>
        <v>-2.5597597950861108</v>
      </c>
      <c r="BK54">
        <f t="shared" si="84"/>
        <v>13.43702977141843</v>
      </c>
      <c r="BL54">
        <f t="shared" si="85"/>
        <v>-1.2367076995683445E-3</v>
      </c>
      <c r="BM54">
        <f t="shared" si="86"/>
        <v>-0.99649526861262705</v>
      </c>
      <c r="BN54">
        <f t="shared" si="87"/>
        <v>199.73</v>
      </c>
      <c r="BO54" t="s">
        <v>437</v>
      </c>
      <c r="BP54">
        <v>0</v>
      </c>
      <c r="BQ54">
        <f t="shared" si="88"/>
        <v>199.73</v>
      </c>
      <c r="BR54">
        <f t="shared" si="89"/>
        <v>0</v>
      </c>
      <c r="BS54" t="e">
        <f t="shared" si="90"/>
        <v>#DIV/0!</v>
      </c>
      <c r="BT54">
        <f t="shared" si="91"/>
        <v>1</v>
      </c>
      <c r="BU54">
        <f t="shared" si="92"/>
        <v>2.1382938018620706E-2</v>
      </c>
      <c r="BV54" t="e">
        <f t="shared" si="93"/>
        <v>#DIV/0!</v>
      </c>
      <c r="BW54" t="e">
        <f t="shared" si="94"/>
        <v>#DIV/0!</v>
      </c>
      <c r="BX54" t="e">
        <f t="shared" si="95"/>
        <v>#DIV/0!</v>
      </c>
      <c r="DG54">
        <f t="shared" si="96"/>
        <v>1500.010645161291</v>
      </c>
      <c r="DH54">
        <f t="shared" si="97"/>
        <v>1261.2194422582822</v>
      </c>
      <c r="DI54">
        <f t="shared" si="98"/>
        <v>0.84080699448814089</v>
      </c>
      <c r="DJ54">
        <f t="shared" si="99"/>
        <v>0.16115749936211191</v>
      </c>
      <c r="DK54">
        <v>2</v>
      </c>
      <c r="DL54">
        <v>0.5</v>
      </c>
      <c r="DM54" t="s">
        <v>439</v>
      </c>
      <c r="DN54">
        <v>2</v>
      </c>
      <c r="DO54" t="b">
        <v>1</v>
      </c>
      <c r="DP54">
        <v>1702419823</v>
      </c>
      <c r="DQ54">
        <v>420.27248387096768</v>
      </c>
      <c r="DR54">
        <v>419.98809677419371</v>
      </c>
      <c r="DS54">
        <v>32.211112903225803</v>
      </c>
      <c r="DT54">
        <v>30.58335806451613</v>
      </c>
      <c r="DU54">
        <v>418.99970967741939</v>
      </c>
      <c r="DV54">
        <v>31.913941935483869</v>
      </c>
      <c r="DW54">
        <v>500.02954838709672</v>
      </c>
      <c r="DX54">
        <v>91.139964516129027</v>
      </c>
      <c r="DY54">
        <v>0.1000163483870968</v>
      </c>
      <c r="DZ54">
        <v>48.259164516129033</v>
      </c>
      <c r="EA54">
        <v>48.021983870967752</v>
      </c>
      <c r="EB54">
        <v>999.90000000000032</v>
      </c>
      <c r="EC54">
        <v>0</v>
      </c>
      <c r="ED54">
        <v>0</v>
      </c>
      <c r="EE54">
        <v>10002.991935483869</v>
      </c>
      <c r="EF54">
        <v>0</v>
      </c>
      <c r="EG54">
        <v>9.5296616129032259</v>
      </c>
      <c r="EH54">
        <v>0.28428500000000001</v>
      </c>
      <c r="EI54">
        <v>434.26045161290318</v>
      </c>
      <c r="EJ54">
        <v>433.23803225806438</v>
      </c>
      <c r="EK54">
        <v>1.627762580645161</v>
      </c>
      <c r="EL54">
        <v>419.98809677419371</v>
      </c>
      <c r="EM54">
        <v>30.58335806451613</v>
      </c>
      <c r="EN54">
        <v>2.9357183870967738</v>
      </c>
      <c r="EO54">
        <v>2.7873651612903232</v>
      </c>
      <c r="EP54">
        <v>23.66774516129033</v>
      </c>
      <c r="EQ54">
        <v>22.809448387096779</v>
      </c>
      <c r="ER54">
        <v>1500.010645161291</v>
      </c>
      <c r="ES54">
        <v>0.97300799999999998</v>
      </c>
      <c r="ET54">
        <v>2.699229999999999E-2</v>
      </c>
      <c r="EU54">
        <v>0</v>
      </c>
      <c r="EV54">
        <v>195.48974193548389</v>
      </c>
      <c r="EW54">
        <v>4.9995999999999974</v>
      </c>
      <c r="EX54">
        <v>3102.1264516129031</v>
      </c>
      <c r="EY54">
        <v>14076.54193548387</v>
      </c>
      <c r="EZ54">
        <v>44.4210322580645</v>
      </c>
      <c r="FA54">
        <v>44.844516129032243</v>
      </c>
      <c r="FB54">
        <v>44.362709677419353</v>
      </c>
      <c r="FC54">
        <v>44.755709677419347</v>
      </c>
      <c r="FD54">
        <v>47.503806451612903</v>
      </c>
      <c r="FE54">
        <v>1454.6606451612911</v>
      </c>
      <c r="FF54">
        <v>40.349999999999987</v>
      </c>
      <c r="FG54">
        <v>0</v>
      </c>
      <c r="FH54">
        <v>105.2000000476837</v>
      </c>
      <c r="FI54">
        <v>0</v>
      </c>
      <c r="FJ54">
        <v>195.47415384615391</v>
      </c>
      <c r="FK54">
        <v>-1.6090940162799341</v>
      </c>
      <c r="FL54">
        <v>-13.00000001136978</v>
      </c>
      <c r="FM54">
        <v>3102.0496153846152</v>
      </c>
      <c r="FN54">
        <v>15</v>
      </c>
      <c r="FO54">
        <v>0</v>
      </c>
      <c r="FP54" t="s">
        <v>440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0.26831797560975612</v>
      </c>
      <c r="GC54">
        <v>-2.1447909407665111E-2</v>
      </c>
      <c r="GD54">
        <v>5.7169332055163558E-2</v>
      </c>
      <c r="GE54">
        <v>1</v>
      </c>
      <c r="GF54">
        <v>195.52958823529411</v>
      </c>
      <c r="GG54">
        <v>-0.94331550394029362</v>
      </c>
      <c r="GH54">
        <v>0.21446158543267629</v>
      </c>
      <c r="GI54">
        <v>1</v>
      </c>
      <c r="GJ54">
        <v>1.642876585365854</v>
      </c>
      <c r="GK54">
        <v>-0.26385595818815039</v>
      </c>
      <c r="GL54">
        <v>2.6041839563526788E-2</v>
      </c>
      <c r="GM54">
        <v>0</v>
      </c>
      <c r="GN54">
        <v>2</v>
      </c>
      <c r="GO54">
        <v>3</v>
      </c>
      <c r="GP54" t="s">
        <v>441</v>
      </c>
      <c r="GQ54">
        <v>3.1047899999999999</v>
      </c>
      <c r="GR54">
        <v>2.7581099999999998</v>
      </c>
      <c r="GS54">
        <v>8.79278E-2</v>
      </c>
      <c r="GT54">
        <v>8.81464E-2</v>
      </c>
      <c r="GU54">
        <v>0.132437</v>
      </c>
      <c r="GV54">
        <v>0.129106</v>
      </c>
      <c r="GW54">
        <v>23617.9</v>
      </c>
      <c r="GX54">
        <v>21968.799999999999</v>
      </c>
      <c r="GY54">
        <v>26463.8</v>
      </c>
      <c r="GZ54">
        <v>24329.5</v>
      </c>
      <c r="HA54">
        <v>36804.400000000001</v>
      </c>
      <c r="HB54">
        <v>31361.1</v>
      </c>
      <c r="HC54">
        <v>46293.4</v>
      </c>
      <c r="HD54">
        <v>38537.4</v>
      </c>
      <c r="HE54">
        <v>1.8551800000000001</v>
      </c>
      <c r="HF54">
        <v>1.8369</v>
      </c>
      <c r="HG54">
        <v>0.36774899999999999</v>
      </c>
      <c r="HH54">
        <v>0</v>
      </c>
      <c r="HI54">
        <v>42.179400000000001</v>
      </c>
      <c r="HJ54">
        <v>999.9</v>
      </c>
      <c r="HK54">
        <v>60.8</v>
      </c>
      <c r="HL54">
        <v>32</v>
      </c>
      <c r="HM54">
        <v>31.851099999999999</v>
      </c>
      <c r="HN54">
        <v>60.4773</v>
      </c>
      <c r="HO54">
        <v>22.463899999999999</v>
      </c>
      <c r="HP54">
        <v>1</v>
      </c>
      <c r="HQ54">
        <v>0.391372</v>
      </c>
      <c r="HR54">
        <v>-5.6645500000000002</v>
      </c>
      <c r="HS54">
        <v>20.197299999999998</v>
      </c>
      <c r="HT54">
        <v>5.2186399999999997</v>
      </c>
      <c r="HU54">
        <v>11.984500000000001</v>
      </c>
      <c r="HV54">
        <v>4.9640500000000003</v>
      </c>
      <c r="HW54">
        <v>3.27555</v>
      </c>
      <c r="HX54">
        <v>9999</v>
      </c>
      <c r="HY54">
        <v>9999</v>
      </c>
      <c r="HZ54">
        <v>9999</v>
      </c>
      <c r="IA54">
        <v>534.79999999999995</v>
      </c>
      <c r="IB54">
        <v>1.8640099999999999</v>
      </c>
      <c r="IC54">
        <v>1.86019</v>
      </c>
      <c r="ID54">
        <v>1.8584099999999999</v>
      </c>
      <c r="IE54">
        <v>1.85982</v>
      </c>
      <c r="IF54">
        <v>1.85989</v>
      </c>
      <c r="IG54">
        <v>1.8583700000000001</v>
      </c>
      <c r="IH54">
        <v>1.85745</v>
      </c>
      <c r="II54">
        <v>1.8524099999999999</v>
      </c>
      <c r="IJ54">
        <v>0</v>
      </c>
      <c r="IK54">
        <v>0</v>
      </c>
      <c r="IL54">
        <v>0</v>
      </c>
      <c r="IM54">
        <v>0</v>
      </c>
      <c r="IN54" t="s">
        <v>442</v>
      </c>
      <c r="IO54" t="s">
        <v>443</v>
      </c>
      <c r="IP54" t="s">
        <v>444</v>
      </c>
      <c r="IQ54" t="s">
        <v>444</v>
      </c>
      <c r="IR54" t="s">
        <v>444</v>
      </c>
      <c r="IS54" t="s">
        <v>444</v>
      </c>
      <c r="IT54">
        <v>0</v>
      </c>
      <c r="IU54">
        <v>100</v>
      </c>
      <c r="IV54">
        <v>100</v>
      </c>
      <c r="IW54">
        <v>1.2729999999999999</v>
      </c>
      <c r="IX54">
        <v>0.29709999999999998</v>
      </c>
      <c r="IY54">
        <v>0.39716153104927959</v>
      </c>
      <c r="IZ54">
        <v>2.1943836705261579E-3</v>
      </c>
      <c r="JA54">
        <v>-2.6144308360484781E-7</v>
      </c>
      <c r="JB54">
        <v>2.8315668189746569E-11</v>
      </c>
      <c r="JC54">
        <v>0.29717572329656933</v>
      </c>
      <c r="JD54">
        <v>0</v>
      </c>
      <c r="JE54">
        <v>0</v>
      </c>
      <c r="JF54">
        <v>0</v>
      </c>
      <c r="JG54">
        <v>6</v>
      </c>
      <c r="JH54">
        <v>2002</v>
      </c>
      <c r="JI54">
        <v>0</v>
      </c>
      <c r="JJ54">
        <v>28</v>
      </c>
      <c r="JK54">
        <v>28373663.899999999</v>
      </c>
      <c r="JL54">
        <v>28373663.899999999</v>
      </c>
      <c r="JM54">
        <v>1.1364700000000001</v>
      </c>
      <c r="JN54">
        <v>2.63306</v>
      </c>
      <c r="JO54">
        <v>1.49658</v>
      </c>
      <c r="JP54">
        <v>2.33765</v>
      </c>
      <c r="JQ54">
        <v>1.5490699999999999</v>
      </c>
      <c r="JR54">
        <v>2.3901400000000002</v>
      </c>
      <c r="JS54">
        <v>37.146299999999997</v>
      </c>
      <c r="JT54">
        <v>24.035</v>
      </c>
      <c r="JU54">
        <v>18</v>
      </c>
      <c r="JV54">
        <v>494.298</v>
      </c>
      <c r="JW54">
        <v>496.85700000000003</v>
      </c>
      <c r="JX54">
        <v>51.723100000000002</v>
      </c>
      <c r="JY54">
        <v>32.137500000000003</v>
      </c>
      <c r="JZ54">
        <v>30.000499999999999</v>
      </c>
      <c r="KA54">
        <v>31.841100000000001</v>
      </c>
      <c r="KB54">
        <v>31.701499999999999</v>
      </c>
      <c r="KC54">
        <v>22.852</v>
      </c>
      <c r="KD54">
        <v>0</v>
      </c>
      <c r="KE54">
        <v>100</v>
      </c>
      <c r="KF54">
        <v>51.715299999999999</v>
      </c>
      <c r="KG54">
        <v>420</v>
      </c>
      <c r="KH54">
        <v>37.032899999999998</v>
      </c>
      <c r="KI54">
        <v>101.152</v>
      </c>
      <c r="KJ54">
        <v>92.895300000000006</v>
      </c>
    </row>
    <row r="55" spans="1:296" x14ac:dyDescent="0.3">
      <c r="A55">
        <v>37</v>
      </c>
      <c r="B55">
        <v>1702422439.5</v>
      </c>
      <c r="C55">
        <v>12127.400000095369</v>
      </c>
      <c r="D55" t="s">
        <v>553</v>
      </c>
      <c r="E55" t="s">
        <v>554</v>
      </c>
      <c r="F55">
        <v>5</v>
      </c>
      <c r="G55" t="s">
        <v>662</v>
      </c>
      <c r="H55">
        <v>1702422431.5</v>
      </c>
      <c r="I55">
        <f t="shared" si="50"/>
        <v>8.3842380482353576E-4</v>
      </c>
      <c r="J55">
        <f t="shared" si="51"/>
        <v>0.83842380482353573</v>
      </c>
      <c r="K55">
        <f t="shared" si="52"/>
        <v>4.894310468745843</v>
      </c>
      <c r="L55">
        <f t="shared" si="53"/>
        <v>417.86822580645162</v>
      </c>
      <c r="M55">
        <f t="shared" si="54"/>
        <v>299.99808899157011</v>
      </c>
      <c r="N55">
        <f t="shared" si="55"/>
        <v>27.375029021120575</v>
      </c>
      <c r="O55">
        <f t="shared" si="56"/>
        <v>38.130758922191724</v>
      </c>
      <c r="P55">
        <f t="shared" si="57"/>
        <v>7.1358225948051884E-2</v>
      </c>
      <c r="Q55">
        <f t="shared" si="58"/>
        <v>2.8588122553372162</v>
      </c>
      <c r="R55">
        <f t="shared" si="59"/>
        <v>7.038328420848626E-2</v>
      </c>
      <c r="S55">
        <f t="shared" si="60"/>
        <v>4.4076037515837739E-2</v>
      </c>
      <c r="T55">
        <f t="shared" si="61"/>
        <v>241.75463336519351</v>
      </c>
      <c r="U55">
        <f t="shared" si="62"/>
        <v>18.764757539114186</v>
      </c>
      <c r="V55">
        <f t="shared" si="63"/>
        <v>18.01006774193549</v>
      </c>
      <c r="W55">
        <f t="shared" si="64"/>
        <v>2.0725892384556359</v>
      </c>
      <c r="X55">
        <f t="shared" si="65"/>
        <v>49.952150915634988</v>
      </c>
      <c r="Y55">
        <f t="shared" si="66"/>
        <v>1.0039117011525005</v>
      </c>
      <c r="Z55">
        <f t="shared" si="67"/>
        <v>2.009746693086397</v>
      </c>
      <c r="AA55">
        <f t="shared" si="68"/>
        <v>1.0686775373031354</v>
      </c>
      <c r="AB55">
        <f t="shared" si="69"/>
        <v>-36.974489792717925</v>
      </c>
      <c r="AC55">
        <f t="shared" si="70"/>
        <v>-75.325510470741776</v>
      </c>
      <c r="AD55">
        <f t="shared" si="71"/>
        <v>-5.17723039093599</v>
      </c>
      <c r="AE55">
        <f t="shared" si="72"/>
        <v>124.27740271079783</v>
      </c>
      <c r="AF55">
        <f t="shared" si="73"/>
        <v>4.9869448036172068</v>
      </c>
      <c r="AG55">
        <f t="shared" si="74"/>
        <v>0.86606094840476644</v>
      </c>
      <c r="AH55">
        <f t="shared" si="75"/>
        <v>4.894310468745843</v>
      </c>
      <c r="AI55">
        <v>424.49720897936521</v>
      </c>
      <c r="AJ55">
        <v>422.51800000000009</v>
      </c>
      <c r="AK55">
        <v>8.261965116104486E-5</v>
      </c>
      <c r="AL55">
        <v>66.160828535969159</v>
      </c>
      <c r="AM55">
        <f t="shared" si="76"/>
        <v>0.83842380482353573</v>
      </c>
      <c r="AN55">
        <v>10.680198223299421</v>
      </c>
      <c r="AO55">
        <v>11.01178363636363</v>
      </c>
      <c r="AP55">
        <v>1.071770285814907E-5</v>
      </c>
      <c r="AQ55">
        <v>108.5406042445276</v>
      </c>
      <c r="AR55">
        <v>0</v>
      </c>
      <c r="AS55">
        <v>0</v>
      </c>
      <c r="AT55">
        <f t="shared" si="77"/>
        <v>1</v>
      </c>
      <c r="AU55">
        <f t="shared" si="78"/>
        <v>0</v>
      </c>
      <c r="AV55">
        <f t="shared" si="79"/>
        <v>49775.432282640257</v>
      </c>
      <c r="AW55" t="s">
        <v>437</v>
      </c>
      <c r="AX55">
        <v>0</v>
      </c>
      <c r="AY55">
        <v>0.7</v>
      </c>
      <c r="AZ55">
        <v>0.7</v>
      </c>
      <c r="BA55">
        <f t="shared" si="80"/>
        <v>0</v>
      </c>
      <c r="BB55">
        <v>-1</v>
      </c>
      <c r="BC55" t="s">
        <v>555</v>
      </c>
      <c r="BD55">
        <v>8179.17</v>
      </c>
      <c r="BE55">
        <v>260.93947999999989</v>
      </c>
      <c r="BF55">
        <v>271.3</v>
      </c>
      <c r="BG55">
        <f t="shared" si="81"/>
        <v>3.818842609657247E-2</v>
      </c>
      <c r="BH55">
        <v>0.5</v>
      </c>
      <c r="BI55">
        <f t="shared" si="82"/>
        <v>1261.301855161641</v>
      </c>
      <c r="BJ55">
        <f t="shared" si="83"/>
        <v>4.894310468745843</v>
      </c>
      <c r="BK55">
        <f t="shared" si="84"/>
        <v>24.08356634065504</v>
      </c>
      <c r="BL55">
        <f t="shared" si="85"/>
        <v>4.6731957497917597E-3</v>
      </c>
      <c r="BM55">
        <f t="shared" si="86"/>
        <v>-0.9974198304460008</v>
      </c>
      <c r="BN55">
        <f t="shared" si="87"/>
        <v>271.3</v>
      </c>
      <c r="BO55" t="s">
        <v>437</v>
      </c>
      <c r="BP55">
        <v>0</v>
      </c>
      <c r="BQ55">
        <f t="shared" si="88"/>
        <v>271.3</v>
      </c>
      <c r="BR55">
        <f t="shared" si="89"/>
        <v>0</v>
      </c>
      <c r="BS55" t="e">
        <f t="shared" si="90"/>
        <v>#DIV/0!</v>
      </c>
      <c r="BT55">
        <f t="shared" si="91"/>
        <v>1</v>
      </c>
      <c r="BU55">
        <f t="shared" si="92"/>
        <v>3.8287213599409169E-2</v>
      </c>
      <c r="BV55" t="e">
        <f t="shared" si="93"/>
        <v>#DIV/0!</v>
      </c>
      <c r="BW55" t="e">
        <f t="shared" si="94"/>
        <v>#DIV/0!</v>
      </c>
      <c r="BX55" t="e">
        <f t="shared" si="95"/>
        <v>#DIV/0!</v>
      </c>
      <c r="DG55">
        <f t="shared" si="96"/>
        <v>1500.1080645161289</v>
      </c>
      <c r="DH55">
        <f t="shared" si="97"/>
        <v>1261.301855161641</v>
      </c>
      <c r="DI55">
        <f t="shared" si="98"/>
        <v>0.84080732914963918</v>
      </c>
      <c r="DJ55">
        <f t="shared" si="99"/>
        <v>0.16115814525880393</v>
      </c>
      <c r="DK55">
        <v>2</v>
      </c>
      <c r="DL55">
        <v>0.5</v>
      </c>
      <c r="DM55" t="s">
        <v>439</v>
      </c>
      <c r="DN55">
        <v>2</v>
      </c>
      <c r="DO55" t="b">
        <v>1</v>
      </c>
      <c r="DP55">
        <v>1702422431.5</v>
      </c>
      <c r="DQ55">
        <v>417.86822580645162</v>
      </c>
      <c r="DR55">
        <v>420.00774193548398</v>
      </c>
      <c r="DS55">
        <v>11.00169032258064</v>
      </c>
      <c r="DT55">
        <v>10.659080645161289</v>
      </c>
      <c r="DU55">
        <v>416.60022580645159</v>
      </c>
      <c r="DV55">
        <v>10.99171290322581</v>
      </c>
      <c r="DW55">
        <v>500.00503225806449</v>
      </c>
      <c r="DX55">
        <v>91.150735483870946</v>
      </c>
      <c r="DY55">
        <v>9.9942522580645163E-2</v>
      </c>
      <c r="DZ55">
        <v>17.521335483870971</v>
      </c>
      <c r="EA55">
        <v>18.01006774193549</v>
      </c>
      <c r="EB55">
        <v>999.90000000000032</v>
      </c>
      <c r="EC55">
        <v>0</v>
      </c>
      <c r="ED55">
        <v>0</v>
      </c>
      <c r="EE55">
        <v>10001.04258064516</v>
      </c>
      <c r="EF55">
        <v>0</v>
      </c>
      <c r="EG55">
        <v>9.5866999999999987</v>
      </c>
      <c r="EH55">
        <v>-2.1396116129032259</v>
      </c>
      <c r="EI55">
        <v>422.51664516129028</v>
      </c>
      <c r="EJ55">
        <v>424.53290322580648</v>
      </c>
      <c r="EK55">
        <v>0.34260358064516122</v>
      </c>
      <c r="EL55">
        <v>420.00774193548398</v>
      </c>
      <c r="EM55">
        <v>10.659080645161289</v>
      </c>
      <c r="EN55">
        <v>1.0028119354838709</v>
      </c>
      <c r="EO55">
        <v>0.97158345161290316</v>
      </c>
      <c r="EP55">
        <v>6.9572999999999983</v>
      </c>
      <c r="EQ55">
        <v>6.4970580645161302</v>
      </c>
      <c r="ER55">
        <v>1500.1080645161289</v>
      </c>
      <c r="ES55">
        <v>0.97299912903225783</v>
      </c>
      <c r="ET55">
        <v>2.7000841935483869E-2</v>
      </c>
      <c r="EU55">
        <v>0</v>
      </c>
      <c r="EV55">
        <v>260.95893548387102</v>
      </c>
      <c r="EW55">
        <v>4.9995999999999974</v>
      </c>
      <c r="EX55">
        <v>3976.7958064516129</v>
      </c>
      <c r="EY55">
        <v>14077.425806451611</v>
      </c>
      <c r="EZ55">
        <v>39.259806451612889</v>
      </c>
      <c r="FA55">
        <v>41.265935483870962</v>
      </c>
      <c r="FB55">
        <v>39.993709677419353</v>
      </c>
      <c r="FC55">
        <v>41.411096774193538</v>
      </c>
      <c r="FD55">
        <v>39.846516129032253</v>
      </c>
      <c r="FE55">
        <v>1454.7387096774189</v>
      </c>
      <c r="FF55">
        <v>40.369354838709697</v>
      </c>
      <c r="FG55">
        <v>0</v>
      </c>
      <c r="FH55">
        <v>2607.8000001907349</v>
      </c>
      <c r="FI55">
        <v>0</v>
      </c>
      <c r="FJ55">
        <v>260.93947999999989</v>
      </c>
      <c r="FK55">
        <v>-0.81584616113870612</v>
      </c>
      <c r="FL55">
        <v>-43.215384539031596</v>
      </c>
      <c r="FM55">
        <v>3976.2952</v>
      </c>
      <c r="FN55">
        <v>15</v>
      </c>
      <c r="FO55">
        <v>0</v>
      </c>
      <c r="FP55" t="s">
        <v>440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-2.1313736585365861</v>
      </c>
      <c r="GC55">
        <v>-4.1279581881534799E-2</v>
      </c>
      <c r="GD55">
        <v>4.0850187494336263E-2</v>
      </c>
      <c r="GE55">
        <v>1</v>
      </c>
      <c r="GF55">
        <v>261.06558823529417</v>
      </c>
      <c r="GG55">
        <v>-1.5977387329055801</v>
      </c>
      <c r="GH55">
        <v>0.28284303666698551</v>
      </c>
      <c r="GI55">
        <v>0</v>
      </c>
      <c r="GJ55">
        <v>0.34500900000000001</v>
      </c>
      <c r="GK55">
        <v>-9.1279567944250947E-2</v>
      </c>
      <c r="GL55">
        <v>1.072703968665281E-2</v>
      </c>
      <c r="GM55">
        <v>1</v>
      </c>
      <c r="GN55">
        <v>2</v>
      </c>
      <c r="GO55">
        <v>3</v>
      </c>
      <c r="GP55" t="s">
        <v>441</v>
      </c>
      <c r="GQ55">
        <v>3.09958</v>
      </c>
      <c r="GR55">
        <v>2.7581600000000002</v>
      </c>
      <c r="GS55">
        <v>8.8711100000000001E-2</v>
      </c>
      <c r="GT55">
        <v>8.92878E-2</v>
      </c>
      <c r="GU55">
        <v>6.2320599999999997E-2</v>
      </c>
      <c r="GV55">
        <v>6.14928E-2</v>
      </c>
      <c r="GW55">
        <v>23859.5</v>
      </c>
      <c r="GX55">
        <v>22159.5</v>
      </c>
      <c r="GY55">
        <v>26736.1</v>
      </c>
      <c r="GZ55">
        <v>24546.400000000001</v>
      </c>
      <c r="HA55">
        <v>40193.1</v>
      </c>
      <c r="HB55">
        <v>34090.9</v>
      </c>
      <c r="HC55">
        <v>46763.7</v>
      </c>
      <c r="HD55">
        <v>38866.9</v>
      </c>
      <c r="HE55">
        <v>1.9174199999999999</v>
      </c>
      <c r="HF55">
        <v>1.90462</v>
      </c>
      <c r="HG55">
        <v>5.0000799999999998E-2</v>
      </c>
      <c r="HH55">
        <v>0</v>
      </c>
      <c r="HI55">
        <v>17.167200000000001</v>
      </c>
      <c r="HJ55">
        <v>999.9</v>
      </c>
      <c r="HK55">
        <v>43.9</v>
      </c>
      <c r="HL55">
        <v>32.200000000000003</v>
      </c>
      <c r="HM55">
        <v>23.2606</v>
      </c>
      <c r="HN55">
        <v>61.2669</v>
      </c>
      <c r="HO55">
        <v>25.2364</v>
      </c>
      <c r="HP55">
        <v>1</v>
      </c>
      <c r="HQ55">
        <v>-0.14149600000000001</v>
      </c>
      <c r="HR55">
        <v>4.30077</v>
      </c>
      <c r="HS55">
        <v>20.226299999999998</v>
      </c>
      <c r="HT55">
        <v>5.2222299999999997</v>
      </c>
      <c r="HU55">
        <v>11.98</v>
      </c>
      <c r="HV55">
        <v>4.9657999999999998</v>
      </c>
      <c r="HW55">
        <v>3.2751000000000001</v>
      </c>
      <c r="HX55">
        <v>9999</v>
      </c>
      <c r="HY55">
        <v>9999</v>
      </c>
      <c r="HZ55">
        <v>9999</v>
      </c>
      <c r="IA55">
        <v>535.5</v>
      </c>
      <c r="IB55">
        <v>1.86398</v>
      </c>
      <c r="IC55">
        <v>1.86005</v>
      </c>
      <c r="ID55">
        <v>1.85836</v>
      </c>
      <c r="IE55">
        <v>1.8597399999999999</v>
      </c>
      <c r="IF55">
        <v>1.8598399999999999</v>
      </c>
      <c r="IG55">
        <v>1.8583400000000001</v>
      </c>
      <c r="IH55">
        <v>1.8573299999999999</v>
      </c>
      <c r="II55">
        <v>1.8523000000000001</v>
      </c>
      <c r="IJ55">
        <v>0</v>
      </c>
      <c r="IK55">
        <v>0</v>
      </c>
      <c r="IL55">
        <v>0</v>
      </c>
      <c r="IM55">
        <v>0</v>
      </c>
      <c r="IN55" t="s">
        <v>442</v>
      </c>
      <c r="IO55" t="s">
        <v>443</v>
      </c>
      <c r="IP55" t="s">
        <v>444</v>
      </c>
      <c r="IQ55" t="s">
        <v>444</v>
      </c>
      <c r="IR55" t="s">
        <v>444</v>
      </c>
      <c r="IS55" t="s">
        <v>444</v>
      </c>
      <c r="IT55">
        <v>0</v>
      </c>
      <c r="IU55">
        <v>100</v>
      </c>
      <c r="IV55">
        <v>100</v>
      </c>
      <c r="IW55">
        <v>1.268</v>
      </c>
      <c r="IX55">
        <v>1.01E-2</v>
      </c>
      <c r="IY55">
        <v>0.39716153104927959</v>
      </c>
      <c r="IZ55">
        <v>2.1943836705261579E-3</v>
      </c>
      <c r="JA55">
        <v>-2.6144308360484781E-7</v>
      </c>
      <c r="JB55">
        <v>2.8315668189746569E-11</v>
      </c>
      <c r="JC55">
        <v>-2.387284111826243E-2</v>
      </c>
      <c r="JD55">
        <v>-4.9195921971587819E-3</v>
      </c>
      <c r="JE55">
        <v>8.1864236447964141E-4</v>
      </c>
      <c r="JF55">
        <v>-8.2681161510495509E-6</v>
      </c>
      <c r="JG55">
        <v>6</v>
      </c>
      <c r="JH55">
        <v>2002</v>
      </c>
      <c r="JI55">
        <v>0</v>
      </c>
      <c r="JJ55">
        <v>28</v>
      </c>
      <c r="JK55">
        <v>28373707.300000001</v>
      </c>
      <c r="JL55">
        <v>28373707.300000001</v>
      </c>
      <c r="JM55">
        <v>1.11572</v>
      </c>
      <c r="JN55">
        <v>2.63306</v>
      </c>
      <c r="JO55">
        <v>1.49658</v>
      </c>
      <c r="JP55">
        <v>2.3327599999999999</v>
      </c>
      <c r="JQ55">
        <v>1.5490699999999999</v>
      </c>
      <c r="JR55">
        <v>2.4145500000000002</v>
      </c>
      <c r="JS55">
        <v>35.151600000000002</v>
      </c>
      <c r="JT55">
        <v>24.061199999999999</v>
      </c>
      <c r="JU55">
        <v>18</v>
      </c>
      <c r="JV55">
        <v>483.90899999999999</v>
      </c>
      <c r="JW55">
        <v>491.726</v>
      </c>
      <c r="JX55">
        <v>13.5244</v>
      </c>
      <c r="JY55">
        <v>25.276</v>
      </c>
      <c r="JZ55">
        <v>29.9999</v>
      </c>
      <c r="KA55">
        <v>25.730899999999998</v>
      </c>
      <c r="KB55">
        <v>25.783999999999999</v>
      </c>
      <c r="KC55">
        <v>22.428899999999999</v>
      </c>
      <c r="KD55">
        <v>50.362299999999998</v>
      </c>
      <c r="KE55">
        <v>0</v>
      </c>
      <c r="KF55">
        <v>13.516999999999999</v>
      </c>
      <c r="KG55">
        <v>420</v>
      </c>
      <c r="KH55">
        <v>10.709300000000001</v>
      </c>
      <c r="KI55">
        <v>102.184</v>
      </c>
      <c r="KJ55">
        <v>93.702699999999993</v>
      </c>
    </row>
    <row r="56" spans="1:296" x14ac:dyDescent="0.3">
      <c r="A56">
        <v>38</v>
      </c>
      <c r="B56">
        <v>1702422512</v>
      </c>
      <c r="C56">
        <v>12199.900000095369</v>
      </c>
      <c r="D56" t="s">
        <v>556</v>
      </c>
      <c r="E56" t="s">
        <v>557</v>
      </c>
      <c r="F56">
        <v>5</v>
      </c>
      <c r="G56" t="s">
        <v>662</v>
      </c>
      <c r="H56">
        <v>1702422504.25</v>
      </c>
      <c r="I56">
        <f t="shared" si="50"/>
        <v>9.2409728376934952E-4</v>
      </c>
      <c r="J56">
        <f t="shared" si="51"/>
        <v>0.92409728376934952</v>
      </c>
      <c r="K56">
        <f t="shared" si="52"/>
        <v>5.0953772047020198</v>
      </c>
      <c r="L56">
        <f t="shared" si="53"/>
        <v>417.79939999999999</v>
      </c>
      <c r="M56">
        <f t="shared" si="54"/>
        <v>306.7178588706534</v>
      </c>
      <c r="N56">
        <f t="shared" si="55"/>
        <v>27.987737463535293</v>
      </c>
      <c r="O56">
        <f t="shared" si="56"/>
        <v>38.123831336973943</v>
      </c>
      <c r="P56">
        <f t="shared" si="57"/>
        <v>7.9244796523939717E-2</v>
      </c>
      <c r="Q56">
        <f t="shared" si="58"/>
        <v>2.8596202349800501</v>
      </c>
      <c r="R56">
        <f t="shared" si="59"/>
        <v>7.8044731508592757E-2</v>
      </c>
      <c r="S56">
        <f t="shared" si="60"/>
        <v>4.8884264342913646E-2</v>
      </c>
      <c r="T56">
        <f t="shared" si="61"/>
        <v>241.73751490988008</v>
      </c>
      <c r="U56">
        <f t="shared" si="62"/>
        <v>18.714216211803421</v>
      </c>
      <c r="V56">
        <f t="shared" si="63"/>
        <v>17.97725333333333</v>
      </c>
      <c r="W56">
        <f t="shared" si="64"/>
        <v>2.0683165346429324</v>
      </c>
      <c r="X56">
        <f t="shared" si="65"/>
        <v>50.145676595725199</v>
      </c>
      <c r="Y56">
        <f t="shared" si="66"/>
        <v>1.0060724423162137</v>
      </c>
      <c r="Z56">
        <f t="shared" si="67"/>
        <v>2.0062994671049648</v>
      </c>
      <c r="AA56">
        <f t="shared" si="68"/>
        <v>1.0622440923267187</v>
      </c>
      <c r="AB56">
        <f t="shared" si="69"/>
        <v>-40.752690214228316</v>
      </c>
      <c r="AC56">
        <f t="shared" si="70"/>
        <v>-74.480542026173595</v>
      </c>
      <c r="AD56">
        <f t="shared" si="71"/>
        <v>-5.1161238400474742</v>
      </c>
      <c r="AE56">
        <f t="shared" si="72"/>
        <v>121.38815882943069</v>
      </c>
      <c r="AF56">
        <f t="shared" si="73"/>
        <v>5.0942502079529328</v>
      </c>
      <c r="AG56">
        <f t="shared" si="74"/>
        <v>0.91994314052934456</v>
      </c>
      <c r="AH56">
        <f t="shared" si="75"/>
        <v>5.0953772047020198</v>
      </c>
      <c r="AI56">
        <v>424.56091879144918</v>
      </c>
      <c r="AJ56">
        <v>422.48767272727292</v>
      </c>
      <c r="AK56">
        <v>2.6385078429335129E-3</v>
      </c>
      <c r="AL56">
        <v>66.160828535969159</v>
      </c>
      <c r="AM56">
        <f t="shared" si="76"/>
        <v>0.92409728376934952</v>
      </c>
      <c r="AN56">
        <v>10.66004950394395</v>
      </c>
      <c r="AO56">
        <v>11.02561090909091</v>
      </c>
      <c r="AP56">
        <v>-5.8446975300893985E-7</v>
      </c>
      <c r="AQ56">
        <v>108.5406042445276</v>
      </c>
      <c r="AR56">
        <v>0</v>
      </c>
      <c r="AS56">
        <v>0</v>
      </c>
      <c r="AT56">
        <f t="shared" si="77"/>
        <v>1</v>
      </c>
      <c r="AU56">
        <f t="shared" si="78"/>
        <v>0</v>
      </c>
      <c r="AV56">
        <f t="shared" si="79"/>
        <v>49803.665327856601</v>
      </c>
      <c r="AW56" t="s">
        <v>437</v>
      </c>
      <c r="AX56">
        <v>0</v>
      </c>
      <c r="AY56">
        <v>0.7</v>
      </c>
      <c r="AZ56">
        <v>0.7</v>
      </c>
      <c r="BA56">
        <f t="shared" si="80"/>
        <v>0</v>
      </c>
      <c r="BB56">
        <v>-1</v>
      </c>
      <c r="BC56" t="s">
        <v>558</v>
      </c>
      <c r="BD56">
        <v>8176.31</v>
      </c>
      <c r="BE56">
        <v>259.62488000000002</v>
      </c>
      <c r="BF56">
        <v>269.83</v>
      </c>
      <c r="BG56">
        <f t="shared" si="81"/>
        <v>3.7820553681947811E-2</v>
      </c>
      <c r="BH56">
        <v>0.5</v>
      </c>
      <c r="BI56">
        <f t="shared" si="82"/>
        <v>1261.2121573626328</v>
      </c>
      <c r="BJ56">
        <f t="shared" si="83"/>
        <v>5.0953772047020198</v>
      </c>
      <c r="BK56">
        <f t="shared" si="84"/>
        <v>23.84987105092933</v>
      </c>
      <c r="BL56">
        <f t="shared" si="85"/>
        <v>4.832951513445833E-3</v>
      </c>
      <c r="BM56">
        <f t="shared" si="86"/>
        <v>-0.99740577400585562</v>
      </c>
      <c r="BN56">
        <f t="shared" si="87"/>
        <v>269.83</v>
      </c>
      <c r="BO56" t="s">
        <v>437</v>
      </c>
      <c r="BP56">
        <v>0</v>
      </c>
      <c r="BQ56">
        <f t="shared" si="88"/>
        <v>269.83</v>
      </c>
      <c r="BR56">
        <f t="shared" si="89"/>
        <v>0</v>
      </c>
      <c r="BS56" t="e">
        <f t="shared" si="90"/>
        <v>#DIV/0!</v>
      </c>
      <c r="BT56">
        <f t="shared" si="91"/>
        <v>1</v>
      </c>
      <c r="BU56">
        <f t="shared" si="92"/>
        <v>3.7918923940103169E-2</v>
      </c>
      <c r="BV56" t="e">
        <f t="shared" si="93"/>
        <v>#DIV/0!</v>
      </c>
      <c r="BW56" t="e">
        <f t="shared" si="94"/>
        <v>#DIV/0!</v>
      </c>
      <c r="BX56" t="e">
        <f t="shared" si="95"/>
        <v>#DIV/0!</v>
      </c>
      <c r="DG56">
        <f t="shared" si="96"/>
        <v>1500.0013333333341</v>
      </c>
      <c r="DH56">
        <f t="shared" si="97"/>
        <v>1261.2121573626328</v>
      </c>
      <c r="DI56">
        <f t="shared" si="98"/>
        <v>0.84080735752410363</v>
      </c>
      <c r="DJ56">
        <f t="shared" si="99"/>
        <v>0.16115820002151995</v>
      </c>
      <c r="DK56">
        <v>2</v>
      </c>
      <c r="DL56">
        <v>0.5</v>
      </c>
      <c r="DM56" t="s">
        <v>439</v>
      </c>
      <c r="DN56">
        <v>2</v>
      </c>
      <c r="DO56" t="b">
        <v>1</v>
      </c>
      <c r="DP56">
        <v>1702422504.25</v>
      </c>
      <c r="DQ56">
        <v>417.79939999999999</v>
      </c>
      <c r="DR56">
        <v>419.99080000000009</v>
      </c>
      <c r="DS56">
        <v>11.02555666666667</v>
      </c>
      <c r="DT56">
        <v>10.661643333333339</v>
      </c>
      <c r="DU56">
        <v>416.53149999999999</v>
      </c>
      <c r="DV56">
        <v>11.01535333333333</v>
      </c>
      <c r="DW56">
        <v>500.00929999999988</v>
      </c>
      <c r="DX56">
        <v>91.149149999999992</v>
      </c>
      <c r="DY56">
        <v>9.9978976666666677E-2</v>
      </c>
      <c r="DZ56">
        <v>17.494140000000002</v>
      </c>
      <c r="EA56">
        <v>17.97725333333333</v>
      </c>
      <c r="EB56">
        <v>999.9000000000002</v>
      </c>
      <c r="EC56">
        <v>0</v>
      </c>
      <c r="ED56">
        <v>0</v>
      </c>
      <c r="EE56">
        <v>10006.16233333333</v>
      </c>
      <c r="EF56">
        <v>0</v>
      </c>
      <c r="EG56">
        <v>9.5597366666666677</v>
      </c>
      <c r="EH56">
        <v>-2.191508666666667</v>
      </c>
      <c r="EI56">
        <v>422.45726666666661</v>
      </c>
      <c r="EJ56">
        <v>424.51683333333341</v>
      </c>
      <c r="EK56">
        <v>0.36391053333333329</v>
      </c>
      <c r="EL56">
        <v>419.99080000000009</v>
      </c>
      <c r="EM56">
        <v>10.661643333333339</v>
      </c>
      <c r="EN56">
        <v>1.004971333333333</v>
      </c>
      <c r="EO56">
        <v>0.97180026666666686</v>
      </c>
      <c r="EP56">
        <v>6.9886393333333334</v>
      </c>
      <c r="EQ56">
        <v>6.5003086666666663</v>
      </c>
      <c r="ER56">
        <v>1500.0013333333341</v>
      </c>
      <c r="ES56">
        <v>0.97299983333333373</v>
      </c>
      <c r="ET56">
        <v>2.7000320000000001E-2</v>
      </c>
      <c r="EU56">
        <v>0</v>
      </c>
      <c r="EV56">
        <v>259.62546666666668</v>
      </c>
      <c r="EW56">
        <v>4.9995999999999983</v>
      </c>
      <c r="EX56">
        <v>3940.1093333333329</v>
      </c>
      <c r="EY56">
        <v>14076.426666666661</v>
      </c>
      <c r="EZ56">
        <v>38.420599999999993</v>
      </c>
      <c r="FA56">
        <v>39.795533333333317</v>
      </c>
      <c r="FB56">
        <v>39.095599999999997</v>
      </c>
      <c r="FC56">
        <v>39.320533333333323</v>
      </c>
      <c r="FD56">
        <v>38.837333333333333</v>
      </c>
      <c r="FE56">
        <v>1454.6369999999999</v>
      </c>
      <c r="FF56">
        <v>40.367999999999981</v>
      </c>
      <c r="FG56">
        <v>0</v>
      </c>
      <c r="FH56">
        <v>72.200000047683716</v>
      </c>
      <c r="FI56">
        <v>0</v>
      </c>
      <c r="FJ56">
        <v>259.62488000000002</v>
      </c>
      <c r="FK56">
        <v>-1.0663076888886029</v>
      </c>
      <c r="FL56">
        <v>-27.376923042754779</v>
      </c>
      <c r="FM56">
        <v>3939.77</v>
      </c>
      <c r="FN56">
        <v>15</v>
      </c>
      <c r="FO56">
        <v>0</v>
      </c>
      <c r="FP56" t="s">
        <v>440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-2.1904121951219508</v>
      </c>
      <c r="GC56">
        <v>-0.23210383275261359</v>
      </c>
      <c r="GD56">
        <v>4.855238676970574E-2</v>
      </c>
      <c r="GE56">
        <v>1</v>
      </c>
      <c r="GF56">
        <v>259.68570588235298</v>
      </c>
      <c r="GG56">
        <v>-0.98102368595218059</v>
      </c>
      <c r="GH56">
        <v>0.2058432483871509</v>
      </c>
      <c r="GI56">
        <v>1</v>
      </c>
      <c r="GJ56">
        <v>0.36195270731707319</v>
      </c>
      <c r="GK56">
        <v>3.4047951219512797E-2</v>
      </c>
      <c r="GL56">
        <v>3.4467265222548169E-3</v>
      </c>
      <c r="GM56">
        <v>1</v>
      </c>
      <c r="GN56">
        <v>3</v>
      </c>
      <c r="GO56">
        <v>3</v>
      </c>
      <c r="GP56" t="s">
        <v>448</v>
      </c>
      <c r="GQ56">
        <v>3.0995900000000001</v>
      </c>
      <c r="GR56">
        <v>2.7581600000000002</v>
      </c>
      <c r="GS56">
        <v>8.8718199999999997E-2</v>
      </c>
      <c r="GT56">
        <v>8.9296E-2</v>
      </c>
      <c r="GU56">
        <v>6.2390599999999997E-2</v>
      </c>
      <c r="GV56">
        <v>6.14163E-2</v>
      </c>
      <c r="GW56">
        <v>23860.1</v>
      </c>
      <c r="GX56">
        <v>22159.9</v>
      </c>
      <c r="GY56">
        <v>26736.799999999999</v>
      </c>
      <c r="GZ56">
        <v>24547</v>
      </c>
      <c r="HA56">
        <v>40191.5</v>
      </c>
      <c r="HB56">
        <v>34094.300000000003</v>
      </c>
      <c r="HC56">
        <v>46765.3</v>
      </c>
      <c r="HD56">
        <v>38867.599999999999</v>
      </c>
      <c r="HE56">
        <v>1.9176500000000001</v>
      </c>
      <c r="HF56">
        <v>1.9052</v>
      </c>
      <c r="HG56">
        <v>4.1738200000000003E-2</v>
      </c>
      <c r="HH56">
        <v>0</v>
      </c>
      <c r="HI56">
        <v>17.288799999999998</v>
      </c>
      <c r="HJ56">
        <v>999.9</v>
      </c>
      <c r="HK56">
        <v>43.8</v>
      </c>
      <c r="HL56">
        <v>32.200000000000003</v>
      </c>
      <c r="HM56">
        <v>23.206600000000002</v>
      </c>
      <c r="HN56">
        <v>60.716900000000003</v>
      </c>
      <c r="HO56">
        <v>25.007999999999999</v>
      </c>
      <c r="HP56">
        <v>1</v>
      </c>
      <c r="HQ56">
        <v>-0.143897</v>
      </c>
      <c r="HR56">
        <v>4.3291899999999996</v>
      </c>
      <c r="HS56">
        <v>20.226299999999998</v>
      </c>
      <c r="HT56">
        <v>5.2223800000000002</v>
      </c>
      <c r="HU56">
        <v>11.98</v>
      </c>
      <c r="HV56">
        <v>4.9657999999999998</v>
      </c>
      <c r="HW56">
        <v>3.2750499999999998</v>
      </c>
      <c r="HX56">
        <v>9999</v>
      </c>
      <c r="HY56">
        <v>9999</v>
      </c>
      <c r="HZ56">
        <v>9999</v>
      </c>
      <c r="IA56">
        <v>535.5</v>
      </c>
      <c r="IB56">
        <v>1.86392</v>
      </c>
      <c r="IC56">
        <v>1.86005</v>
      </c>
      <c r="ID56">
        <v>1.8583400000000001</v>
      </c>
      <c r="IE56">
        <v>1.8597399999999999</v>
      </c>
      <c r="IF56">
        <v>1.85981</v>
      </c>
      <c r="IG56">
        <v>1.8583099999999999</v>
      </c>
      <c r="IH56">
        <v>1.85734</v>
      </c>
      <c r="II56">
        <v>1.8523099999999999</v>
      </c>
      <c r="IJ56">
        <v>0</v>
      </c>
      <c r="IK56">
        <v>0</v>
      </c>
      <c r="IL56">
        <v>0</v>
      </c>
      <c r="IM56">
        <v>0</v>
      </c>
      <c r="IN56" t="s">
        <v>442</v>
      </c>
      <c r="IO56" t="s">
        <v>443</v>
      </c>
      <c r="IP56" t="s">
        <v>444</v>
      </c>
      <c r="IQ56" t="s">
        <v>444</v>
      </c>
      <c r="IR56" t="s">
        <v>444</v>
      </c>
      <c r="IS56" t="s">
        <v>444</v>
      </c>
      <c r="IT56">
        <v>0</v>
      </c>
      <c r="IU56">
        <v>100</v>
      </c>
      <c r="IV56">
        <v>100</v>
      </c>
      <c r="IW56">
        <v>1.268</v>
      </c>
      <c r="IX56">
        <v>1.0200000000000001E-2</v>
      </c>
      <c r="IY56">
        <v>0.39716153104927959</v>
      </c>
      <c r="IZ56">
        <v>2.1943836705261579E-3</v>
      </c>
      <c r="JA56">
        <v>-2.6144308360484781E-7</v>
      </c>
      <c r="JB56">
        <v>2.8315668189746569E-11</v>
      </c>
      <c r="JC56">
        <v>-2.387284111826243E-2</v>
      </c>
      <c r="JD56">
        <v>-4.9195921971587819E-3</v>
      </c>
      <c r="JE56">
        <v>8.1864236447964141E-4</v>
      </c>
      <c r="JF56">
        <v>-8.2681161510495509E-6</v>
      </c>
      <c r="JG56">
        <v>6</v>
      </c>
      <c r="JH56">
        <v>2002</v>
      </c>
      <c r="JI56">
        <v>0</v>
      </c>
      <c r="JJ56">
        <v>28</v>
      </c>
      <c r="JK56">
        <v>28373708.5</v>
      </c>
      <c r="JL56">
        <v>28373708.5</v>
      </c>
      <c r="JM56">
        <v>1.11572</v>
      </c>
      <c r="JN56">
        <v>2.63916</v>
      </c>
      <c r="JO56">
        <v>1.49658</v>
      </c>
      <c r="JP56">
        <v>2.3327599999999999</v>
      </c>
      <c r="JQ56">
        <v>1.5490699999999999</v>
      </c>
      <c r="JR56">
        <v>2.31934</v>
      </c>
      <c r="JS56">
        <v>35.128599999999999</v>
      </c>
      <c r="JT56">
        <v>24.061199999999999</v>
      </c>
      <c r="JU56">
        <v>18</v>
      </c>
      <c r="JV56">
        <v>483.488</v>
      </c>
      <c r="JW56">
        <v>491.41199999999998</v>
      </c>
      <c r="JX56">
        <v>13.462899999999999</v>
      </c>
      <c r="JY56">
        <v>25.248999999999999</v>
      </c>
      <c r="JZ56">
        <v>30.0001</v>
      </c>
      <c r="KA56">
        <v>25.662600000000001</v>
      </c>
      <c r="KB56">
        <v>25.706600000000002</v>
      </c>
      <c r="KC56">
        <v>22.434100000000001</v>
      </c>
      <c r="KD56">
        <v>50.362299999999998</v>
      </c>
      <c r="KE56">
        <v>0</v>
      </c>
      <c r="KF56">
        <v>13.463900000000001</v>
      </c>
      <c r="KG56">
        <v>420</v>
      </c>
      <c r="KH56">
        <v>10.717499999999999</v>
      </c>
      <c r="KI56">
        <v>102.187</v>
      </c>
      <c r="KJ56">
        <v>93.704700000000003</v>
      </c>
    </row>
    <row r="57" spans="1:296" x14ac:dyDescent="0.3">
      <c r="A57">
        <v>39</v>
      </c>
      <c r="B57">
        <v>1702422592.5</v>
      </c>
      <c r="C57">
        <v>12280.400000095369</v>
      </c>
      <c r="D57" t="s">
        <v>559</v>
      </c>
      <c r="E57" t="s">
        <v>560</v>
      </c>
      <c r="F57">
        <v>5</v>
      </c>
      <c r="G57" t="s">
        <v>662</v>
      </c>
      <c r="H57">
        <v>1702422584.75</v>
      </c>
      <c r="I57">
        <f t="shared" si="50"/>
        <v>9.9393510016288866E-4</v>
      </c>
      <c r="J57">
        <f t="shared" si="51"/>
        <v>0.99393510016288866</v>
      </c>
      <c r="K57">
        <f t="shared" si="52"/>
        <v>5.110163910122326</v>
      </c>
      <c r="L57">
        <f t="shared" si="53"/>
        <v>417.84473333333341</v>
      </c>
      <c r="M57">
        <f t="shared" si="54"/>
        <v>313.95812932521659</v>
      </c>
      <c r="N57">
        <f t="shared" si="55"/>
        <v>28.648068607363808</v>
      </c>
      <c r="O57">
        <f t="shared" si="56"/>
        <v>38.12751914876926</v>
      </c>
      <c r="P57">
        <f t="shared" si="57"/>
        <v>8.5503015971102256E-2</v>
      </c>
      <c r="Q57">
        <f t="shared" si="58"/>
        <v>2.8588349994243556</v>
      </c>
      <c r="R57">
        <f t="shared" si="59"/>
        <v>8.4107343021943448E-2</v>
      </c>
      <c r="S57">
        <f t="shared" si="60"/>
        <v>5.2690587378259615E-2</v>
      </c>
      <c r="T57">
        <f t="shared" si="61"/>
        <v>241.73912602330859</v>
      </c>
      <c r="U57">
        <f t="shared" si="62"/>
        <v>18.670801906758918</v>
      </c>
      <c r="V57">
        <f t="shared" si="63"/>
        <v>17.979873333333341</v>
      </c>
      <c r="W57">
        <f t="shared" si="64"/>
        <v>2.0686573959651362</v>
      </c>
      <c r="X57">
        <f t="shared" si="65"/>
        <v>50.347229838534169</v>
      </c>
      <c r="Y57">
        <f t="shared" si="66"/>
        <v>1.0085194304634908</v>
      </c>
      <c r="Z57">
        <f t="shared" si="67"/>
        <v>2.0031279450683939</v>
      </c>
      <c r="AA57">
        <f t="shared" si="68"/>
        <v>1.0601379655016454</v>
      </c>
      <c r="AB57">
        <f t="shared" si="69"/>
        <v>-43.832537917183387</v>
      </c>
      <c r="AC57">
        <f t="shared" si="70"/>
        <v>-78.725770524240517</v>
      </c>
      <c r="AD57">
        <f t="shared" si="71"/>
        <v>-5.4085913882155277</v>
      </c>
      <c r="AE57">
        <f t="shared" si="72"/>
        <v>113.77222619366913</v>
      </c>
      <c r="AF57">
        <f t="shared" si="73"/>
        <v>4.9746756229733657</v>
      </c>
      <c r="AG57">
        <f t="shared" si="74"/>
        <v>1.0073148335421067</v>
      </c>
      <c r="AH57">
        <f t="shared" si="75"/>
        <v>5.110163910122326</v>
      </c>
      <c r="AI57">
        <v>424.57623205740521</v>
      </c>
      <c r="AJ57">
        <v>422.50991515151509</v>
      </c>
      <c r="AK57">
        <v>9.0966231757723689E-6</v>
      </c>
      <c r="AL57">
        <v>66.160828535969159</v>
      </c>
      <c r="AM57">
        <f t="shared" si="76"/>
        <v>0.99393510016288866</v>
      </c>
      <c r="AN57">
        <v>10.644711369877729</v>
      </c>
      <c r="AO57">
        <v>11.037981818181811</v>
      </c>
      <c r="AP57">
        <v>-5.8502518343432822E-6</v>
      </c>
      <c r="AQ57">
        <v>108.5406042445276</v>
      </c>
      <c r="AR57">
        <v>0</v>
      </c>
      <c r="AS57">
        <v>0</v>
      </c>
      <c r="AT57">
        <f t="shared" si="77"/>
        <v>1</v>
      </c>
      <c r="AU57">
        <f t="shared" si="78"/>
        <v>0</v>
      </c>
      <c r="AV57">
        <f t="shared" si="79"/>
        <v>49784.993407457165</v>
      </c>
      <c r="AW57" t="s">
        <v>437</v>
      </c>
      <c r="AX57">
        <v>0</v>
      </c>
      <c r="AY57">
        <v>0.7</v>
      </c>
      <c r="AZ57">
        <v>0.7</v>
      </c>
      <c r="BA57">
        <f t="shared" si="80"/>
        <v>0</v>
      </c>
      <c r="BB57">
        <v>-1</v>
      </c>
      <c r="BC57" t="s">
        <v>561</v>
      </c>
      <c r="BD57">
        <v>8176.43</v>
      </c>
      <c r="BE57">
        <v>258.22307999999998</v>
      </c>
      <c r="BF57">
        <v>268.70999999999998</v>
      </c>
      <c r="BG57">
        <f t="shared" si="81"/>
        <v>3.9026906330244526E-2</v>
      </c>
      <c r="BH57">
        <v>0.5</v>
      </c>
      <c r="BI57">
        <f t="shared" si="82"/>
        <v>1261.2200603229583</v>
      </c>
      <c r="BJ57">
        <f t="shared" si="83"/>
        <v>5.110163910122326</v>
      </c>
      <c r="BK57">
        <f t="shared" si="84"/>
        <v>24.610758578024722</v>
      </c>
      <c r="BL57">
        <f t="shared" si="85"/>
        <v>4.8446453575736086E-3</v>
      </c>
      <c r="BM57">
        <f t="shared" si="86"/>
        <v>-0.99739496111049086</v>
      </c>
      <c r="BN57">
        <f t="shared" si="87"/>
        <v>268.70999999999998</v>
      </c>
      <c r="BO57" t="s">
        <v>437</v>
      </c>
      <c r="BP57">
        <v>0</v>
      </c>
      <c r="BQ57">
        <f t="shared" si="88"/>
        <v>268.70999999999998</v>
      </c>
      <c r="BR57">
        <f t="shared" si="89"/>
        <v>0</v>
      </c>
      <c r="BS57" t="e">
        <f t="shared" si="90"/>
        <v>#DIV/0!</v>
      </c>
      <c r="BT57">
        <f t="shared" si="91"/>
        <v>1</v>
      </c>
      <c r="BU57">
        <f t="shared" si="92"/>
        <v>3.9128838476176257E-2</v>
      </c>
      <c r="BV57" t="e">
        <f t="shared" si="93"/>
        <v>#DIV/0!</v>
      </c>
      <c r="BW57" t="e">
        <f t="shared" si="94"/>
        <v>#DIV/0!</v>
      </c>
      <c r="BX57" t="e">
        <f t="shared" si="95"/>
        <v>#DIV/0!</v>
      </c>
      <c r="DG57">
        <f t="shared" si="96"/>
        <v>1500.010666666667</v>
      </c>
      <c r="DH57">
        <f t="shared" si="97"/>
        <v>1261.2200603229583</v>
      </c>
      <c r="DI57">
        <f t="shared" si="98"/>
        <v>0.84080739447383346</v>
      </c>
      <c r="DJ57">
        <f t="shared" si="99"/>
        <v>0.16115827133449842</v>
      </c>
      <c r="DK57">
        <v>2</v>
      </c>
      <c r="DL57">
        <v>0.5</v>
      </c>
      <c r="DM57" t="s">
        <v>439</v>
      </c>
      <c r="DN57">
        <v>2</v>
      </c>
      <c r="DO57" t="b">
        <v>1</v>
      </c>
      <c r="DP57">
        <v>1702422584.75</v>
      </c>
      <c r="DQ57">
        <v>417.84473333333341</v>
      </c>
      <c r="DR57">
        <v>420.00316666666657</v>
      </c>
      <c r="DS57">
        <v>11.05250333333333</v>
      </c>
      <c r="DT57">
        <v>10.653993333333331</v>
      </c>
      <c r="DU57">
        <v>416.57679999999999</v>
      </c>
      <c r="DV57">
        <v>11.04201333333333</v>
      </c>
      <c r="DW57">
        <v>499.9530666666667</v>
      </c>
      <c r="DX57">
        <v>91.148163333333329</v>
      </c>
      <c r="DY57">
        <v>9.9891523333333329E-2</v>
      </c>
      <c r="DZ57">
        <v>17.46908333333333</v>
      </c>
      <c r="EA57">
        <v>17.979873333333341</v>
      </c>
      <c r="EB57">
        <v>999.9000000000002</v>
      </c>
      <c r="EC57">
        <v>0</v>
      </c>
      <c r="ED57">
        <v>0</v>
      </c>
      <c r="EE57">
        <v>10001.464</v>
      </c>
      <c r="EF57">
        <v>0</v>
      </c>
      <c r="EG57">
        <v>9.5800713333333327</v>
      </c>
      <c r="EH57">
        <v>-2.1584326666666671</v>
      </c>
      <c r="EI57">
        <v>422.51456666666672</v>
      </c>
      <c r="EJ57">
        <v>424.52606666666668</v>
      </c>
      <c r="EK57">
        <v>0.39851279999999989</v>
      </c>
      <c r="EL57">
        <v>420.00316666666657</v>
      </c>
      <c r="EM57">
        <v>10.653993333333331</v>
      </c>
      <c r="EN57">
        <v>1.0074166666666671</v>
      </c>
      <c r="EO57">
        <v>0.97109270000000003</v>
      </c>
      <c r="EP57">
        <v>7.0240786666666661</v>
      </c>
      <c r="EQ57">
        <v>6.4897256666666667</v>
      </c>
      <c r="ER57">
        <v>1500.010666666667</v>
      </c>
      <c r="ES57">
        <v>0.97299650000000026</v>
      </c>
      <c r="ET57">
        <v>2.700346666666666E-2</v>
      </c>
      <c r="EU57">
        <v>0</v>
      </c>
      <c r="EV57">
        <v>258.24863333333337</v>
      </c>
      <c r="EW57">
        <v>4.9995999999999983</v>
      </c>
      <c r="EX57">
        <v>3906.9173333333329</v>
      </c>
      <c r="EY57">
        <v>14076.49</v>
      </c>
      <c r="EZ57">
        <v>37.710166666666652</v>
      </c>
      <c r="FA57">
        <v>39.053899999999999</v>
      </c>
      <c r="FB57">
        <v>38.264333333333333</v>
      </c>
      <c r="FC57">
        <v>38.401733333333333</v>
      </c>
      <c r="FD57">
        <v>38.133066666666657</v>
      </c>
      <c r="FE57">
        <v>1454.640666666666</v>
      </c>
      <c r="FF57">
        <v>40.369999999999983</v>
      </c>
      <c r="FG57">
        <v>0</v>
      </c>
      <c r="FH57">
        <v>79.799999952316284</v>
      </c>
      <c r="FI57">
        <v>0</v>
      </c>
      <c r="FJ57">
        <v>258.22307999999998</v>
      </c>
      <c r="FK57">
        <v>-1.278692318768941</v>
      </c>
      <c r="FL57">
        <v>-23.11846146941593</v>
      </c>
      <c r="FM57">
        <v>3906.7676000000001</v>
      </c>
      <c r="FN57">
        <v>15</v>
      </c>
      <c r="FO57">
        <v>0</v>
      </c>
      <c r="FP57" t="s">
        <v>440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-2.154600243902439</v>
      </c>
      <c r="GC57">
        <v>-0.15572738675958089</v>
      </c>
      <c r="GD57">
        <v>3.7988077108212982E-2</v>
      </c>
      <c r="GE57">
        <v>1</v>
      </c>
      <c r="GF57">
        <v>258.31479411764712</v>
      </c>
      <c r="GG57">
        <v>-1.7037585981383769</v>
      </c>
      <c r="GH57">
        <v>0.30287648224121161</v>
      </c>
      <c r="GI57">
        <v>0</v>
      </c>
      <c r="GJ57">
        <v>0.39563378048780479</v>
      </c>
      <c r="GK57">
        <v>5.1133588850174307E-2</v>
      </c>
      <c r="GL57">
        <v>7.9401877335801944E-3</v>
      </c>
      <c r="GM57">
        <v>1</v>
      </c>
      <c r="GN57">
        <v>2</v>
      </c>
      <c r="GO57">
        <v>3</v>
      </c>
      <c r="GP57" t="s">
        <v>441</v>
      </c>
      <c r="GQ57">
        <v>3.0994999999999999</v>
      </c>
      <c r="GR57">
        <v>2.758</v>
      </c>
      <c r="GS57">
        <v>8.8728100000000004E-2</v>
      </c>
      <c r="GT57">
        <v>8.9310799999999996E-2</v>
      </c>
      <c r="GU57">
        <v>6.24491E-2</v>
      </c>
      <c r="GV57">
        <v>6.1352999999999998E-2</v>
      </c>
      <c r="GW57">
        <v>23858</v>
      </c>
      <c r="GX57">
        <v>22157.7</v>
      </c>
      <c r="GY57">
        <v>26734.9</v>
      </c>
      <c r="GZ57">
        <v>24545.1</v>
      </c>
      <c r="HA57">
        <v>40185.9</v>
      </c>
      <c r="HB57">
        <v>34093.699999999997</v>
      </c>
      <c r="HC57">
        <v>46761.8</v>
      </c>
      <c r="HD57">
        <v>38864.300000000003</v>
      </c>
      <c r="HE57">
        <v>1.9176800000000001</v>
      </c>
      <c r="HF57">
        <v>1.90543</v>
      </c>
      <c r="HG57">
        <v>3.6425899999999997E-2</v>
      </c>
      <c r="HH57">
        <v>0</v>
      </c>
      <c r="HI57">
        <v>17.382100000000001</v>
      </c>
      <c r="HJ57">
        <v>999.9</v>
      </c>
      <c r="HK57">
        <v>43.9</v>
      </c>
      <c r="HL57">
        <v>32.1</v>
      </c>
      <c r="HM57">
        <v>23.129100000000001</v>
      </c>
      <c r="HN57">
        <v>61.116799999999998</v>
      </c>
      <c r="HO57">
        <v>25.124199999999998</v>
      </c>
      <c r="HP57">
        <v>1</v>
      </c>
      <c r="HQ57">
        <v>-0.14174800000000001</v>
      </c>
      <c r="HR57">
        <v>4.3247200000000001</v>
      </c>
      <c r="HS57">
        <v>20.225899999999999</v>
      </c>
      <c r="HT57">
        <v>5.2216300000000002</v>
      </c>
      <c r="HU57">
        <v>11.98</v>
      </c>
      <c r="HV57">
        <v>4.9637000000000002</v>
      </c>
      <c r="HW57">
        <v>3.2752300000000001</v>
      </c>
      <c r="HX57">
        <v>9999</v>
      </c>
      <c r="HY57">
        <v>9999</v>
      </c>
      <c r="HZ57">
        <v>9999</v>
      </c>
      <c r="IA57">
        <v>535.5</v>
      </c>
      <c r="IB57">
        <v>1.8639600000000001</v>
      </c>
      <c r="IC57">
        <v>1.86006</v>
      </c>
      <c r="ID57">
        <v>1.8583700000000001</v>
      </c>
      <c r="IE57">
        <v>1.8597399999999999</v>
      </c>
      <c r="IF57">
        <v>1.85982</v>
      </c>
      <c r="IG57">
        <v>1.85836</v>
      </c>
      <c r="IH57">
        <v>1.85738</v>
      </c>
      <c r="II57">
        <v>1.85232</v>
      </c>
      <c r="IJ57">
        <v>0</v>
      </c>
      <c r="IK57">
        <v>0</v>
      </c>
      <c r="IL57">
        <v>0</v>
      </c>
      <c r="IM57">
        <v>0</v>
      </c>
      <c r="IN57" t="s">
        <v>442</v>
      </c>
      <c r="IO57" t="s">
        <v>443</v>
      </c>
      <c r="IP57" t="s">
        <v>444</v>
      </c>
      <c r="IQ57" t="s">
        <v>444</v>
      </c>
      <c r="IR57" t="s">
        <v>444</v>
      </c>
      <c r="IS57" t="s">
        <v>444</v>
      </c>
      <c r="IT57">
        <v>0</v>
      </c>
      <c r="IU57">
        <v>100</v>
      </c>
      <c r="IV57">
        <v>100</v>
      </c>
      <c r="IW57">
        <v>1.268</v>
      </c>
      <c r="IX57">
        <v>1.03E-2</v>
      </c>
      <c r="IY57">
        <v>0.39716153104927959</v>
      </c>
      <c r="IZ57">
        <v>2.1943836705261579E-3</v>
      </c>
      <c r="JA57">
        <v>-2.6144308360484781E-7</v>
      </c>
      <c r="JB57">
        <v>2.8315668189746569E-11</v>
      </c>
      <c r="JC57">
        <v>-2.387284111826243E-2</v>
      </c>
      <c r="JD57">
        <v>-4.9195921971587819E-3</v>
      </c>
      <c r="JE57">
        <v>8.1864236447964141E-4</v>
      </c>
      <c r="JF57">
        <v>-8.2681161510495509E-6</v>
      </c>
      <c r="JG57">
        <v>6</v>
      </c>
      <c r="JH57">
        <v>2002</v>
      </c>
      <c r="JI57">
        <v>0</v>
      </c>
      <c r="JJ57">
        <v>28</v>
      </c>
      <c r="JK57">
        <v>28373709.899999999</v>
      </c>
      <c r="JL57">
        <v>28373709.899999999</v>
      </c>
      <c r="JM57">
        <v>1.11572</v>
      </c>
      <c r="JN57">
        <v>2.63184</v>
      </c>
      <c r="JO57">
        <v>1.49658</v>
      </c>
      <c r="JP57">
        <v>2.3339799999999999</v>
      </c>
      <c r="JQ57">
        <v>1.5490699999999999</v>
      </c>
      <c r="JR57">
        <v>2.34863</v>
      </c>
      <c r="JS57">
        <v>35.128599999999999</v>
      </c>
      <c r="JT57">
        <v>24.061199999999999</v>
      </c>
      <c r="JU57">
        <v>18</v>
      </c>
      <c r="JV57">
        <v>483.22399999999999</v>
      </c>
      <c r="JW57">
        <v>491.137</v>
      </c>
      <c r="JX57">
        <v>13.570499999999999</v>
      </c>
      <c r="JY57">
        <v>25.270099999999999</v>
      </c>
      <c r="JZ57">
        <v>30.000399999999999</v>
      </c>
      <c r="KA57">
        <v>25.6279</v>
      </c>
      <c r="KB57">
        <v>25.659199999999998</v>
      </c>
      <c r="KC57">
        <v>22.433800000000002</v>
      </c>
      <c r="KD57">
        <v>50.6526</v>
      </c>
      <c r="KE57">
        <v>0</v>
      </c>
      <c r="KF57">
        <v>13.573600000000001</v>
      </c>
      <c r="KG57">
        <v>420</v>
      </c>
      <c r="KH57">
        <v>10.5755</v>
      </c>
      <c r="KI57">
        <v>102.18</v>
      </c>
      <c r="KJ57">
        <v>93.697000000000003</v>
      </c>
    </row>
    <row r="58" spans="1:296" x14ac:dyDescent="0.3">
      <c r="A58">
        <v>40</v>
      </c>
      <c r="B58">
        <v>1702423004.5</v>
      </c>
      <c r="C58">
        <v>12692.400000095369</v>
      </c>
      <c r="D58" t="s">
        <v>562</v>
      </c>
      <c r="E58" t="s">
        <v>563</v>
      </c>
      <c r="F58">
        <v>5</v>
      </c>
      <c r="G58" t="s">
        <v>662</v>
      </c>
      <c r="H58">
        <v>1702422996.5</v>
      </c>
      <c r="I58">
        <f t="shared" si="50"/>
        <v>1.7352615146417093E-3</v>
      </c>
      <c r="J58">
        <f t="shared" si="51"/>
        <v>1.7352615146417094</v>
      </c>
      <c r="K58">
        <f t="shared" si="52"/>
        <v>5.2137418944965024</v>
      </c>
      <c r="L58">
        <f t="shared" si="53"/>
        <v>417.6353225806451</v>
      </c>
      <c r="M58">
        <f t="shared" si="54"/>
        <v>326.00897094368304</v>
      </c>
      <c r="N58">
        <f t="shared" si="55"/>
        <v>29.745771725037223</v>
      </c>
      <c r="O58">
        <f t="shared" si="56"/>
        <v>38.105960501136529</v>
      </c>
      <c r="P58">
        <f t="shared" si="57"/>
        <v>0.1040805555306157</v>
      </c>
      <c r="Q58">
        <f t="shared" si="58"/>
        <v>2.8575289848716876</v>
      </c>
      <c r="R58">
        <f t="shared" si="59"/>
        <v>0.10201946484762787</v>
      </c>
      <c r="S58">
        <f t="shared" si="60"/>
        <v>6.394394681650567E-2</v>
      </c>
      <c r="T58">
        <f t="shared" si="61"/>
        <v>241.73720501025437</v>
      </c>
      <c r="U58">
        <f t="shared" si="62"/>
        <v>24.760697055577385</v>
      </c>
      <c r="V58">
        <f t="shared" si="63"/>
        <v>24.010641935483871</v>
      </c>
      <c r="W58">
        <f t="shared" si="64"/>
        <v>2.9968895838827967</v>
      </c>
      <c r="X58">
        <f t="shared" si="65"/>
        <v>50.233299456823048</v>
      </c>
      <c r="Y58">
        <f t="shared" si="66"/>
        <v>1.4830399233234324</v>
      </c>
      <c r="Z58">
        <f t="shared" si="67"/>
        <v>2.9523044262663807</v>
      </c>
      <c r="AA58">
        <f t="shared" si="68"/>
        <v>1.5138496605593643</v>
      </c>
      <c r="AB58">
        <f t="shared" si="69"/>
        <v>-76.525032795699389</v>
      </c>
      <c r="AC58">
        <f t="shared" si="70"/>
        <v>-38.407427942089278</v>
      </c>
      <c r="AD58">
        <f t="shared" si="71"/>
        <v>-2.8112855683347604</v>
      </c>
      <c r="AE58">
        <f t="shared" si="72"/>
        <v>123.99345870413094</v>
      </c>
      <c r="AF58">
        <f t="shared" si="73"/>
        <v>5.1529757401494782</v>
      </c>
      <c r="AG58">
        <f t="shared" si="74"/>
        <v>1.77808666101849</v>
      </c>
      <c r="AH58">
        <f t="shared" si="75"/>
        <v>5.2137418944965024</v>
      </c>
      <c r="AI58">
        <v>426.64654659715308</v>
      </c>
      <c r="AJ58">
        <v>424.52853333333309</v>
      </c>
      <c r="AK58">
        <v>-7.6814618747379071E-5</v>
      </c>
      <c r="AL58">
        <v>66.160828535969159</v>
      </c>
      <c r="AM58">
        <f t="shared" si="76"/>
        <v>1.7352615146417094</v>
      </c>
      <c r="AN58">
        <v>15.554684741486509</v>
      </c>
      <c r="AO58">
        <v>16.239090909090901</v>
      </c>
      <c r="AP58">
        <v>-1.9866000187999109E-4</v>
      </c>
      <c r="AQ58">
        <v>108.5406042445276</v>
      </c>
      <c r="AR58">
        <v>0</v>
      </c>
      <c r="AS58">
        <v>0</v>
      </c>
      <c r="AT58">
        <f t="shared" si="77"/>
        <v>1</v>
      </c>
      <c r="AU58">
        <f t="shared" si="78"/>
        <v>0</v>
      </c>
      <c r="AV58">
        <f t="shared" si="79"/>
        <v>48691.925933083847</v>
      </c>
      <c r="AW58" t="s">
        <v>437</v>
      </c>
      <c r="AX58">
        <v>0</v>
      </c>
      <c r="AY58">
        <v>0.7</v>
      </c>
      <c r="AZ58">
        <v>0.7</v>
      </c>
      <c r="BA58">
        <f t="shared" si="80"/>
        <v>0</v>
      </c>
      <c r="BB58">
        <v>-1</v>
      </c>
      <c r="BC58" t="s">
        <v>564</v>
      </c>
      <c r="BD58">
        <v>8182.21</v>
      </c>
      <c r="BE58">
        <v>239.68619230769229</v>
      </c>
      <c r="BF58">
        <v>253.88</v>
      </c>
      <c r="BG58">
        <f t="shared" si="81"/>
        <v>5.590754566057865E-2</v>
      </c>
      <c r="BH58">
        <v>0.5</v>
      </c>
      <c r="BI58">
        <f t="shared" si="82"/>
        <v>1261.212697097073</v>
      </c>
      <c r="BJ58">
        <f t="shared" si="83"/>
        <v>5.2137418944965024</v>
      </c>
      <c r="BK58">
        <f t="shared" si="84"/>
        <v>35.255653225328082</v>
      </c>
      <c r="BL58">
        <f t="shared" si="85"/>
        <v>4.9267993485941275E-3</v>
      </c>
      <c r="BM58">
        <f t="shared" si="86"/>
        <v>-0.99724279187017495</v>
      </c>
      <c r="BN58">
        <f t="shared" si="87"/>
        <v>253.88000000000002</v>
      </c>
      <c r="BO58" t="s">
        <v>437</v>
      </c>
      <c r="BP58">
        <v>0</v>
      </c>
      <c r="BQ58">
        <f t="shared" si="88"/>
        <v>253.88000000000002</v>
      </c>
      <c r="BR58">
        <f t="shared" si="89"/>
        <v>0</v>
      </c>
      <c r="BS58">
        <f t="shared" si="90"/>
        <v>-499400211203480</v>
      </c>
      <c r="BT58">
        <f t="shared" si="91"/>
        <v>0.99999999999999989</v>
      </c>
      <c r="BU58">
        <f t="shared" si="92"/>
        <v>5.6062120595259106E-2</v>
      </c>
      <c r="BV58" t="e">
        <f t="shared" si="93"/>
        <v>#DIV/0!</v>
      </c>
      <c r="BW58">
        <f t="shared" si="94"/>
        <v>-528973840335276.13</v>
      </c>
      <c r="BX58">
        <f t="shared" si="95"/>
        <v>528973840335277.13</v>
      </c>
      <c r="DG58">
        <f t="shared" si="96"/>
        <v>1500.0022580645159</v>
      </c>
      <c r="DH58">
        <f t="shared" si="97"/>
        <v>1261.212697097073</v>
      </c>
      <c r="DI58">
        <f t="shared" si="98"/>
        <v>0.8408071990001148</v>
      </c>
      <c r="DJ58">
        <f t="shared" si="99"/>
        <v>0.16115789407022155</v>
      </c>
      <c r="DK58">
        <v>2</v>
      </c>
      <c r="DL58">
        <v>0.5</v>
      </c>
      <c r="DM58" t="s">
        <v>439</v>
      </c>
      <c r="DN58">
        <v>2</v>
      </c>
      <c r="DO58" t="b">
        <v>1</v>
      </c>
      <c r="DP58">
        <v>1702422996.5</v>
      </c>
      <c r="DQ58">
        <v>417.6353225806451</v>
      </c>
      <c r="DR58">
        <v>419.99348387096791</v>
      </c>
      <c r="DS58">
        <v>16.253883870967741</v>
      </c>
      <c r="DT58">
        <v>15.554229032258069</v>
      </c>
      <c r="DU58">
        <v>416.36767741935478</v>
      </c>
      <c r="DV58">
        <v>16.178090322580651</v>
      </c>
      <c r="DW58">
        <v>500.01393548387102</v>
      </c>
      <c r="DX58">
        <v>91.142170967741933</v>
      </c>
      <c r="DY58">
        <v>0.1000167516129032</v>
      </c>
      <c r="DZ58">
        <v>23.76133225806452</v>
      </c>
      <c r="EA58">
        <v>24.010641935483871</v>
      </c>
      <c r="EB58">
        <v>999.90000000000032</v>
      </c>
      <c r="EC58">
        <v>0</v>
      </c>
      <c r="ED58">
        <v>0</v>
      </c>
      <c r="EE58">
        <v>9994.1306451612891</v>
      </c>
      <c r="EF58">
        <v>0</v>
      </c>
      <c r="EG58">
        <v>9.5354896774193545</v>
      </c>
      <c r="EH58">
        <v>-2.3581412903225809</v>
      </c>
      <c r="EI58">
        <v>424.53561290322591</v>
      </c>
      <c r="EJ58">
        <v>426.62929032258057</v>
      </c>
      <c r="EK58">
        <v>0.69964983870967756</v>
      </c>
      <c r="EL58">
        <v>419.99348387096791</v>
      </c>
      <c r="EM58">
        <v>15.554229032258069</v>
      </c>
      <c r="EN58">
        <v>1.4814141935483871</v>
      </c>
      <c r="EO58">
        <v>1.4176467741935479</v>
      </c>
      <c r="EP58">
        <v>12.77766451612904</v>
      </c>
      <c r="EQ58">
        <v>12.107719354838711</v>
      </c>
      <c r="ER58">
        <v>1500.0022580645159</v>
      </c>
      <c r="ES58">
        <v>0.973001064516129</v>
      </c>
      <c r="ET58">
        <v>2.6999122580645161E-2</v>
      </c>
      <c r="EU58">
        <v>0</v>
      </c>
      <c r="EV58">
        <v>239.70461290322581</v>
      </c>
      <c r="EW58">
        <v>4.9995999999999974</v>
      </c>
      <c r="EX58">
        <v>3624.498387096774</v>
      </c>
      <c r="EY58">
        <v>14076.448387096771</v>
      </c>
      <c r="EZ58">
        <v>36.949354838709667</v>
      </c>
      <c r="FA58">
        <v>38.505709677419347</v>
      </c>
      <c r="FB58">
        <v>37.443225806451601</v>
      </c>
      <c r="FC58">
        <v>37.97558064516128</v>
      </c>
      <c r="FD58">
        <v>38.20948387096773</v>
      </c>
      <c r="FE58">
        <v>1454.642258064516</v>
      </c>
      <c r="FF58">
        <v>40.359999999999978</v>
      </c>
      <c r="FG58">
        <v>0</v>
      </c>
      <c r="FH58">
        <v>411.39999985694891</v>
      </c>
      <c r="FI58">
        <v>0</v>
      </c>
      <c r="FJ58">
        <v>239.68619230769229</v>
      </c>
      <c r="FK58">
        <v>-1.246051288478186</v>
      </c>
      <c r="FL58">
        <v>-15.73777777815476</v>
      </c>
      <c r="FM58">
        <v>3624.3719230769229</v>
      </c>
      <c r="FN58">
        <v>15</v>
      </c>
      <c r="FO58">
        <v>0</v>
      </c>
      <c r="FP58" t="s">
        <v>440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-2.3710770000000001</v>
      </c>
      <c r="GC58">
        <v>0.17780352720451051</v>
      </c>
      <c r="GD58">
        <v>2.8965740988277869E-2</v>
      </c>
      <c r="GE58">
        <v>1</v>
      </c>
      <c r="GF58">
        <v>239.79064705882351</v>
      </c>
      <c r="GG58">
        <v>-1.596638657204364</v>
      </c>
      <c r="GH58">
        <v>0.28437794676977979</v>
      </c>
      <c r="GI58">
        <v>0</v>
      </c>
      <c r="GJ58">
        <v>0.69953535</v>
      </c>
      <c r="GK58">
        <v>-5.3175669793622017E-2</v>
      </c>
      <c r="GL58">
        <v>1.018272326185387E-2</v>
      </c>
      <c r="GM58">
        <v>1</v>
      </c>
      <c r="GN58">
        <v>2</v>
      </c>
      <c r="GO58">
        <v>3</v>
      </c>
      <c r="GP58" t="s">
        <v>441</v>
      </c>
      <c r="GQ58">
        <v>3.1007600000000002</v>
      </c>
      <c r="GR58">
        <v>2.7579799999999999</v>
      </c>
      <c r="GS58">
        <v>8.8584800000000005E-2</v>
      </c>
      <c r="GT58">
        <v>8.9219699999999999E-2</v>
      </c>
      <c r="GU58">
        <v>8.3086099999999996E-2</v>
      </c>
      <c r="GV58">
        <v>8.13411E-2</v>
      </c>
      <c r="GW58">
        <v>23815.7</v>
      </c>
      <c r="GX58">
        <v>22120.9</v>
      </c>
      <c r="GY58">
        <v>26686.3</v>
      </c>
      <c r="GZ58">
        <v>24505.599999999999</v>
      </c>
      <c r="HA58">
        <v>39222.199999999997</v>
      </c>
      <c r="HB58">
        <v>33311.4</v>
      </c>
      <c r="HC58">
        <v>46677.9</v>
      </c>
      <c r="HD58">
        <v>38804.699999999997</v>
      </c>
      <c r="HE58">
        <v>1.90818</v>
      </c>
      <c r="HF58">
        <v>1.9</v>
      </c>
      <c r="HG58">
        <v>0.112049</v>
      </c>
      <c r="HH58">
        <v>0</v>
      </c>
      <c r="HI58">
        <v>22.160399999999999</v>
      </c>
      <c r="HJ58">
        <v>999.9</v>
      </c>
      <c r="HK58">
        <v>44.2</v>
      </c>
      <c r="HL58">
        <v>32</v>
      </c>
      <c r="HM58">
        <v>23.157399999999999</v>
      </c>
      <c r="HN58">
        <v>60.926900000000003</v>
      </c>
      <c r="HO58">
        <v>24.5793</v>
      </c>
      <c r="HP58">
        <v>1</v>
      </c>
      <c r="HQ58">
        <v>-5.9941599999999998E-2</v>
      </c>
      <c r="HR58">
        <v>2.2011400000000001</v>
      </c>
      <c r="HS58">
        <v>20.265499999999999</v>
      </c>
      <c r="HT58">
        <v>5.2202799999999998</v>
      </c>
      <c r="HU58">
        <v>11.98</v>
      </c>
      <c r="HV58">
        <v>4.9652500000000002</v>
      </c>
      <c r="HW58">
        <v>3.27475</v>
      </c>
      <c r="HX58">
        <v>9999</v>
      </c>
      <c r="HY58">
        <v>9999</v>
      </c>
      <c r="HZ58">
        <v>9999</v>
      </c>
      <c r="IA58">
        <v>535.6</v>
      </c>
      <c r="IB58">
        <v>1.86398</v>
      </c>
      <c r="IC58">
        <v>1.8600699999999999</v>
      </c>
      <c r="ID58">
        <v>1.85836</v>
      </c>
      <c r="IE58">
        <v>1.8597399999999999</v>
      </c>
      <c r="IF58">
        <v>1.8598699999999999</v>
      </c>
      <c r="IG58">
        <v>1.8583700000000001</v>
      </c>
      <c r="IH58">
        <v>1.85737</v>
      </c>
      <c r="II58">
        <v>1.85232</v>
      </c>
      <c r="IJ58">
        <v>0</v>
      </c>
      <c r="IK58">
        <v>0</v>
      </c>
      <c r="IL58">
        <v>0</v>
      </c>
      <c r="IM58">
        <v>0</v>
      </c>
      <c r="IN58" t="s">
        <v>442</v>
      </c>
      <c r="IO58" t="s">
        <v>443</v>
      </c>
      <c r="IP58" t="s">
        <v>444</v>
      </c>
      <c r="IQ58" t="s">
        <v>444</v>
      </c>
      <c r="IR58" t="s">
        <v>444</v>
      </c>
      <c r="IS58" t="s">
        <v>444</v>
      </c>
      <c r="IT58">
        <v>0</v>
      </c>
      <c r="IU58">
        <v>100</v>
      </c>
      <c r="IV58">
        <v>100</v>
      </c>
      <c r="IW58">
        <v>1.268</v>
      </c>
      <c r="IX58">
        <v>7.5600000000000001E-2</v>
      </c>
      <c r="IY58">
        <v>0.39716153104927959</v>
      </c>
      <c r="IZ58">
        <v>2.1943836705261579E-3</v>
      </c>
      <c r="JA58">
        <v>-2.6144308360484781E-7</v>
      </c>
      <c r="JB58">
        <v>2.8315668189746569E-11</v>
      </c>
      <c r="JC58">
        <v>-2.387284111826243E-2</v>
      </c>
      <c r="JD58">
        <v>-4.9195921971587819E-3</v>
      </c>
      <c r="JE58">
        <v>8.1864236447964141E-4</v>
      </c>
      <c r="JF58">
        <v>-8.2681161510495509E-6</v>
      </c>
      <c r="JG58">
        <v>6</v>
      </c>
      <c r="JH58">
        <v>2002</v>
      </c>
      <c r="JI58">
        <v>0</v>
      </c>
      <c r="JJ58">
        <v>28</v>
      </c>
      <c r="JK58">
        <v>28373716.699999999</v>
      </c>
      <c r="JL58">
        <v>28373716.699999999</v>
      </c>
      <c r="JM58">
        <v>1.1206100000000001</v>
      </c>
      <c r="JN58">
        <v>2.6232899999999999</v>
      </c>
      <c r="JO58">
        <v>1.49658</v>
      </c>
      <c r="JP58">
        <v>2.3339799999999999</v>
      </c>
      <c r="JQ58">
        <v>1.5490699999999999</v>
      </c>
      <c r="JR58">
        <v>2.4108900000000002</v>
      </c>
      <c r="JS58">
        <v>35.3596</v>
      </c>
      <c r="JT58">
        <v>24.087499999999999</v>
      </c>
      <c r="JU58">
        <v>18</v>
      </c>
      <c r="JV58">
        <v>483.07400000000001</v>
      </c>
      <c r="JW58">
        <v>492.471</v>
      </c>
      <c r="JX58">
        <v>21.306000000000001</v>
      </c>
      <c r="JY58">
        <v>26.360800000000001</v>
      </c>
      <c r="JZ58">
        <v>30.0014</v>
      </c>
      <c r="KA58">
        <v>26.2896</v>
      </c>
      <c r="KB58">
        <v>26.208300000000001</v>
      </c>
      <c r="KC58">
        <v>22.525099999999998</v>
      </c>
      <c r="KD58">
        <v>32.467799999999997</v>
      </c>
      <c r="KE58">
        <v>0</v>
      </c>
      <c r="KF58">
        <v>21.302099999999999</v>
      </c>
      <c r="KG58">
        <v>420</v>
      </c>
      <c r="KH58">
        <v>15.5021</v>
      </c>
      <c r="KI58">
        <v>101.996</v>
      </c>
      <c r="KJ58">
        <v>93.5505</v>
      </c>
    </row>
    <row r="59" spans="1:296" x14ac:dyDescent="0.3">
      <c r="A59">
        <v>41</v>
      </c>
      <c r="B59">
        <v>1702423078.5</v>
      </c>
      <c r="C59">
        <v>12766.400000095369</v>
      </c>
      <c r="D59" t="s">
        <v>565</v>
      </c>
      <c r="E59" t="s">
        <v>566</v>
      </c>
      <c r="F59">
        <v>5</v>
      </c>
      <c r="G59" t="s">
        <v>662</v>
      </c>
      <c r="H59">
        <v>1702423070.5</v>
      </c>
      <c r="I59">
        <f t="shared" si="50"/>
        <v>1.7974937529091899E-3</v>
      </c>
      <c r="J59">
        <f t="shared" si="51"/>
        <v>1.7974937529091899</v>
      </c>
      <c r="K59">
        <f t="shared" si="52"/>
        <v>5.2810954048935601</v>
      </c>
      <c r="L59">
        <f t="shared" si="53"/>
        <v>417.61967741935479</v>
      </c>
      <c r="M59">
        <f t="shared" si="54"/>
        <v>327.69161074832124</v>
      </c>
      <c r="N59">
        <f t="shared" si="55"/>
        <v>29.900987556832295</v>
      </c>
      <c r="O59">
        <f t="shared" si="56"/>
        <v>38.106684359384126</v>
      </c>
      <c r="P59">
        <f t="shared" si="57"/>
        <v>0.10777506694160101</v>
      </c>
      <c r="Q59">
        <f t="shared" si="58"/>
        <v>2.859045398340518</v>
      </c>
      <c r="R59">
        <f t="shared" si="59"/>
        <v>0.10556787394986598</v>
      </c>
      <c r="S59">
        <f t="shared" si="60"/>
        <v>6.6174463851088744E-2</v>
      </c>
      <c r="T59">
        <f t="shared" si="61"/>
        <v>241.73797726831683</v>
      </c>
      <c r="U59">
        <f t="shared" si="62"/>
        <v>24.692646154389934</v>
      </c>
      <c r="V59">
        <f t="shared" si="63"/>
        <v>23.980748387096771</v>
      </c>
      <c r="W59">
        <f t="shared" si="64"/>
        <v>2.9915127120586154</v>
      </c>
      <c r="X59">
        <f t="shared" si="65"/>
        <v>50.14469409415647</v>
      </c>
      <c r="Y59">
        <f t="shared" si="66"/>
        <v>1.4758862690574126</v>
      </c>
      <c r="Z59">
        <f t="shared" si="67"/>
        <v>2.9432551054876264</v>
      </c>
      <c r="AA59">
        <f t="shared" si="68"/>
        <v>1.5156264430012027</v>
      </c>
      <c r="AB59">
        <f t="shared" si="69"/>
        <v>-79.269474503295271</v>
      </c>
      <c r="AC59">
        <f t="shared" si="70"/>
        <v>-41.681589025322701</v>
      </c>
      <c r="AD59">
        <f t="shared" si="71"/>
        <v>-3.0480781133072492</v>
      </c>
      <c r="AE59">
        <f t="shared" si="72"/>
        <v>117.73883562639162</v>
      </c>
      <c r="AF59">
        <f t="shared" si="73"/>
        <v>5.2160027803638442</v>
      </c>
      <c r="AG59">
        <f t="shared" si="74"/>
        <v>1.7837602543720008</v>
      </c>
      <c r="AH59">
        <f t="shared" si="75"/>
        <v>5.2810954048935601</v>
      </c>
      <c r="AI59">
        <v>426.61178757394379</v>
      </c>
      <c r="AJ59">
        <v>424.46870909090899</v>
      </c>
      <c r="AK59">
        <v>-5.0805414507436113E-4</v>
      </c>
      <c r="AL59">
        <v>66.160828535969159</v>
      </c>
      <c r="AM59">
        <f t="shared" si="76"/>
        <v>1.7974937529091899</v>
      </c>
      <c r="AN59">
        <v>15.476501021651771</v>
      </c>
      <c r="AO59">
        <v>16.18342545454545</v>
      </c>
      <c r="AP59">
        <v>5.1426428643099692E-5</v>
      </c>
      <c r="AQ59">
        <v>108.5406042445276</v>
      </c>
      <c r="AR59">
        <v>0</v>
      </c>
      <c r="AS59">
        <v>0</v>
      </c>
      <c r="AT59">
        <f t="shared" si="77"/>
        <v>1</v>
      </c>
      <c r="AU59">
        <f t="shared" si="78"/>
        <v>0</v>
      </c>
      <c r="AV59">
        <f t="shared" si="79"/>
        <v>48743.775728271197</v>
      </c>
      <c r="AW59" t="s">
        <v>437</v>
      </c>
      <c r="AX59">
        <v>0</v>
      </c>
      <c r="AY59">
        <v>0.7</v>
      </c>
      <c r="AZ59">
        <v>0.7</v>
      </c>
      <c r="BA59">
        <f t="shared" si="80"/>
        <v>0</v>
      </c>
      <c r="BB59">
        <v>-1</v>
      </c>
      <c r="BC59" t="s">
        <v>567</v>
      </c>
      <c r="BD59">
        <v>8181.71</v>
      </c>
      <c r="BE59">
        <v>238.0642</v>
      </c>
      <c r="BF59">
        <v>252.41</v>
      </c>
      <c r="BG59">
        <f t="shared" si="81"/>
        <v>5.6835307634404364E-2</v>
      </c>
      <c r="BH59">
        <v>0.5</v>
      </c>
      <c r="BI59">
        <f t="shared" si="82"/>
        <v>1261.2167616132008</v>
      </c>
      <c r="BJ59">
        <f t="shared" si="83"/>
        <v>5.2810954048935601</v>
      </c>
      <c r="BK59">
        <f t="shared" si="84"/>
        <v>35.840821319976747</v>
      </c>
      <c r="BL59">
        <f t="shared" si="85"/>
        <v>4.9801870670189308E-3</v>
      </c>
      <c r="BM59">
        <f t="shared" si="86"/>
        <v>-0.99722673428152608</v>
      </c>
      <c r="BN59">
        <f t="shared" si="87"/>
        <v>252.41</v>
      </c>
      <c r="BO59" t="s">
        <v>437</v>
      </c>
      <c r="BP59">
        <v>0</v>
      </c>
      <c r="BQ59">
        <f t="shared" si="88"/>
        <v>252.41</v>
      </c>
      <c r="BR59">
        <f t="shared" si="89"/>
        <v>0</v>
      </c>
      <c r="BS59" t="e">
        <f t="shared" si="90"/>
        <v>#DIV/0!</v>
      </c>
      <c r="BT59">
        <f t="shared" si="91"/>
        <v>1</v>
      </c>
      <c r="BU59">
        <f t="shared" si="92"/>
        <v>5.6993365380795344E-2</v>
      </c>
      <c r="BV59" t="e">
        <f t="shared" si="93"/>
        <v>#DIV/0!</v>
      </c>
      <c r="BW59" t="e">
        <f t="shared" si="94"/>
        <v>#DIV/0!</v>
      </c>
      <c r="BX59" t="e">
        <f t="shared" si="95"/>
        <v>#DIV/0!</v>
      </c>
      <c r="DG59">
        <f t="shared" si="96"/>
        <v>1500.0070967741931</v>
      </c>
      <c r="DH59">
        <f t="shared" si="97"/>
        <v>1261.2167616132008</v>
      </c>
      <c r="DI59">
        <f t="shared" si="98"/>
        <v>0.84080719639625867</v>
      </c>
      <c r="DJ59">
        <f t="shared" si="99"/>
        <v>0.16115788904477923</v>
      </c>
      <c r="DK59">
        <v>2</v>
      </c>
      <c r="DL59">
        <v>0.5</v>
      </c>
      <c r="DM59" t="s">
        <v>439</v>
      </c>
      <c r="DN59">
        <v>2</v>
      </c>
      <c r="DO59" t="b">
        <v>1</v>
      </c>
      <c r="DP59">
        <v>1702423070.5</v>
      </c>
      <c r="DQ59">
        <v>417.61967741935479</v>
      </c>
      <c r="DR59">
        <v>420.00396774193541</v>
      </c>
      <c r="DS59">
        <v>16.17456774193548</v>
      </c>
      <c r="DT59">
        <v>15.472629032258061</v>
      </c>
      <c r="DU59">
        <v>416.35203225806453</v>
      </c>
      <c r="DV59">
        <v>16.099945161290321</v>
      </c>
      <c r="DW59">
        <v>500.01764516129032</v>
      </c>
      <c r="DX59">
        <v>91.147335483870961</v>
      </c>
      <c r="DY59">
        <v>0.10000370967741939</v>
      </c>
      <c r="DZ59">
        <v>23.71032903225807</v>
      </c>
      <c r="EA59">
        <v>23.980748387096771</v>
      </c>
      <c r="EB59">
        <v>999.90000000000032</v>
      </c>
      <c r="EC59">
        <v>0</v>
      </c>
      <c r="ED59">
        <v>0</v>
      </c>
      <c r="EE59">
        <v>10002.84258064516</v>
      </c>
      <c r="EF59">
        <v>0</v>
      </c>
      <c r="EG59">
        <v>9.4732103225806465</v>
      </c>
      <c r="EH59">
        <v>-2.3842648387096772</v>
      </c>
      <c r="EI59">
        <v>424.48551612903219</v>
      </c>
      <c r="EJ59">
        <v>426.60461290322581</v>
      </c>
      <c r="EK59">
        <v>0.70192303225806474</v>
      </c>
      <c r="EL59">
        <v>420.00396774193541</v>
      </c>
      <c r="EM59">
        <v>15.472629032258061</v>
      </c>
      <c r="EN59">
        <v>1.4742670967741931</v>
      </c>
      <c r="EO59">
        <v>1.4102890322580639</v>
      </c>
      <c r="EP59">
        <v>12.703867741935481</v>
      </c>
      <c r="EQ59">
        <v>12.028732258064521</v>
      </c>
      <c r="ER59">
        <v>1500.0070967741931</v>
      </c>
      <c r="ES59">
        <v>0.97300238709677411</v>
      </c>
      <c r="ET59">
        <v>2.699793225806452E-2</v>
      </c>
      <c r="EU59">
        <v>0</v>
      </c>
      <c r="EV59">
        <v>238.10493548387089</v>
      </c>
      <c r="EW59">
        <v>4.9995999999999974</v>
      </c>
      <c r="EX59">
        <v>3604.3635483870962</v>
      </c>
      <c r="EY59">
        <v>14076.48709677419</v>
      </c>
      <c r="EZ59">
        <v>37.054193548387083</v>
      </c>
      <c r="FA59">
        <v>38.59451612903225</v>
      </c>
      <c r="FB59">
        <v>37.530032258064509</v>
      </c>
      <c r="FC59">
        <v>38.048064516129017</v>
      </c>
      <c r="FD59">
        <v>38.231612903225802</v>
      </c>
      <c r="FE59">
        <v>1454.6470967741941</v>
      </c>
      <c r="FF59">
        <v>40.359999999999978</v>
      </c>
      <c r="FG59">
        <v>0</v>
      </c>
      <c r="FH59">
        <v>73.599999904632568</v>
      </c>
      <c r="FI59">
        <v>0</v>
      </c>
      <c r="FJ59">
        <v>238.0642</v>
      </c>
      <c r="FK59">
        <v>-1.113846165198014</v>
      </c>
      <c r="FL59">
        <v>-17.741538485084149</v>
      </c>
      <c r="FM59">
        <v>3604.1071999999999</v>
      </c>
      <c r="FN59">
        <v>15</v>
      </c>
      <c r="FO59">
        <v>0</v>
      </c>
      <c r="FP59" t="s">
        <v>440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-2.3844985365853661</v>
      </c>
      <c r="GC59">
        <v>-4.4332055749130822E-2</v>
      </c>
      <c r="GD59">
        <v>3.0716075124096659E-2</v>
      </c>
      <c r="GE59">
        <v>1</v>
      </c>
      <c r="GF59">
        <v>238.14641176470579</v>
      </c>
      <c r="GG59">
        <v>-1.3973720422638931</v>
      </c>
      <c r="GH59">
        <v>0.26096158356525678</v>
      </c>
      <c r="GI59">
        <v>0</v>
      </c>
      <c r="GJ59">
        <v>0.70133946341463416</v>
      </c>
      <c r="GK59">
        <v>2.1656299651566069E-2</v>
      </c>
      <c r="GL59">
        <v>2.5235152707745239E-3</v>
      </c>
      <c r="GM59">
        <v>1</v>
      </c>
      <c r="GN59">
        <v>2</v>
      </c>
      <c r="GO59">
        <v>3</v>
      </c>
      <c r="GP59" t="s">
        <v>441</v>
      </c>
      <c r="GQ59">
        <v>3.1008900000000001</v>
      </c>
      <c r="GR59">
        <v>2.7581799999999999</v>
      </c>
      <c r="GS59">
        <v>8.8539300000000001E-2</v>
      </c>
      <c r="GT59">
        <v>8.9176199999999997E-2</v>
      </c>
      <c r="GU59">
        <v>8.2841100000000001E-2</v>
      </c>
      <c r="GV59">
        <v>8.1009800000000007E-2</v>
      </c>
      <c r="GW59">
        <v>23808.3</v>
      </c>
      <c r="GX59">
        <v>22115.1</v>
      </c>
      <c r="GY59">
        <v>26677.4</v>
      </c>
      <c r="GZ59">
        <v>24498.799999999999</v>
      </c>
      <c r="HA59">
        <v>39220.1</v>
      </c>
      <c r="HB59">
        <v>33315</v>
      </c>
      <c r="HC59">
        <v>46662.400000000001</v>
      </c>
      <c r="HD59">
        <v>38794.6</v>
      </c>
      <c r="HE59">
        <v>1.90605</v>
      </c>
      <c r="HF59">
        <v>1.89655</v>
      </c>
      <c r="HG59">
        <v>9.4026299999999993E-2</v>
      </c>
      <c r="HH59">
        <v>0</v>
      </c>
      <c r="HI59">
        <v>22.4467</v>
      </c>
      <c r="HJ59">
        <v>999.9</v>
      </c>
      <c r="HK59">
        <v>44.3</v>
      </c>
      <c r="HL59">
        <v>32</v>
      </c>
      <c r="HM59">
        <v>23.209099999999999</v>
      </c>
      <c r="HN59">
        <v>61.236899999999999</v>
      </c>
      <c r="HO59">
        <v>24.607399999999998</v>
      </c>
      <c r="HP59">
        <v>1</v>
      </c>
      <c r="HQ59">
        <v>-4.2543200000000003E-2</v>
      </c>
      <c r="HR59">
        <v>1.9770700000000001</v>
      </c>
      <c r="HS59">
        <v>20.268599999999999</v>
      </c>
      <c r="HT59">
        <v>5.2228300000000001</v>
      </c>
      <c r="HU59">
        <v>11.98</v>
      </c>
      <c r="HV59">
        <v>4.9657499999999999</v>
      </c>
      <c r="HW59">
        <v>3.2757999999999998</v>
      </c>
      <c r="HX59">
        <v>9999</v>
      </c>
      <c r="HY59">
        <v>9999</v>
      </c>
      <c r="HZ59">
        <v>9999</v>
      </c>
      <c r="IA59">
        <v>535.70000000000005</v>
      </c>
      <c r="IB59">
        <v>1.86395</v>
      </c>
      <c r="IC59">
        <v>1.8600699999999999</v>
      </c>
      <c r="ID59">
        <v>1.8583700000000001</v>
      </c>
      <c r="IE59">
        <v>1.8597399999999999</v>
      </c>
      <c r="IF59">
        <v>1.8598399999999999</v>
      </c>
      <c r="IG59">
        <v>1.85836</v>
      </c>
      <c r="IH59">
        <v>1.8573900000000001</v>
      </c>
      <c r="II59">
        <v>1.8522799999999999</v>
      </c>
      <c r="IJ59">
        <v>0</v>
      </c>
      <c r="IK59">
        <v>0</v>
      </c>
      <c r="IL59">
        <v>0</v>
      </c>
      <c r="IM59">
        <v>0</v>
      </c>
      <c r="IN59" t="s">
        <v>442</v>
      </c>
      <c r="IO59" t="s">
        <v>443</v>
      </c>
      <c r="IP59" t="s">
        <v>444</v>
      </c>
      <c r="IQ59" t="s">
        <v>444</v>
      </c>
      <c r="IR59" t="s">
        <v>444</v>
      </c>
      <c r="IS59" t="s">
        <v>444</v>
      </c>
      <c r="IT59">
        <v>0</v>
      </c>
      <c r="IU59">
        <v>100</v>
      </c>
      <c r="IV59">
        <v>100</v>
      </c>
      <c r="IW59">
        <v>1.268</v>
      </c>
      <c r="IX59">
        <v>7.4800000000000005E-2</v>
      </c>
      <c r="IY59">
        <v>0.39716153104927959</v>
      </c>
      <c r="IZ59">
        <v>2.1943836705261579E-3</v>
      </c>
      <c r="JA59">
        <v>-2.6144308360484781E-7</v>
      </c>
      <c r="JB59">
        <v>2.8315668189746569E-11</v>
      </c>
      <c r="JC59">
        <v>-2.387284111826243E-2</v>
      </c>
      <c r="JD59">
        <v>-4.9195921971587819E-3</v>
      </c>
      <c r="JE59">
        <v>8.1864236447964141E-4</v>
      </c>
      <c r="JF59">
        <v>-8.2681161510495509E-6</v>
      </c>
      <c r="JG59">
        <v>6</v>
      </c>
      <c r="JH59">
        <v>2002</v>
      </c>
      <c r="JI59">
        <v>0</v>
      </c>
      <c r="JJ59">
        <v>28</v>
      </c>
      <c r="JK59">
        <v>28373718</v>
      </c>
      <c r="JL59">
        <v>28373718</v>
      </c>
      <c r="JM59">
        <v>1.1206100000000001</v>
      </c>
      <c r="JN59">
        <v>2.63794</v>
      </c>
      <c r="JO59">
        <v>1.49658</v>
      </c>
      <c r="JP59">
        <v>2.3339799999999999</v>
      </c>
      <c r="JQ59">
        <v>1.5490699999999999</v>
      </c>
      <c r="JR59">
        <v>2.4035600000000001</v>
      </c>
      <c r="JS59">
        <v>35.405900000000003</v>
      </c>
      <c r="JT59">
        <v>24.087499999999999</v>
      </c>
      <c r="JU59">
        <v>18</v>
      </c>
      <c r="JV59">
        <v>483.46899999999999</v>
      </c>
      <c r="JW59">
        <v>491.983</v>
      </c>
      <c r="JX59">
        <v>21.2089</v>
      </c>
      <c r="JY59">
        <v>26.567699999999999</v>
      </c>
      <c r="JZ59">
        <v>30.001200000000001</v>
      </c>
      <c r="KA59">
        <v>26.493200000000002</v>
      </c>
      <c r="KB59">
        <v>26.407900000000001</v>
      </c>
      <c r="KC59">
        <v>22.523399999999999</v>
      </c>
      <c r="KD59">
        <v>33.045200000000001</v>
      </c>
      <c r="KE59">
        <v>0</v>
      </c>
      <c r="KF59">
        <v>21.2056</v>
      </c>
      <c r="KG59">
        <v>420</v>
      </c>
      <c r="KH59">
        <v>15.4618</v>
      </c>
      <c r="KI59">
        <v>101.962</v>
      </c>
      <c r="KJ59">
        <v>93.525499999999994</v>
      </c>
    </row>
    <row r="60" spans="1:296" x14ac:dyDescent="0.3">
      <c r="A60">
        <v>42</v>
      </c>
      <c r="B60">
        <v>1702423175</v>
      </c>
      <c r="C60">
        <v>12862.900000095369</v>
      </c>
      <c r="D60" t="s">
        <v>568</v>
      </c>
      <c r="E60" t="s">
        <v>569</v>
      </c>
      <c r="F60">
        <v>5</v>
      </c>
      <c r="G60" t="s">
        <v>662</v>
      </c>
      <c r="H60">
        <v>1702423167.25</v>
      </c>
      <c r="I60">
        <f t="shared" si="50"/>
        <v>1.9677843018797267E-3</v>
      </c>
      <c r="J60">
        <f t="shared" si="51"/>
        <v>1.9677843018797265</v>
      </c>
      <c r="K60">
        <f t="shared" si="52"/>
        <v>5.3163757178376834</v>
      </c>
      <c r="L60">
        <f t="shared" si="53"/>
        <v>417.5815333333332</v>
      </c>
      <c r="M60">
        <f t="shared" si="54"/>
        <v>333.92234444163211</v>
      </c>
      <c r="N60">
        <f t="shared" si="55"/>
        <v>30.470305884159011</v>
      </c>
      <c r="O60">
        <f t="shared" si="56"/>
        <v>38.104179801201845</v>
      </c>
      <c r="P60">
        <f t="shared" si="57"/>
        <v>0.11809024606559056</v>
      </c>
      <c r="Q60">
        <f t="shared" si="58"/>
        <v>2.8588303025733914</v>
      </c>
      <c r="R60">
        <f t="shared" si="59"/>
        <v>0.11544572305361506</v>
      </c>
      <c r="S60">
        <f t="shared" si="60"/>
        <v>7.2386244294343927E-2</v>
      </c>
      <c r="T60">
        <f t="shared" si="61"/>
        <v>241.73391862316603</v>
      </c>
      <c r="U60">
        <f t="shared" si="62"/>
        <v>24.631282761970926</v>
      </c>
      <c r="V60">
        <f t="shared" si="63"/>
        <v>23.990606666666672</v>
      </c>
      <c r="W60">
        <f t="shared" si="64"/>
        <v>2.9932849612698909</v>
      </c>
      <c r="X60">
        <f t="shared" si="65"/>
        <v>50.197413080374162</v>
      </c>
      <c r="Y60">
        <f t="shared" si="66"/>
        <v>1.4760146161279692</v>
      </c>
      <c r="Z60">
        <f t="shared" si="67"/>
        <v>2.9404196860994238</v>
      </c>
      <c r="AA60">
        <f t="shared" si="68"/>
        <v>1.5172703451419216</v>
      </c>
      <c r="AB60">
        <f t="shared" si="69"/>
        <v>-86.77928771289595</v>
      </c>
      <c r="AC60">
        <f t="shared" si="70"/>
        <v>-45.665259318936997</v>
      </c>
      <c r="AD60">
        <f t="shared" si="71"/>
        <v>-3.3395422946252551</v>
      </c>
      <c r="AE60">
        <f t="shared" si="72"/>
        <v>105.94982929670783</v>
      </c>
      <c r="AF60">
        <f t="shared" si="73"/>
        <v>5.2182756631482983</v>
      </c>
      <c r="AG60">
        <f t="shared" si="74"/>
        <v>1.96321031921102</v>
      </c>
      <c r="AH60">
        <f t="shared" si="75"/>
        <v>5.3163757178376834</v>
      </c>
      <c r="AI60">
        <v>426.55504136796628</v>
      </c>
      <c r="AJ60">
        <v>424.40048484848478</v>
      </c>
      <c r="AK60">
        <v>-1.052810219338085E-3</v>
      </c>
      <c r="AL60">
        <v>66.160828535969159</v>
      </c>
      <c r="AM60">
        <f t="shared" si="76"/>
        <v>1.9677843018797265</v>
      </c>
      <c r="AN60">
        <v>15.378860966108141</v>
      </c>
      <c r="AO60">
        <v>16.157037575757581</v>
      </c>
      <c r="AP60">
        <v>-4.7674963565263182E-4</v>
      </c>
      <c r="AQ60">
        <v>108.5406042445276</v>
      </c>
      <c r="AR60">
        <v>0</v>
      </c>
      <c r="AS60">
        <v>0</v>
      </c>
      <c r="AT60">
        <f t="shared" si="77"/>
        <v>1</v>
      </c>
      <c r="AU60">
        <f t="shared" si="78"/>
        <v>0</v>
      </c>
      <c r="AV60">
        <f t="shared" si="79"/>
        <v>48740.303728249688</v>
      </c>
      <c r="AW60" t="s">
        <v>437</v>
      </c>
      <c r="AX60">
        <v>0</v>
      </c>
      <c r="AY60">
        <v>0.7</v>
      </c>
      <c r="AZ60">
        <v>0.7</v>
      </c>
      <c r="BA60">
        <f t="shared" si="80"/>
        <v>0</v>
      </c>
      <c r="BB60">
        <v>-1</v>
      </c>
      <c r="BC60" t="s">
        <v>570</v>
      </c>
      <c r="BD60">
        <v>8181.09</v>
      </c>
      <c r="BE60">
        <v>236.04712000000001</v>
      </c>
      <c r="BF60">
        <v>250.29</v>
      </c>
      <c r="BG60">
        <f t="shared" si="81"/>
        <v>5.6905509608853655E-2</v>
      </c>
      <c r="BH60">
        <v>0.5</v>
      </c>
      <c r="BI60">
        <f t="shared" si="82"/>
        <v>1261.1954003228834</v>
      </c>
      <c r="BJ60">
        <f t="shared" si="83"/>
        <v>5.3163757178376834</v>
      </c>
      <c r="BK60">
        <f t="shared" si="84"/>
        <v>35.884483485857935</v>
      </c>
      <c r="BL60">
        <f t="shared" si="85"/>
        <v>5.0082451269808023E-3</v>
      </c>
      <c r="BM60">
        <f t="shared" si="86"/>
        <v>-0.99720324423668549</v>
      </c>
      <c r="BN60">
        <f t="shared" si="87"/>
        <v>250.29</v>
      </c>
      <c r="BO60" t="s">
        <v>437</v>
      </c>
      <c r="BP60">
        <v>0</v>
      </c>
      <c r="BQ60">
        <f t="shared" si="88"/>
        <v>250.29</v>
      </c>
      <c r="BR60">
        <f t="shared" si="89"/>
        <v>0</v>
      </c>
      <c r="BS60" t="e">
        <f t="shared" si="90"/>
        <v>#DIV/0!</v>
      </c>
      <c r="BT60">
        <f t="shared" si="91"/>
        <v>1</v>
      </c>
      <c r="BU60">
        <f t="shared" si="92"/>
        <v>5.7065106775111125E-2</v>
      </c>
      <c r="BV60" t="e">
        <f t="shared" si="93"/>
        <v>#DIV/0!</v>
      </c>
      <c r="BW60" t="e">
        <f t="shared" si="94"/>
        <v>#DIV/0!</v>
      </c>
      <c r="BX60" t="e">
        <f t="shared" si="95"/>
        <v>#DIV/0!</v>
      </c>
      <c r="DG60">
        <f t="shared" si="96"/>
        <v>1499.9816666666659</v>
      </c>
      <c r="DH60">
        <f t="shared" si="97"/>
        <v>1261.1954003228834</v>
      </c>
      <c r="DI60">
        <f t="shared" si="98"/>
        <v>0.840807210081157</v>
      </c>
      <c r="DJ60">
        <f t="shared" si="99"/>
        <v>0.16115791545663302</v>
      </c>
      <c r="DK60">
        <v>2</v>
      </c>
      <c r="DL60">
        <v>0.5</v>
      </c>
      <c r="DM60" t="s">
        <v>439</v>
      </c>
      <c r="DN60">
        <v>2</v>
      </c>
      <c r="DO60" t="b">
        <v>1</v>
      </c>
      <c r="DP60">
        <v>1702423167.25</v>
      </c>
      <c r="DQ60">
        <v>417.5815333333332</v>
      </c>
      <c r="DR60">
        <v>419.99663333333331</v>
      </c>
      <c r="DS60">
        <v>16.175560000000001</v>
      </c>
      <c r="DT60">
        <v>15.40302</v>
      </c>
      <c r="DU60">
        <v>416.31409999999988</v>
      </c>
      <c r="DV60">
        <v>16.100923333333341</v>
      </c>
      <c r="DW60">
        <v>500.02699999999999</v>
      </c>
      <c r="DX60">
        <v>91.149663333333322</v>
      </c>
      <c r="DY60">
        <v>0.10001309999999999</v>
      </c>
      <c r="DZ60">
        <v>23.694320000000001</v>
      </c>
      <c r="EA60">
        <v>23.990606666666672</v>
      </c>
      <c r="EB60">
        <v>999.9000000000002</v>
      </c>
      <c r="EC60">
        <v>0</v>
      </c>
      <c r="ED60">
        <v>0</v>
      </c>
      <c r="EE60">
        <v>10001.270666666671</v>
      </c>
      <c r="EF60">
        <v>0</v>
      </c>
      <c r="EG60">
        <v>9.5154133333333313</v>
      </c>
      <c r="EH60">
        <v>-2.4150469999999999</v>
      </c>
      <c r="EI60">
        <v>424.44713333333328</v>
      </c>
      <c r="EJ60">
        <v>426.56706666666668</v>
      </c>
      <c r="EK60">
        <v>0.77252716666666676</v>
      </c>
      <c r="EL60">
        <v>419.99663333333331</v>
      </c>
      <c r="EM60">
        <v>15.40302</v>
      </c>
      <c r="EN60">
        <v>1.474396333333333</v>
      </c>
      <c r="EO60">
        <v>1.403980666666667</v>
      </c>
      <c r="EP60">
        <v>12.705196666666669</v>
      </c>
      <c r="EQ60">
        <v>11.960696666666671</v>
      </c>
      <c r="ER60">
        <v>1499.9816666666659</v>
      </c>
      <c r="ES60">
        <v>0.9730034999999998</v>
      </c>
      <c r="ET60">
        <v>2.6996856666666669E-2</v>
      </c>
      <c r="EU60">
        <v>0</v>
      </c>
      <c r="EV60">
        <v>236.0539</v>
      </c>
      <c r="EW60">
        <v>4.9995999999999983</v>
      </c>
      <c r="EX60">
        <v>3577.855666666665</v>
      </c>
      <c r="EY60">
        <v>14076.260000000009</v>
      </c>
      <c r="EZ60">
        <v>37.312166666666663</v>
      </c>
      <c r="FA60">
        <v>38.787199999999977</v>
      </c>
      <c r="FB60">
        <v>37.622699999999988</v>
      </c>
      <c r="FC60">
        <v>38.295499999999983</v>
      </c>
      <c r="FD60">
        <v>38.441400000000002</v>
      </c>
      <c r="FE60">
        <v>1454.621666666666</v>
      </c>
      <c r="FF60">
        <v>40.359999999999992</v>
      </c>
      <c r="FG60">
        <v>0</v>
      </c>
      <c r="FH60">
        <v>96</v>
      </c>
      <c r="FI60">
        <v>0</v>
      </c>
      <c r="FJ60">
        <v>236.04712000000001</v>
      </c>
      <c r="FK60">
        <v>-0.28684615859597962</v>
      </c>
      <c r="FL60">
        <v>-14.88538462655081</v>
      </c>
      <c r="FM60">
        <v>3577.6948000000002</v>
      </c>
      <c r="FN60">
        <v>15</v>
      </c>
      <c r="FO60">
        <v>0</v>
      </c>
      <c r="FP60" t="s">
        <v>440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-2.429189</v>
      </c>
      <c r="GC60">
        <v>0.1137863414634135</v>
      </c>
      <c r="GD60">
        <v>4.234358191036746E-2</v>
      </c>
      <c r="GE60">
        <v>1</v>
      </c>
      <c r="GF60">
        <v>236.10738235294119</v>
      </c>
      <c r="GG60">
        <v>-0.65321619733493819</v>
      </c>
      <c r="GH60">
        <v>0.22325730535519739</v>
      </c>
      <c r="GI60">
        <v>1</v>
      </c>
      <c r="GJ60">
        <v>0.77647482499999998</v>
      </c>
      <c r="GK60">
        <v>-4.3854157598499623E-2</v>
      </c>
      <c r="GL60">
        <v>1.076424381665405E-2</v>
      </c>
      <c r="GM60">
        <v>1</v>
      </c>
      <c r="GN60">
        <v>3</v>
      </c>
      <c r="GO60">
        <v>3</v>
      </c>
      <c r="GP60" t="s">
        <v>448</v>
      </c>
      <c r="GQ60">
        <v>3.1007899999999999</v>
      </c>
      <c r="GR60">
        <v>2.7579099999999999</v>
      </c>
      <c r="GS60">
        <v>8.8477200000000006E-2</v>
      </c>
      <c r="GT60">
        <v>8.9135599999999995E-2</v>
      </c>
      <c r="GU60">
        <v>8.2689799999999994E-2</v>
      </c>
      <c r="GV60">
        <v>8.0573800000000001E-2</v>
      </c>
      <c r="GW60">
        <v>23799.7</v>
      </c>
      <c r="GX60">
        <v>22108.2</v>
      </c>
      <c r="GY60">
        <v>26666.799999999999</v>
      </c>
      <c r="GZ60">
        <v>24490.9</v>
      </c>
      <c r="HA60">
        <v>39211.5</v>
      </c>
      <c r="HB60">
        <v>33321.1</v>
      </c>
      <c r="HC60">
        <v>46644</v>
      </c>
      <c r="HD60">
        <v>38783.1</v>
      </c>
      <c r="HE60">
        <v>1.9032500000000001</v>
      </c>
      <c r="HF60">
        <v>1.8932</v>
      </c>
      <c r="HG60">
        <v>7.8916500000000001E-2</v>
      </c>
      <c r="HH60">
        <v>0</v>
      </c>
      <c r="HI60">
        <v>22.6815</v>
      </c>
      <c r="HJ60">
        <v>999.9</v>
      </c>
      <c r="HK60">
        <v>44.5</v>
      </c>
      <c r="HL60">
        <v>32</v>
      </c>
      <c r="HM60">
        <v>23.312200000000001</v>
      </c>
      <c r="HN60">
        <v>61.046900000000001</v>
      </c>
      <c r="HO60">
        <v>24.399000000000001</v>
      </c>
      <c r="HP60">
        <v>1</v>
      </c>
      <c r="HQ60">
        <v>-2.1844499999999999E-2</v>
      </c>
      <c r="HR60">
        <v>2.0933299999999999</v>
      </c>
      <c r="HS60">
        <v>20.267700000000001</v>
      </c>
      <c r="HT60">
        <v>5.2223800000000002</v>
      </c>
      <c r="HU60">
        <v>11.98</v>
      </c>
      <c r="HV60">
        <v>4.9656500000000001</v>
      </c>
      <c r="HW60">
        <v>3.2755000000000001</v>
      </c>
      <c r="HX60">
        <v>9999</v>
      </c>
      <c r="HY60">
        <v>9999</v>
      </c>
      <c r="HZ60">
        <v>9999</v>
      </c>
      <c r="IA60">
        <v>535.70000000000005</v>
      </c>
      <c r="IB60">
        <v>1.86399</v>
      </c>
      <c r="IC60">
        <v>1.86005</v>
      </c>
      <c r="ID60">
        <v>1.8583700000000001</v>
      </c>
      <c r="IE60">
        <v>1.8597399999999999</v>
      </c>
      <c r="IF60">
        <v>1.85985</v>
      </c>
      <c r="IG60">
        <v>1.85836</v>
      </c>
      <c r="IH60">
        <v>1.8573900000000001</v>
      </c>
      <c r="II60">
        <v>1.8522700000000001</v>
      </c>
      <c r="IJ60">
        <v>0</v>
      </c>
      <c r="IK60">
        <v>0</v>
      </c>
      <c r="IL60">
        <v>0</v>
      </c>
      <c r="IM60">
        <v>0</v>
      </c>
      <c r="IN60" t="s">
        <v>442</v>
      </c>
      <c r="IO60" t="s">
        <v>443</v>
      </c>
      <c r="IP60" t="s">
        <v>444</v>
      </c>
      <c r="IQ60" t="s">
        <v>444</v>
      </c>
      <c r="IR60" t="s">
        <v>444</v>
      </c>
      <c r="IS60" t="s">
        <v>444</v>
      </c>
      <c r="IT60">
        <v>0</v>
      </c>
      <c r="IU60">
        <v>100</v>
      </c>
      <c r="IV60">
        <v>100</v>
      </c>
      <c r="IW60">
        <v>1.2669999999999999</v>
      </c>
      <c r="IX60">
        <v>7.4300000000000005E-2</v>
      </c>
      <c r="IY60">
        <v>0.39716153104927959</v>
      </c>
      <c r="IZ60">
        <v>2.1943836705261579E-3</v>
      </c>
      <c r="JA60">
        <v>-2.6144308360484781E-7</v>
      </c>
      <c r="JB60">
        <v>2.8315668189746569E-11</v>
      </c>
      <c r="JC60">
        <v>-2.387284111826243E-2</v>
      </c>
      <c r="JD60">
        <v>-4.9195921971587819E-3</v>
      </c>
      <c r="JE60">
        <v>8.1864236447964141E-4</v>
      </c>
      <c r="JF60">
        <v>-8.2681161510495509E-6</v>
      </c>
      <c r="JG60">
        <v>6</v>
      </c>
      <c r="JH60">
        <v>2002</v>
      </c>
      <c r="JI60">
        <v>0</v>
      </c>
      <c r="JJ60">
        <v>28</v>
      </c>
      <c r="JK60">
        <v>28373719.600000001</v>
      </c>
      <c r="JL60">
        <v>28373719.600000001</v>
      </c>
      <c r="JM60">
        <v>1.11938</v>
      </c>
      <c r="JN60">
        <v>2.63672</v>
      </c>
      <c r="JO60">
        <v>1.49658</v>
      </c>
      <c r="JP60">
        <v>2.33521</v>
      </c>
      <c r="JQ60">
        <v>1.5490699999999999</v>
      </c>
      <c r="JR60">
        <v>2.32544</v>
      </c>
      <c r="JS60">
        <v>35.4754</v>
      </c>
      <c r="JT60">
        <v>24.078700000000001</v>
      </c>
      <c r="JU60">
        <v>18</v>
      </c>
      <c r="JV60">
        <v>483.79899999999998</v>
      </c>
      <c r="JW60">
        <v>491.995</v>
      </c>
      <c r="JX60">
        <v>21.139500000000002</v>
      </c>
      <c r="JY60">
        <v>26.792100000000001</v>
      </c>
      <c r="JZ60">
        <v>30.001000000000001</v>
      </c>
      <c r="KA60">
        <v>26.738900000000001</v>
      </c>
      <c r="KB60">
        <v>26.6585</v>
      </c>
      <c r="KC60">
        <v>22.5183</v>
      </c>
      <c r="KD60">
        <v>33.892200000000003</v>
      </c>
      <c r="KE60">
        <v>0</v>
      </c>
      <c r="KF60">
        <v>21.139099999999999</v>
      </c>
      <c r="KG60">
        <v>420</v>
      </c>
      <c r="KH60">
        <v>15.342000000000001</v>
      </c>
      <c r="KI60">
        <v>101.92100000000001</v>
      </c>
      <c r="KJ60">
        <v>93.496799999999993</v>
      </c>
    </row>
    <row r="61" spans="1:296" x14ac:dyDescent="0.3">
      <c r="A61">
        <v>43</v>
      </c>
      <c r="B61">
        <v>1702423491.5</v>
      </c>
      <c r="C61">
        <v>13179.400000095369</v>
      </c>
      <c r="D61" t="s">
        <v>571</v>
      </c>
      <c r="E61" t="s">
        <v>572</v>
      </c>
      <c r="F61">
        <v>5</v>
      </c>
      <c r="G61" t="s">
        <v>662</v>
      </c>
      <c r="H61">
        <v>1702423483.75</v>
      </c>
      <c r="I61">
        <f t="shared" si="50"/>
        <v>2.9237852193742878E-3</v>
      </c>
      <c r="J61">
        <f t="shared" si="51"/>
        <v>2.9237852193742877</v>
      </c>
      <c r="K61">
        <f t="shared" si="52"/>
        <v>5.1524358149783245</v>
      </c>
      <c r="L61">
        <f t="shared" si="53"/>
        <v>417.42250000000001</v>
      </c>
      <c r="M61">
        <f t="shared" si="54"/>
        <v>335.33348592775877</v>
      </c>
      <c r="N61">
        <f t="shared" si="55"/>
        <v>30.594725845389732</v>
      </c>
      <c r="O61">
        <f t="shared" si="56"/>
        <v>38.084257866058891</v>
      </c>
      <c r="P61">
        <f t="shared" si="57"/>
        <v>0.12439464427325465</v>
      </c>
      <c r="Q61">
        <f t="shared" si="58"/>
        <v>2.8577982541250071</v>
      </c>
      <c r="R61">
        <f t="shared" si="59"/>
        <v>0.12146296489600483</v>
      </c>
      <c r="S61">
        <f t="shared" si="60"/>
        <v>7.6171998145831227E-2</v>
      </c>
      <c r="T61">
        <f t="shared" si="61"/>
        <v>241.74071582346031</v>
      </c>
      <c r="U61">
        <f t="shared" si="62"/>
        <v>30.952932547331198</v>
      </c>
      <c r="V61">
        <f t="shared" si="63"/>
        <v>30.03411333333333</v>
      </c>
      <c r="W61">
        <f t="shared" si="64"/>
        <v>4.2688050075105632</v>
      </c>
      <c r="X61">
        <f t="shared" si="65"/>
        <v>49.674395864015196</v>
      </c>
      <c r="Y61">
        <f t="shared" si="66"/>
        <v>2.1498615152149778</v>
      </c>
      <c r="Z61">
        <f t="shared" si="67"/>
        <v>4.3279067169740184</v>
      </c>
      <c r="AA61">
        <f t="shared" si="68"/>
        <v>2.1189434922955854</v>
      </c>
      <c r="AB61">
        <f t="shared" si="69"/>
        <v>-128.9389281744061</v>
      </c>
      <c r="AC61">
        <f t="shared" si="70"/>
        <v>36.923811438313052</v>
      </c>
      <c r="AD61">
        <f t="shared" si="71"/>
        <v>2.8772386907838037</v>
      </c>
      <c r="AE61">
        <f t="shared" si="72"/>
        <v>152.60283777815107</v>
      </c>
      <c r="AF61">
        <f t="shared" si="73"/>
        <v>5.1866881818502497</v>
      </c>
      <c r="AG61">
        <f t="shared" si="74"/>
        <v>3.0189192641734426</v>
      </c>
      <c r="AH61">
        <f t="shared" si="75"/>
        <v>5.1524358149783245</v>
      </c>
      <c r="AI61">
        <v>429.64261080010931</v>
      </c>
      <c r="AJ61">
        <v>427.54001818181831</v>
      </c>
      <c r="AK61">
        <v>-1.1755644396458931E-3</v>
      </c>
      <c r="AL61">
        <v>66.160828535969159</v>
      </c>
      <c r="AM61">
        <f t="shared" si="76"/>
        <v>2.9237852193742877</v>
      </c>
      <c r="AN61">
        <v>22.43347388442281</v>
      </c>
      <c r="AO61">
        <v>23.573151515151508</v>
      </c>
      <c r="AP61">
        <v>2.9241955059113619E-4</v>
      </c>
      <c r="AQ61">
        <v>108.5406042445276</v>
      </c>
      <c r="AR61">
        <v>0</v>
      </c>
      <c r="AS61">
        <v>0</v>
      </c>
      <c r="AT61">
        <f t="shared" si="77"/>
        <v>1</v>
      </c>
      <c r="AU61">
        <f t="shared" si="78"/>
        <v>0</v>
      </c>
      <c r="AV61">
        <f t="shared" si="79"/>
        <v>47653.742594746902</v>
      </c>
      <c r="AW61" t="s">
        <v>437</v>
      </c>
      <c r="AX61">
        <v>0</v>
      </c>
      <c r="AY61">
        <v>0.7</v>
      </c>
      <c r="AZ61">
        <v>0.7</v>
      </c>
      <c r="BA61">
        <f t="shared" si="80"/>
        <v>0</v>
      </c>
      <c r="BB61">
        <v>-1</v>
      </c>
      <c r="BC61" t="s">
        <v>573</v>
      </c>
      <c r="BD61">
        <v>8171.61</v>
      </c>
      <c r="BE61">
        <v>221.22687999999999</v>
      </c>
      <c r="BF61">
        <v>237.83</v>
      </c>
      <c r="BG61">
        <f t="shared" si="81"/>
        <v>6.9810873312870614E-2</v>
      </c>
      <c r="BH61">
        <v>0.5</v>
      </c>
      <c r="BI61">
        <f t="shared" si="82"/>
        <v>1261.2256803230364</v>
      </c>
      <c r="BJ61">
        <f t="shared" si="83"/>
        <v>5.1524358149783245</v>
      </c>
      <c r="BK61">
        <f t="shared" si="84"/>
        <v>44.023633093985275</v>
      </c>
      <c r="BL61">
        <f t="shared" si="85"/>
        <v>4.8781402971453192E-3</v>
      </c>
      <c r="BM61">
        <f t="shared" si="86"/>
        <v>-0.99705672118740285</v>
      </c>
      <c r="BN61">
        <f t="shared" si="87"/>
        <v>237.83</v>
      </c>
      <c r="BO61" t="s">
        <v>437</v>
      </c>
      <c r="BP61">
        <v>0</v>
      </c>
      <c r="BQ61">
        <f t="shared" si="88"/>
        <v>237.83</v>
      </c>
      <c r="BR61">
        <f t="shared" si="89"/>
        <v>0</v>
      </c>
      <c r="BS61" t="e">
        <f t="shared" si="90"/>
        <v>#DIV/0!</v>
      </c>
      <c r="BT61">
        <f t="shared" si="91"/>
        <v>1</v>
      </c>
      <c r="BU61">
        <f t="shared" si="92"/>
        <v>7.0016952726352708E-2</v>
      </c>
      <c r="BV61" t="e">
        <f t="shared" si="93"/>
        <v>#DIV/0!</v>
      </c>
      <c r="BW61" t="e">
        <f t="shared" si="94"/>
        <v>#DIV/0!</v>
      </c>
      <c r="BX61" t="e">
        <f t="shared" si="95"/>
        <v>#DIV/0!</v>
      </c>
      <c r="DG61">
        <f t="shared" si="96"/>
        <v>1500.0170000000001</v>
      </c>
      <c r="DH61">
        <f t="shared" si="97"/>
        <v>1261.2256803230364</v>
      </c>
      <c r="DI61">
        <f t="shared" si="98"/>
        <v>0.8408075910626589</v>
      </c>
      <c r="DJ61">
        <f t="shared" si="99"/>
        <v>0.16115865075093169</v>
      </c>
      <c r="DK61">
        <v>2</v>
      </c>
      <c r="DL61">
        <v>0.5</v>
      </c>
      <c r="DM61" t="s">
        <v>439</v>
      </c>
      <c r="DN61">
        <v>2</v>
      </c>
      <c r="DO61" t="b">
        <v>1</v>
      </c>
      <c r="DP61">
        <v>1702423483.75</v>
      </c>
      <c r="DQ61">
        <v>417.42250000000001</v>
      </c>
      <c r="DR61">
        <v>420.0012999999999</v>
      </c>
      <c r="DS61">
        <v>23.56355666666666</v>
      </c>
      <c r="DT61">
        <v>22.38441666666666</v>
      </c>
      <c r="DU61">
        <v>416.15539999999999</v>
      </c>
      <c r="DV61">
        <v>23.360996666666669</v>
      </c>
      <c r="DW61">
        <v>499.98859999999991</v>
      </c>
      <c r="DX61">
        <v>91.136749999999992</v>
      </c>
      <c r="DY61">
        <v>9.9965476666666678E-2</v>
      </c>
      <c r="DZ61">
        <v>30.273769999999999</v>
      </c>
      <c r="EA61">
        <v>30.03411333333333</v>
      </c>
      <c r="EB61">
        <v>999.9000000000002</v>
      </c>
      <c r="EC61">
        <v>0</v>
      </c>
      <c r="ED61">
        <v>0</v>
      </c>
      <c r="EE61">
        <v>9996.3723333333328</v>
      </c>
      <c r="EF61">
        <v>0</v>
      </c>
      <c r="EG61">
        <v>9.5040299999999984</v>
      </c>
      <c r="EH61">
        <v>-2.5788013333333328</v>
      </c>
      <c r="EI61">
        <v>427.49589999999989</v>
      </c>
      <c r="EJ61">
        <v>429.61796666666669</v>
      </c>
      <c r="EK61">
        <v>1.1791430000000001</v>
      </c>
      <c r="EL61">
        <v>420.0012999999999</v>
      </c>
      <c r="EM61">
        <v>22.38441666666666</v>
      </c>
      <c r="EN61">
        <v>2.1475053333333332</v>
      </c>
      <c r="EO61">
        <v>2.0400429999999998</v>
      </c>
      <c r="EP61">
        <v>18.575990000000001</v>
      </c>
      <c r="EQ61">
        <v>17.758583333333331</v>
      </c>
      <c r="ER61">
        <v>1500.0170000000001</v>
      </c>
      <c r="ES61">
        <v>0.97299266666666651</v>
      </c>
      <c r="ET61">
        <v>2.7007059999999999E-2</v>
      </c>
      <c r="EU61">
        <v>0</v>
      </c>
      <c r="EV61">
        <v>221.23726666666661</v>
      </c>
      <c r="EW61">
        <v>4.9995999999999983</v>
      </c>
      <c r="EX61">
        <v>3374.7870000000012</v>
      </c>
      <c r="EY61">
        <v>14076.53</v>
      </c>
      <c r="EZ61">
        <v>38.099766666666653</v>
      </c>
      <c r="FA61">
        <v>39.445533333333323</v>
      </c>
      <c r="FB61">
        <v>38.843466666666657</v>
      </c>
      <c r="FC61">
        <v>39.066499999999991</v>
      </c>
      <c r="FD61">
        <v>39.901799999999987</v>
      </c>
      <c r="FE61">
        <v>1454.6369999999999</v>
      </c>
      <c r="FF61">
        <v>40.380000000000017</v>
      </c>
      <c r="FG61">
        <v>0</v>
      </c>
      <c r="FH61">
        <v>316</v>
      </c>
      <c r="FI61">
        <v>0</v>
      </c>
      <c r="FJ61">
        <v>221.22687999999999</v>
      </c>
      <c r="FK61">
        <v>-1.25492307730194</v>
      </c>
      <c r="FL61">
        <v>-13.286923053629719</v>
      </c>
      <c r="FM61">
        <v>3374.6487999999999</v>
      </c>
      <c r="FN61">
        <v>15</v>
      </c>
      <c r="FO61">
        <v>0</v>
      </c>
      <c r="FP61" t="s">
        <v>440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-2.55602375</v>
      </c>
      <c r="GC61">
        <v>-0.27836183864915048</v>
      </c>
      <c r="GD61">
        <v>6.6248284381087985E-2</v>
      </c>
      <c r="GE61">
        <v>1</v>
      </c>
      <c r="GF61">
        <v>221.25573529411761</v>
      </c>
      <c r="GG61">
        <v>-0.61954163354190495</v>
      </c>
      <c r="GH61">
        <v>0.2176845138677882</v>
      </c>
      <c r="GI61">
        <v>1</v>
      </c>
      <c r="GJ61">
        <v>1.1991485</v>
      </c>
      <c r="GK61">
        <v>-0.41207302063789841</v>
      </c>
      <c r="GL61">
        <v>4.1478381992912892E-2</v>
      </c>
      <c r="GM61">
        <v>0</v>
      </c>
      <c r="GN61">
        <v>2</v>
      </c>
      <c r="GO61">
        <v>3</v>
      </c>
      <c r="GP61" t="s">
        <v>441</v>
      </c>
      <c r="GQ61">
        <v>3.10276</v>
      </c>
      <c r="GR61">
        <v>2.7584599999999999</v>
      </c>
      <c r="GS61">
        <v>8.8331099999999996E-2</v>
      </c>
      <c r="GT61">
        <v>8.8986300000000004E-2</v>
      </c>
      <c r="GU61">
        <v>0.10792400000000001</v>
      </c>
      <c r="GV61">
        <v>0.105374</v>
      </c>
      <c r="GW61">
        <v>23767</v>
      </c>
      <c r="GX61">
        <v>22079.8</v>
      </c>
      <c r="GY61">
        <v>26628.2</v>
      </c>
      <c r="GZ61">
        <v>24458.3</v>
      </c>
      <c r="HA61">
        <v>38067.199999999997</v>
      </c>
      <c r="HB61">
        <v>32373.3</v>
      </c>
      <c r="HC61">
        <v>46577.7</v>
      </c>
      <c r="HD61">
        <v>38731.4</v>
      </c>
      <c r="HE61">
        <v>1.89645</v>
      </c>
      <c r="HF61">
        <v>1.8917200000000001</v>
      </c>
      <c r="HG61">
        <v>0.17909700000000001</v>
      </c>
      <c r="HH61">
        <v>0</v>
      </c>
      <c r="HI61">
        <v>27.094799999999999</v>
      </c>
      <c r="HJ61">
        <v>999.9</v>
      </c>
      <c r="HK61">
        <v>47.4</v>
      </c>
      <c r="HL61">
        <v>32.1</v>
      </c>
      <c r="HM61">
        <v>24.977</v>
      </c>
      <c r="HN61">
        <v>60.7669</v>
      </c>
      <c r="HO61">
        <v>23.774000000000001</v>
      </c>
      <c r="HP61">
        <v>1</v>
      </c>
      <c r="HQ61">
        <v>4.5937499999999999E-2</v>
      </c>
      <c r="HR61">
        <v>1.00969</v>
      </c>
      <c r="HS61">
        <v>20.2745</v>
      </c>
      <c r="HT61">
        <v>5.2226800000000004</v>
      </c>
      <c r="HU61">
        <v>11.98</v>
      </c>
      <c r="HV61">
        <v>4.9656500000000001</v>
      </c>
      <c r="HW61">
        <v>3.2751999999999999</v>
      </c>
      <c r="HX61">
        <v>9999</v>
      </c>
      <c r="HY61">
        <v>9999</v>
      </c>
      <c r="HZ61">
        <v>9999</v>
      </c>
      <c r="IA61">
        <v>535.79999999999995</v>
      </c>
      <c r="IB61">
        <v>1.86398</v>
      </c>
      <c r="IC61">
        <v>1.86006</v>
      </c>
      <c r="ID61">
        <v>1.8583700000000001</v>
      </c>
      <c r="IE61">
        <v>1.8597399999999999</v>
      </c>
      <c r="IF61">
        <v>1.85988</v>
      </c>
      <c r="IG61">
        <v>1.8583700000000001</v>
      </c>
      <c r="IH61">
        <v>1.8574200000000001</v>
      </c>
      <c r="II61">
        <v>1.85232</v>
      </c>
      <c r="IJ61">
        <v>0</v>
      </c>
      <c r="IK61">
        <v>0</v>
      </c>
      <c r="IL61">
        <v>0</v>
      </c>
      <c r="IM61">
        <v>0</v>
      </c>
      <c r="IN61" t="s">
        <v>442</v>
      </c>
      <c r="IO61" t="s">
        <v>443</v>
      </c>
      <c r="IP61" t="s">
        <v>444</v>
      </c>
      <c r="IQ61" t="s">
        <v>444</v>
      </c>
      <c r="IR61" t="s">
        <v>444</v>
      </c>
      <c r="IS61" t="s">
        <v>444</v>
      </c>
      <c r="IT61">
        <v>0</v>
      </c>
      <c r="IU61">
        <v>100</v>
      </c>
      <c r="IV61">
        <v>100</v>
      </c>
      <c r="IW61">
        <v>1.2669999999999999</v>
      </c>
      <c r="IX61">
        <v>0.20280000000000001</v>
      </c>
      <c r="IY61">
        <v>0.39716153104927959</v>
      </c>
      <c r="IZ61">
        <v>2.1943836705261579E-3</v>
      </c>
      <c r="JA61">
        <v>-2.6144308360484781E-7</v>
      </c>
      <c r="JB61">
        <v>2.8315668189746569E-11</v>
      </c>
      <c r="JC61">
        <v>-2.387284111826243E-2</v>
      </c>
      <c r="JD61">
        <v>-4.9195921971587819E-3</v>
      </c>
      <c r="JE61">
        <v>8.1864236447964141E-4</v>
      </c>
      <c r="JF61">
        <v>-8.2681161510495509E-6</v>
      </c>
      <c r="JG61">
        <v>6</v>
      </c>
      <c r="JH61">
        <v>2002</v>
      </c>
      <c r="JI61">
        <v>0</v>
      </c>
      <c r="JJ61">
        <v>28</v>
      </c>
      <c r="JK61">
        <v>28373724.899999999</v>
      </c>
      <c r="JL61">
        <v>28373724.899999999</v>
      </c>
      <c r="JM61">
        <v>1.1254900000000001</v>
      </c>
      <c r="JN61">
        <v>2.63306</v>
      </c>
      <c r="JO61">
        <v>1.49658</v>
      </c>
      <c r="JP61">
        <v>2.3339799999999999</v>
      </c>
      <c r="JQ61">
        <v>1.5490699999999999</v>
      </c>
      <c r="JR61">
        <v>2.3596200000000001</v>
      </c>
      <c r="JS61">
        <v>35.801000000000002</v>
      </c>
      <c r="JT61">
        <v>24.087499999999999</v>
      </c>
      <c r="JU61">
        <v>18</v>
      </c>
      <c r="JV61">
        <v>486.37599999999998</v>
      </c>
      <c r="JW61">
        <v>498.10899999999998</v>
      </c>
      <c r="JX61">
        <v>28.761500000000002</v>
      </c>
      <c r="JY61">
        <v>27.701599999999999</v>
      </c>
      <c r="JZ61">
        <v>29.9984</v>
      </c>
      <c r="KA61">
        <v>27.568899999999999</v>
      </c>
      <c r="KB61">
        <v>27.472100000000001</v>
      </c>
      <c r="KC61">
        <v>22.6355</v>
      </c>
      <c r="KD61">
        <v>12.1358</v>
      </c>
      <c r="KE61">
        <v>30.075099999999999</v>
      </c>
      <c r="KF61">
        <v>28.9238</v>
      </c>
      <c r="KG61">
        <v>420</v>
      </c>
      <c r="KH61">
        <v>22.479199999999999</v>
      </c>
      <c r="KI61">
        <v>101.77500000000001</v>
      </c>
      <c r="KJ61">
        <v>93.372299999999996</v>
      </c>
    </row>
    <row r="62" spans="1:296" x14ac:dyDescent="0.3">
      <c r="A62">
        <v>44</v>
      </c>
      <c r="B62">
        <v>1702423606.5</v>
      </c>
      <c r="C62">
        <v>13294.400000095369</v>
      </c>
      <c r="D62" t="s">
        <v>574</v>
      </c>
      <c r="E62" t="s">
        <v>575</v>
      </c>
      <c r="F62">
        <v>5</v>
      </c>
      <c r="G62" t="s">
        <v>662</v>
      </c>
      <c r="H62">
        <v>1702423598.5</v>
      </c>
      <c r="I62">
        <f t="shared" si="50"/>
        <v>3.1472210032766996E-3</v>
      </c>
      <c r="J62">
        <f t="shared" si="51"/>
        <v>3.1472210032766994</v>
      </c>
      <c r="K62">
        <f t="shared" si="52"/>
        <v>4.8596560509955209</v>
      </c>
      <c r="L62">
        <f t="shared" si="53"/>
        <v>417.44012903225803</v>
      </c>
      <c r="M62">
        <f t="shared" si="54"/>
        <v>343.65157062407741</v>
      </c>
      <c r="N62">
        <f t="shared" si="55"/>
        <v>31.355426490810402</v>
      </c>
      <c r="O62">
        <f t="shared" si="56"/>
        <v>38.088035670593598</v>
      </c>
      <c r="P62">
        <f t="shared" si="57"/>
        <v>0.13427389957273225</v>
      </c>
      <c r="Q62">
        <f t="shared" si="58"/>
        <v>2.8586681047949254</v>
      </c>
      <c r="R62">
        <f t="shared" si="59"/>
        <v>0.13086595103838458</v>
      </c>
      <c r="S62">
        <f t="shared" si="60"/>
        <v>8.2090205757603743E-2</v>
      </c>
      <c r="T62">
        <f t="shared" si="61"/>
        <v>241.73680581686313</v>
      </c>
      <c r="U62">
        <f t="shared" si="62"/>
        <v>30.771939766087712</v>
      </c>
      <c r="V62">
        <f t="shared" si="63"/>
        <v>30.005506451612899</v>
      </c>
      <c r="W62">
        <f t="shared" si="64"/>
        <v>4.261797479059088</v>
      </c>
      <c r="X62">
        <f t="shared" si="65"/>
        <v>49.8978902923661</v>
      </c>
      <c r="Y62">
        <f t="shared" si="66"/>
        <v>2.1445363690931076</v>
      </c>
      <c r="Z62">
        <f t="shared" si="67"/>
        <v>4.2978497818798589</v>
      </c>
      <c r="AA62">
        <f t="shared" si="68"/>
        <v>2.1172611099659804</v>
      </c>
      <c r="AB62">
        <f t="shared" si="69"/>
        <v>-138.79244624450246</v>
      </c>
      <c r="AC62">
        <f t="shared" si="70"/>
        <v>22.615355681423733</v>
      </c>
      <c r="AD62">
        <f t="shared" si="71"/>
        <v>1.7604266302576745</v>
      </c>
      <c r="AE62">
        <f t="shared" si="72"/>
        <v>127.32014188404209</v>
      </c>
      <c r="AF62">
        <f t="shared" si="73"/>
        <v>5.0783504303874949</v>
      </c>
      <c r="AG62">
        <f t="shared" si="74"/>
        <v>3.1759898439859224</v>
      </c>
      <c r="AH62">
        <f t="shared" si="75"/>
        <v>4.8596560509955209</v>
      </c>
      <c r="AI62">
        <v>429.52509401490892</v>
      </c>
      <c r="AJ62">
        <v>427.5323636363637</v>
      </c>
      <c r="AK62">
        <v>9.6451921447114424E-4</v>
      </c>
      <c r="AL62">
        <v>66.160828535969159</v>
      </c>
      <c r="AM62">
        <f t="shared" si="76"/>
        <v>3.1472210032766994</v>
      </c>
      <c r="AN62">
        <v>22.272142465759881</v>
      </c>
      <c r="AO62">
        <v>23.501216969696969</v>
      </c>
      <c r="AP62">
        <v>2.8555195078533199E-5</v>
      </c>
      <c r="AQ62">
        <v>108.5406042445276</v>
      </c>
      <c r="AR62">
        <v>0</v>
      </c>
      <c r="AS62">
        <v>0</v>
      </c>
      <c r="AT62">
        <f t="shared" si="77"/>
        <v>1</v>
      </c>
      <c r="AU62">
        <f t="shared" si="78"/>
        <v>0</v>
      </c>
      <c r="AV62">
        <f t="shared" si="79"/>
        <v>47697.302500709033</v>
      </c>
      <c r="AW62" t="s">
        <v>437</v>
      </c>
      <c r="AX62">
        <v>0</v>
      </c>
      <c r="AY62">
        <v>0.7</v>
      </c>
      <c r="AZ62">
        <v>0.7</v>
      </c>
      <c r="BA62">
        <f t="shared" si="80"/>
        <v>0</v>
      </c>
      <c r="BB62">
        <v>-1</v>
      </c>
      <c r="BC62" t="s">
        <v>576</v>
      </c>
      <c r="BD62">
        <v>8171.29</v>
      </c>
      <c r="BE62">
        <v>218.87219999999999</v>
      </c>
      <c r="BF62">
        <v>235.78</v>
      </c>
      <c r="BG62">
        <f t="shared" si="81"/>
        <v>7.1710068708117802E-2</v>
      </c>
      <c r="BH62">
        <v>0.5</v>
      </c>
      <c r="BI62">
        <f t="shared" si="82"/>
        <v>1261.2078487100584</v>
      </c>
      <c r="BJ62">
        <f t="shared" si="83"/>
        <v>4.8596560509955209</v>
      </c>
      <c r="BK62">
        <f t="shared" si="84"/>
        <v>45.220650743107868</v>
      </c>
      <c r="BL62">
        <f t="shared" si="85"/>
        <v>4.6460669087880126E-3</v>
      </c>
      <c r="BM62">
        <f t="shared" si="86"/>
        <v>-0.99703113071507343</v>
      </c>
      <c r="BN62">
        <f t="shared" si="87"/>
        <v>235.78</v>
      </c>
      <c r="BO62" t="s">
        <v>437</v>
      </c>
      <c r="BP62">
        <v>0</v>
      </c>
      <c r="BQ62">
        <f t="shared" si="88"/>
        <v>235.78</v>
      </c>
      <c r="BR62">
        <f t="shared" si="89"/>
        <v>0</v>
      </c>
      <c r="BS62" t="e">
        <f t="shared" si="90"/>
        <v>#DIV/0!</v>
      </c>
      <c r="BT62">
        <f t="shared" si="91"/>
        <v>1</v>
      </c>
      <c r="BU62">
        <f t="shared" si="92"/>
        <v>7.1923600476433591E-2</v>
      </c>
      <c r="BV62" t="e">
        <f t="shared" si="93"/>
        <v>#DIV/0!</v>
      </c>
      <c r="BW62" t="e">
        <f t="shared" si="94"/>
        <v>#DIV/0!</v>
      </c>
      <c r="BX62" t="e">
        <f t="shared" si="95"/>
        <v>#DIV/0!</v>
      </c>
      <c r="DG62">
        <f t="shared" si="96"/>
        <v>1499.996129032259</v>
      </c>
      <c r="DH62">
        <f t="shared" si="97"/>
        <v>1261.2078487100584</v>
      </c>
      <c r="DI62">
        <f t="shared" si="98"/>
        <v>0.84080740229892614</v>
      </c>
      <c r="DJ62">
        <f t="shared" si="99"/>
        <v>0.16115828643692742</v>
      </c>
      <c r="DK62">
        <v>2</v>
      </c>
      <c r="DL62">
        <v>0.5</v>
      </c>
      <c r="DM62" t="s">
        <v>439</v>
      </c>
      <c r="DN62">
        <v>2</v>
      </c>
      <c r="DO62" t="b">
        <v>1</v>
      </c>
      <c r="DP62">
        <v>1702423598.5</v>
      </c>
      <c r="DQ62">
        <v>417.44012903225803</v>
      </c>
      <c r="DR62">
        <v>420.00177419354839</v>
      </c>
      <c r="DS62">
        <v>23.50385161290323</v>
      </c>
      <c r="DT62">
        <v>22.26331935483871</v>
      </c>
      <c r="DU62">
        <v>416.17293548387102</v>
      </c>
      <c r="DV62">
        <v>23.302454838709679</v>
      </c>
      <c r="DW62">
        <v>500.00180645161288</v>
      </c>
      <c r="DX62">
        <v>91.14191935483872</v>
      </c>
      <c r="DY62">
        <v>9.9993009677419351E-2</v>
      </c>
      <c r="DZ62">
        <v>30.15224838709678</v>
      </c>
      <c r="EA62">
        <v>30.005506451612899</v>
      </c>
      <c r="EB62">
        <v>999.90000000000032</v>
      </c>
      <c r="EC62">
        <v>0</v>
      </c>
      <c r="ED62">
        <v>0</v>
      </c>
      <c r="EE62">
        <v>10001.127741935479</v>
      </c>
      <c r="EF62">
        <v>0</v>
      </c>
      <c r="EG62">
        <v>9.5609009677419365</v>
      </c>
      <c r="EH62">
        <v>-2.5616583870967742</v>
      </c>
      <c r="EI62">
        <v>427.48777419354838</v>
      </c>
      <c r="EJ62">
        <v>429.56529032258072</v>
      </c>
      <c r="EK62">
        <v>1.2405277419354841</v>
      </c>
      <c r="EL62">
        <v>420.00177419354839</v>
      </c>
      <c r="EM62">
        <v>22.26331935483871</v>
      </c>
      <c r="EN62">
        <v>2.1421858064516131</v>
      </c>
      <c r="EO62">
        <v>2.029121612903225</v>
      </c>
      <c r="EP62">
        <v>18.536380645161291</v>
      </c>
      <c r="EQ62">
        <v>17.67342903225807</v>
      </c>
      <c r="ER62">
        <v>1499.996129032259</v>
      </c>
      <c r="ES62">
        <v>0.97299577419354866</v>
      </c>
      <c r="ET62">
        <v>2.7004164516129029E-2</v>
      </c>
      <c r="EU62">
        <v>0</v>
      </c>
      <c r="EV62">
        <v>218.88961290322581</v>
      </c>
      <c r="EW62">
        <v>4.9995999999999974</v>
      </c>
      <c r="EX62">
        <v>3347.595806451613</v>
      </c>
      <c r="EY62">
        <v>14076.345161290321</v>
      </c>
      <c r="EZ62">
        <v>38.449354838709667</v>
      </c>
      <c r="FA62">
        <v>39.779999999999987</v>
      </c>
      <c r="FB62">
        <v>38.804193548387083</v>
      </c>
      <c r="FC62">
        <v>39.386967741935479</v>
      </c>
      <c r="FD62">
        <v>40.211419354838689</v>
      </c>
      <c r="FE62">
        <v>1454.6261290322579</v>
      </c>
      <c r="FF62">
        <v>40.369999999999983</v>
      </c>
      <c r="FG62">
        <v>0</v>
      </c>
      <c r="FH62">
        <v>114.3999998569489</v>
      </c>
      <c r="FI62">
        <v>0</v>
      </c>
      <c r="FJ62">
        <v>218.87219999999999</v>
      </c>
      <c r="FK62">
        <v>-0.8065384634539815</v>
      </c>
      <c r="FL62">
        <v>-14.45923078066823</v>
      </c>
      <c r="FM62">
        <v>3347.4504000000002</v>
      </c>
      <c r="FN62">
        <v>15</v>
      </c>
      <c r="FO62">
        <v>0</v>
      </c>
      <c r="FP62" t="s">
        <v>440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-2.565988048780488</v>
      </c>
      <c r="GC62">
        <v>0.25939630662020891</v>
      </c>
      <c r="GD62">
        <v>5.0070401325290663E-2</v>
      </c>
      <c r="GE62">
        <v>1</v>
      </c>
      <c r="GF62">
        <v>218.9787058823529</v>
      </c>
      <c r="GG62">
        <v>-1.5907104676736501</v>
      </c>
      <c r="GH62">
        <v>0.26750277947008622</v>
      </c>
      <c r="GI62">
        <v>0</v>
      </c>
      <c r="GJ62">
        <v>1.2373902439024389</v>
      </c>
      <c r="GK62">
        <v>1.4864111498256821E-2</v>
      </c>
      <c r="GL62">
        <v>1.059008705549442E-2</v>
      </c>
      <c r="GM62">
        <v>1</v>
      </c>
      <c r="GN62">
        <v>2</v>
      </c>
      <c r="GO62">
        <v>3</v>
      </c>
      <c r="GP62" t="s">
        <v>441</v>
      </c>
      <c r="GQ62">
        <v>3.1025800000000001</v>
      </c>
      <c r="GR62">
        <v>2.7582499999999999</v>
      </c>
      <c r="GS62">
        <v>8.8268100000000002E-2</v>
      </c>
      <c r="GT62">
        <v>8.8937299999999997E-2</v>
      </c>
      <c r="GU62">
        <v>0.107615</v>
      </c>
      <c r="GV62">
        <v>0.104648</v>
      </c>
      <c r="GW62">
        <v>23756.9</v>
      </c>
      <c r="GX62">
        <v>22071.200000000001</v>
      </c>
      <c r="GY62">
        <v>26616.1</v>
      </c>
      <c r="GZ62">
        <v>24448.7</v>
      </c>
      <c r="HA62">
        <v>38064.6</v>
      </c>
      <c r="HB62">
        <v>32387.599999999999</v>
      </c>
      <c r="HC62">
        <v>46556.9</v>
      </c>
      <c r="HD62">
        <v>38716.300000000003</v>
      </c>
      <c r="HE62">
        <v>1.89252</v>
      </c>
      <c r="HF62">
        <v>1.8862000000000001</v>
      </c>
      <c r="HG62">
        <v>0.14247699999999999</v>
      </c>
      <c r="HH62">
        <v>0</v>
      </c>
      <c r="HI62">
        <v>27.698799999999999</v>
      </c>
      <c r="HJ62">
        <v>999.9</v>
      </c>
      <c r="HK62">
        <v>48.6</v>
      </c>
      <c r="HL62">
        <v>32.1</v>
      </c>
      <c r="HM62">
        <v>25.6081</v>
      </c>
      <c r="HN62">
        <v>60.816899999999997</v>
      </c>
      <c r="HO62">
        <v>23.830100000000002</v>
      </c>
      <c r="HP62">
        <v>1</v>
      </c>
      <c r="HQ62">
        <v>6.5724099999999994E-2</v>
      </c>
      <c r="HR62">
        <v>0.41690899999999997</v>
      </c>
      <c r="HS62">
        <v>20.276599999999998</v>
      </c>
      <c r="HT62">
        <v>5.2214799999999997</v>
      </c>
      <c r="HU62">
        <v>11.98</v>
      </c>
      <c r="HV62">
        <v>4.9656000000000002</v>
      </c>
      <c r="HW62">
        <v>3.2751800000000002</v>
      </c>
      <c r="HX62">
        <v>9999</v>
      </c>
      <c r="HY62">
        <v>9999</v>
      </c>
      <c r="HZ62">
        <v>9999</v>
      </c>
      <c r="IA62">
        <v>535.79999999999995</v>
      </c>
      <c r="IB62">
        <v>1.8640000000000001</v>
      </c>
      <c r="IC62">
        <v>1.8600699999999999</v>
      </c>
      <c r="ID62">
        <v>1.8583700000000001</v>
      </c>
      <c r="IE62">
        <v>1.85975</v>
      </c>
      <c r="IF62">
        <v>1.85988</v>
      </c>
      <c r="IG62">
        <v>1.8583700000000001</v>
      </c>
      <c r="IH62">
        <v>1.85745</v>
      </c>
      <c r="II62">
        <v>1.85232</v>
      </c>
      <c r="IJ62">
        <v>0</v>
      </c>
      <c r="IK62">
        <v>0</v>
      </c>
      <c r="IL62">
        <v>0</v>
      </c>
      <c r="IM62">
        <v>0</v>
      </c>
      <c r="IN62" t="s">
        <v>442</v>
      </c>
      <c r="IO62" t="s">
        <v>443</v>
      </c>
      <c r="IP62" t="s">
        <v>444</v>
      </c>
      <c r="IQ62" t="s">
        <v>444</v>
      </c>
      <c r="IR62" t="s">
        <v>444</v>
      </c>
      <c r="IS62" t="s">
        <v>444</v>
      </c>
      <c r="IT62">
        <v>0</v>
      </c>
      <c r="IU62">
        <v>100</v>
      </c>
      <c r="IV62">
        <v>100</v>
      </c>
      <c r="IW62">
        <v>1.268</v>
      </c>
      <c r="IX62">
        <v>0.20130000000000001</v>
      </c>
      <c r="IY62">
        <v>0.39716153104927959</v>
      </c>
      <c r="IZ62">
        <v>2.1943836705261579E-3</v>
      </c>
      <c r="JA62">
        <v>-2.6144308360484781E-7</v>
      </c>
      <c r="JB62">
        <v>2.8315668189746569E-11</v>
      </c>
      <c r="JC62">
        <v>-2.387284111826243E-2</v>
      </c>
      <c r="JD62">
        <v>-4.9195921971587819E-3</v>
      </c>
      <c r="JE62">
        <v>8.1864236447964141E-4</v>
      </c>
      <c r="JF62">
        <v>-8.2681161510495509E-6</v>
      </c>
      <c r="JG62">
        <v>6</v>
      </c>
      <c r="JH62">
        <v>2002</v>
      </c>
      <c r="JI62">
        <v>0</v>
      </c>
      <c r="JJ62">
        <v>28</v>
      </c>
      <c r="JK62">
        <v>28373726.800000001</v>
      </c>
      <c r="JL62">
        <v>28373726.800000001</v>
      </c>
      <c r="JM62">
        <v>1.1254900000000001</v>
      </c>
      <c r="JN62">
        <v>2.63062</v>
      </c>
      <c r="JO62">
        <v>1.49658</v>
      </c>
      <c r="JP62">
        <v>2.3339799999999999</v>
      </c>
      <c r="JQ62">
        <v>1.5490699999999999</v>
      </c>
      <c r="JR62">
        <v>2.4194300000000002</v>
      </c>
      <c r="JS62">
        <v>35.871099999999998</v>
      </c>
      <c r="JT62">
        <v>24.087499999999999</v>
      </c>
      <c r="JU62">
        <v>18</v>
      </c>
      <c r="JV62">
        <v>486.62200000000001</v>
      </c>
      <c r="JW62">
        <v>497.26299999999998</v>
      </c>
      <c r="JX62">
        <v>29.357700000000001</v>
      </c>
      <c r="JY62">
        <v>28.020299999999999</v>
      </c>
      <c r="JZ62">
        <v>30.001200000000001</v>
      </c>
      <c r="KA62">
        <v>27.893699999999999</v>
      </c>
      <c r="KB62">
        <v>27.795400000000001</v>
      </c>
      <c r="KC62">
        <v>22.637699999999999</v>
      </c>
      <c r="KD62">
        <v>15.952</v>
      </c>
      <c r="KE62">
        <v>34.576000000000001</v>
      </c>
      <c r="KF62">
        <v>29.032599999999999</v>
      </c>
      <c r="KG62">
        <v>420</v>
      </c>
      <c r="KH62">
        <v>22.1785</v>
      </c>
      <c r="KI62">
        <v>101.73</v>
      </c>
      <c r="KJ62">
        <v>93.335800000000006</v>
      </c>
    </row>
    <row r="63" spans="1:296" x14ac:dyDescent="0.3">
      <c r="A63">
        <v>45</v>
      </c>
      <c r="B63">
        <v>1702423726.5</v>
      </c>
      <c r="C63">
        <v>13414.400000095369</v>
      </c>
      <c r="D63" t="s">
        <v>577</v>
      </c>
      <c r="E63" t="s">
        <v>578</v>
      </c>
      <c r="F63">
        <v>5</v>
      </c>
      <c r="G63" t="s">
        <v>662</v>
      </c>
      <c r="H63">
        <v>1702423718.75</v>
      </c>
      <c r="I63">
        <f t="shared" si="50"/>
        <v>3.1624320094840977E-3</v>
      </c>
      <c r="J63">
        <f t="shared" si="51"/>
        <v>3.1624320094840979</v>
      </c>
      <c r="K63">
        <f t="shared" si="52"/>
        <v>5.1568759228057592</v>
      </c>
      <c r="L63">
        <f t="shared" si="53"/>
        <v>417.41873333333342</v>
      </c>
      <c r="M63">
        <f t="shared" si="54"/>
        <v>340.29327496767962</v>
      </c>
      <c r="N63">
        <f t="shared" si="55"/>
        <v>31.050508240307781</v>
      </c>
      <c r="O63">
        <f t="shared" si="56"/>
        <v>38.08792230835747</v>
      </c>
      <c r="P63">
        <f t="shared" si="57"/>
        <v>0.13478917275708377</v>
      </c>
      <c r="Q63">
        <f t="shared" si="58"/>
        <v>2.8581058683872116</v>
      </c>
      <c r="R63">
        <f t="shared" si="59"/>
        <v>0.13135472145148583</v>
      </c>
      <c r="S63">
        <f t="shared" si="60"/>
        <v>8.2397983908081701E-2</v>
      </c>
      <c r="T63">
        <f t="shared" si="61"/>
        <v>241.73492322331944</v>
      </c>
      <c r="U63">
        <f t="shared" si="62"/>
        <v>30.701680256893262</v>
      </c>
      <c r="V63">
        <f t="shared" si="63"/>
        <v>30.010193333333341</v>
      </c>
      <c r="W63">
        <f t="shared" si="64"/>
        <v>4.26294488826586</v>
      </c>
      <c r="X63">
        <f t="shared" si="65"/>
        <v>50.058433124145971</v>
      </c>
      <c r="Y63">
        <f t="shared" si="66"/>
        <v>2.143259508978681</v>
      </c>
      <c r="Z63">
        <f t="shared" si="67"/>
        <v>4.2815153715725618</v>
      </c>
      <c r="AA63">
        <f t="shared" si="68"/>
        <v>2.119685379287179</v>
      </c>
      <c r="AB63">
        <f t="shared" si="69"/>
        <v>-139.46325161824871</v>
      </c>
      <c r="AC63">
        <f t="shared" si="70"/>
        <v>11.664839231418421</v>
      </c>
      <c r="AD63">
        <f t="shared" si="71"/>
        <v>0.90791694259710543</v>
      </c>
      <c r="AE63">
        <f t="shared" si="72"/>
        <v>114.84442777908626</v>
      </c>
      <c r="AF63">
        <f t="shared" si="73"/>
        <v>5.0872644174377939</v>
      </c>
      <c r="AG63">
        <f t="shared" si="74"/>
        <v>3.2686465184889215</v>
      </c>
      <c r="AH63">
        <f t="shared" si="75"/>
        <v>5.1568759228057592</v>
      </c>
      <c r="AI63">
        <v>429.53917097599913</v>
      </c>
      <c r="AJ63">
        <v>427.43231515151513</v>
      </c>
      <c r="AK63">
        <v>-5.6468221931416953E-4</v>
      </c>
      <c r="AL63">
        <v>66.160828535969159</v>
      </c>
      <c r="AM63">
        <f t="shared" si="76"/>
        <v>3.1624320094840979</v>
      </c>
      <c r="AN63">
        <v>22.195947816073229</v>
      </c>
      <c r="AO63">
        <v>23.44542969696969</v>
      </c>
      <c r="AP63">
        <v>-1.8090300222975129E-3</v>
      </c>
      <c r="AQ63">
        <v>108.5406042445276</v>
      </c>
      <c r="AR63">
        <v>0</v>
      </c>
      <c r="AS63">
        <v>0</v>
      </c>
      <c r="AT63">
        <f t="shared" si="77"/>
        <v>1</v>
      </c>
      <c r="AU63">
        <f t="shared" si="78"/>
        <v>0</v>
      </c>
      <c r="AV63">
        <f t="shared" si="79"/>
        <v>47692.09632032871</v>
      </c>
      <c r="AW63" t="s">
        <v>437</v>
      </c>
      <c r="AX63">
        <v>0</v>
      </c>
      <c r="AY63">
        <v>0.7</v>
      </c>
      <c r="AZ63">
        <v>0.7</v>
      </c>
      <c r="BA63">
        <f t="shared" si="80"/>
        <v>0</v>
      </c>
      <c r="BB63">
        <v>-1</v>
      </c>
      <c r="BC63" t="s">
        <v>579</v>
      </c>
      <c r="BD63">
        <v>8175.82</v>
      </c>
      <c r="BE63">
        <v>216.68744000000001</v>
      </c>
      <c r="BF63">
        <v>233.22</v>
      </c>
      <c r="BG63">
        <f t="shared" si="81"/>
        <v>7.0888260012005766E-2</v>
      </c>
      <c r="BH63">
        <v>0.5</v>
      </c>
      <c r="BI63">
        <f t="shared" si="82"/>
        <v>1261.1979403229634</v>
      </c>
      <c r="BJ63">
        <f t="shared" si="83"/>
        <v>5.1568759228057592</v>
      </c>
      <c r="BK63">
        <f t="shared" si="84"/>
        <v>44.702063760110178</v>
      </c>
      <c r="BL63">
        <f t="shared" si="85"/>
        <v>4.8817681396063229E-3</v>
      </c>
      <c r="BM63">
        <f t="shared" si="86"/>
        <v>-0.99699854214904382</v>
      </c>
      <c r="BN63">
        <f t="shared" si="87"/>
        <v>233.22</v>
      </c>
      <c r="BO63" t="s">
        <v>437</v>
      </c>
      <c r="BP63">
        <v>0</v>
      </c>
      <c r="BQ63">
        <f t="shared" si="88"/>
        <v>233.22</v>
      </c>
      <c r="BR63">
        <f t="shared" si="89"/>
        <v>0</v>
      </c>
      <c r="BS63" t="e">
        <f t="shared" si="90"/>
        <v>#DIV/0!</v>
      </c>
      <c r="BT63">
        <f t="shared" si="91"/>
        <v>1</v>
      </c>
      <c r="BU63">
        <f t="shared" si="92"/>
        <v>7.1101668673662438E-2</v>
      </c>
      <c r="BV63" t="e">
        <f t="shared" si="93"/>
        <v>#DIV/0!</v>
      </c>
      <c r="BW63" t="e">
        <f t="shared" si="94"/>
        <v>#DIV/0!</v>
      </c>
      <c r="BX63" t="e">
        <f t="shared" si="95"/>
        <v>#DIV/0!</v>
      </c>
      <c r="DG63">
        <f t="shared" si="96"/>
        <v>1499.9843333333331</v>
      </c>
      <c r="DH63">
        <f t="shared" si="97"/>
        <v>1261.1979403229634</v>
      </c>
      <c r="DI63">
        <f t="shared" si="98"/>
        <v>0.84080740864824377</v>
      </c>
      <c r="DJ63">
        <f t="shared" si="99"/>
        <v>0.16115829869111042</v>
      </c>
      <c r="DK63">
        <v>2</v>
      </c>
      <c r="DL63">
        <v>0.5</v>
      </c>
      <c r="DM63" t="s">
        <v>439</v>
      </c>
      <c r="DN63">
        <v>2</v>
      </c>
      <c r="DO63" t="b">
        <v>1</v>
      </c>
      <c r="DP63">
        <v>1702423718.75</v>
      </c>
      <c r="DQ63">
        <v>417.41873333333342</v>
      </c>
      <c r="DR63">
        <v>419.99933333333342</v>
      </c>
      <c r="DS63">
        <v>23.488723333333329</v>
      </c>
      <c r="DT63">
        <v>22.21200666666666</v>
      </c>
      <c r="DU63">
        <v>416.15150000000011</v>
      </c>
      <c r="DV63">
        <v>23.28762</v>
      </c>
      <c r="DW63">
        <v>500.01229999999998</v>
      </c>
      <c r="DX63">
        <v>91.146280000000004</v>
      </c>
      <c r="DY63">
        <v>0.10003758666666671</v>
      </c>
      <c r="DZ63">
        <v>30.08589666666667</v>
      </c>
      <c r="EA63">
        <v>30.010193333333341</v>
      </c>
      <c r="EB63">
        <v>999.9000000000002</v>
      </c>
      <c r="EC63">
        <v>0</v>
      </c>
      <c r="ED63">
        <v>0</v>
      </c>
      <c r="EE63">
        <v>9997.2089999999989</v>
      </c>
      <c r="EF63">
        <v>0</v>
      </c>
      <c r="EG63">
        <v>9.5321099999999976</v>
      </c>
      <c r="EH63">
        <v>-2.5805549999999999</v>
      </c>
      <c r="EI63">
        <v>427.45923333333332</v>
      </c>
      <c r="EJ63">
        <v>429.5402666666667</v>
      </c>
      <c r="EK63">
        <v>1.276709666666666</v>
      </c>
      <c r="EL63">
        <v>419.99933333333342</v>
      </c>
      <c r="EM63">
        <v>22.21200666666666</v>
      </c>
      <c r="EN63">
        <v>2.1409090000000002</v>
      </c>
      <c r="EO63">
        <v>2.024542666666667</v>
      </c>
      <c r="EP63">
        <v>18.52685</v>
      </c>
      <c r="EQ63">
        <v>17.637589999999999</v>
      </c>
      <c r="ER63">
        <v>1499.9843333333331</v>
      </c>
      <c r="ES63">
        <v>0.97299816666666694</v>
      </c>
      <c r="ET63">
        <v>2.700196333333332E-2</v>
      </c>
      <c r="EU63">
        <v>0</v>
      </c>
      <c r="EV63">
        <v>216.6916333333333</v>
      </c>
      <c r="EW63">
        <v>4.9995999999999983</v>
      </c>
      <c r="EX63">
        <v>3321.5536666666658</v>
      </c>
      <c r="EY63">
        <v>14076.263333333331</v>
      </c>
      <c r="EZ63">
        <v>38.739266666666659</v>
      </c>
      <c r="FA63">
        <v>40.101899999999993</v>
      </c>
      <c r="FB63">
        <v>39.122566666666657</v>
      </c>
      <c r="FC63">
        <v>39.68313333333333</v>
      </c>
      <c r="FD63">
        <v>40.414233333333328</v>
      </c>
      <c r="FE63">
        <v>1454.6143333333339</v>
      </c>
      <c r="FF63">
        <v>40.369999999999983</v>
      </c>
      <c r="FG63">
        <v>0</v>
      </c>
      <c r="FH63">
        <v>119.2000000476837</v>
      </c>
      <c r="FI63">
        <v>0</v>
      </c>
      <c r="FJ63">
        <v>216.68744000000001</v>
      </c>
      <c r="FK63">
        <v>-0.85361537396690812</v>
      </c>
      <c r="FL63">
        <v>-11.85153843526991</v>
      </c>
      <c r="FM63">
        <v>3321.465200000001</v>
      </c>
      <c r="FN63">
        <v>15</v>
      </c>
      <c r="FO63">
        <v>0</v>
      </c>
      <c r="FP63" t="s">
        <v>440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-2.5738987500000001</v>
      </c>
      <c r="GC63">
        <v>-5.809632270168278E-2</v>
      </c>
      <c r="GD63">
        <v>2.7025434148917931E-2</v>
      </c>
      <c r="GE63">
        <v>1</v>
      </c>
      <c r="GF63">
        <v>216.7405</v>
      </c>
      <c r="GG63">
        <v>-0.85984720713900675</v>
      </c>
      <c r="GH63">
        <v>0.23072382905568489</v>
      </c>
      <c r="GI63">
        <v>1</v>
      </c>
      <c r="GJ63">
        <v>1.2771064999999999</v>
      </c>
      <c r="GK63">
        <v>-5.7407279549719428E-2</v>
      </c>
      <c r="GL63">
        <v>1.471949312136803E-2</v>
      </c>
      <c r="GM63">
        <v>1</v>
      </c>
      <c r="GN63">
        <v>3</v>
      </c>
      <c r="GO63">
        <v>3</v>
      </c>
      <c r="GP63" t="s">
        <v>448</v>
      </c>
      <c r="GQ63">
        <v>3.1025800000000001</v>
      </c>
      <c r="GR63">
        <v>2.7580499999999999</v>
      </c>
      <c r="GS63">
        <v>8.8199399999999997E-2</v>
      </c>
      <c r="GT63">
        <v>8.8863300000000006E-2</v>
      </c>
      <c r="GU63">
        <v>0.107364</v>
      </c>
      <c r="GV63">
        <v>0.10441</v>
      </c>
      <c r="GW63">
        <v>23748.1</v>
      </c>
      <c r="GX63">
        <v>22064.3</v>
      </c>
      <c r="GY63">
        <v>26605.1</v>
      </c>
      <c r="GZ63">
        <v>24440</v>
      </c>
      <c r="HA63">
        <v>38060.9</v>
      </c>
      <c r="HB63">
        <v>32385.7</v>
      </c>
      <c r="HC63">
        <v>46538.1</v>
      </c>
      <c r="HD63">
        <v>38703.199999999997</v>
      </c>
      <c r="HE63">
        <v>1.8897999999999999</v>
      </c>
      <c r="HF63">
        <v>1.8823000000000001</v>
      </c>
      <c r="HG63">
        <v>0.12148200000000001</v>
      </c>
      <c r="HH63">
        <v>0</v>
      </c>
      <c r="HI63">
        <v>28.032599999999999</v>
      </c>
      <c r="HJ63">
        <v>999.9</v>
      </c>
      <c r="HK63">
        <v>49.5</v>
      </c>
      <c r="HL63">
        <v>32.1</v>
      </c>
      <c r="HM63">
        <v>26.081600000000002</v>
      </c>
      <c r="HN63">
        <v>60.726900000000001</v>
      </c>
      <c r="HO63">
        <v>23.605799999999999</v>
      </c>
      <c r="HP63">
        <v>1</v>
      </c>
      <c r="HQ63">
        <v>8.4126000000000006E-2</v>
      </c>
      <c r="HR63">
        <v>-0.30481799999999998</v>
      </c>
      <c r="HS63">
        <v>20.2803</v>
      </c>
      <c r="HT63">
        <v>5.2214799999999997</v>
      </c>
      <c r="HU63">
        <v>11.98</v>
      </c>
      <c r="HV63">
        <v>4.9655500000000004</v>
      </c>
      <c r="HW63">
        <v>3.2752699999999999</v>
      </c>
      <c r="HX63">
        <v>9999</v>
      </c>
      <c r="HY63">
        <v>9999</v>
      </c>
      <c r="HZ63">
        <v>9999</v>
      </c>
      <c r="IA63">
        <v>535.79999999999995</v>
      </c>
      <c r="IB63">
        <v>1.86398</v>
      </c>
      <c r="IC63">
        <v>1.86005</v>
      </c>
      <c r="ID63">
        <v>1.8583700000000001</v>
      </c>
      <c r="IE63">
        <v>1.8597399999999999</v>
      </c>
      <c r="IF63">
        <v>1.8598600000000001</v>
      </c>
      <c r="IG63">
        <v>1.85836</v>
      </c>
      <c r="IH63">
        <v>1.8573900000000001</v>
      </c>
      <c r="II63">
        <v>1.8523000000000001</v>
      </c>
      <c r="IJ63">
        <v>0</v>
      </c>
      <c r="IK63">
        <v>0</v>
      </c>
      <c r="IL63">
        <v>0</v>
      </c>
      <c r="IM63">
        <v>0</v>
      </c>
      <c r="IN63" t="s">
        <v>442</v>
      </c>
      <c r="IO63" t="s">
        <v>443</v>
      </c>
      <c r="IP63" t="s">
        <v>444</v>
      </c>
      <c r="IQ63" t="s">
        <v>444</v>
      </c>
      <c r="IR63" t="s">
        <v>444</v>
      </c>
      <c r="IS63" t="s">
        <v>444</v>
      </c>
      <c r="IT63">
        <v>0</v>
      </c>
      <c r="IU63">
        <v>100</v>
      </c>
      <c r="IV63">
        <v>100</v>
      </c>
      <c r="IW63">
        <v>1.268</v>
      </c>
      <c r="IX63">
        <v>0.20030000000000001</v>
      </c>
      <c r="IY63">
        <v>0.39716153104927959</v>
      </c>
      <c r="IZ63">
        <v>2.1943836705261579E-3</v>
      </c>
      <c r="JA63">
        <v>-2.6144308360484781E-7</v>
      </c>
      <c r="JB63">
        <v>2.8315668189746569E-11</v>
      </c>
      <c r="JC63">
        <v>-2.387284111826243E-2</v>
      </c>
      <c r="JD63">
        <v>-4.9195921971587819E-3</v>
      </c>
      <c r="JE63">
        <v>8.1864236447964141E-4</v>
      </c>
      <c r="JF63">
        <v>-8.2681161510495509E-6</v>
      </c>
      <c r="JG63">
        <v>6</v>
      </c>
      <c r="JH63">
        <v>2002</v>
      </c>
      <c r="JI63">
        <v>0</v>
      </c>
      <c r="JJ63">
        <v>28</v>
      </c>
      <c r="JK63">
        <v>28373728.800000001</v>
      </c>
      <c r="JL63">
        <v>28373728.800000001</v>
      </c>
      <c r="JM63">
        <v>1.1254900000000001</v>
      </c>
      <c r="JN63">
        <v>2.6281699999999999</v>
      </c>
      <c r="JO63">
        <v>1.49658</v>
      </c>
      <c r="JP63">
        <v>2.3339799999999999</v>
      </c>
      <c r="JQ63">
        <v>1.5490699999999999</v>
      </c>
      <c r="JR63">
        <v>2.3535200000000001</v>
      </c>
      <c r="JS63">
        <v>35.964500000000001</v>
      </c>
      <c r="JT63">
        <v>24.087499999999999</v>
      </c>
      <c r="JU63">
        <v>18</v>
      </c>
      <c r="JV63">
        <v>487.25900000000001</v>
      </c>
      <c r="JW63">
        <v>497.25900000000001</v>
      </c>
      <c r="JX63">
        <v>28.889500000000002</v>
      </c>
      <c r="JY63">
        <v>28.26</v>
      </c>
      <c r="JZ63">
        <v>30.000900000000001</v>
      </c>
      <c r="KA63">
        <v>28.181100000000001</v>
      </c>
      <c r="KB63">
        <v>28.0946</v>
      </c>
      <c r="KC63">
        <v>22.636800000000001</v>
      </c>
      <c r="KD63">
        <v>18.050999999999998</v>
      </c>
      <c r="KE63">
        <v>37.9998</v>
      </c>
      <c r="KF63">
        <v>28.873799999999999</v>
      </c>
      <c r="KG63">
        <v>420</v>
      </c>
      <c r="KH63">
        <v>22.218699999999998</v>
      </c>
      <c r="KI63">
        <v>101.688</v>
      </c>
      <c r="KJ63">
        <v>93.303600000000003</v>
      </c>
    </row>
    <row r="64" spans="1:296" x14ac:dyDescent="0.3">
      <c r="A64">
        <v>46</v>
      </c>
      <c r="B64">
        <v>1702424095.0999999</v>
      </c>
      <c r="C64">
        <v>13783</v>
      </c>
      <c r="D64" t="s">
        <v>580</v>
      </c>
      <c r="E64" t="s">
        <v>581</v>
      </c>
      <c r="F64">
        <v>5</v>
      </c>
      <c r="G64" t="s">
        <v>662</v>
      </c>
      <c r="H64">
        <v>1702424087.099999</v>
      </c>
      <c r="I64">
        <f t="shared" si="50"/>
        <v>3.6810642734376986E-3</v>
      </c>
      <c r="J64">
        <f t="shared" si="51"/>
        <v>3.6810642734376988</v>
      </c>
      <c r="K64">
        <f t="shared" si="52"/>
        <v>3.6637858916098063</v>
      </c>
      <c r="L64">
        <f t="shared" si="53"/>
        <v>417.90954838709678</v>
      </c>
      <c r="M64">
        <f t="shared" si="54"/>
        <v>344.12875122946298</v>
      </c>
      <c r="N64">
        <f t="shared" si="55"/>
        <v>31.397547272700692</v>
      </c>
      <c r="O64">
        <f t="shared" si="56"/>
        <v>38.129144264518722</v>
      </c>
      <c r="P64">
        <f t="shared" si="57"/>
        <v>0.11191132083923053</v>
      </c>
      <c r="Q64">
        <f t="shared" si="58"/>
        <v>2.8582084235402068</v>
      </c>
      <c r="R64">
        <f t="shared" si="59"/>
        <v>0.10953279257762207</v>
      </c>
      <c r="S64">
        <f t="shared" si="60"/>
        <v>6.8667486211084885E-2</v>
      </c>
      <c r="T64">
        <f t="shared" si="61"/>
        <v>241.73591339054852</v>
      </c>
      <c r="U64">
        <f t="shared" si="62"/>
        <v>36.741709402265123</v>
      </c>
      <c r="V64">
        <f t="shared" si="63"/>
        <v>35.57886451612903</v>
      </c>
      <c r="W64">
        <f t="shared" si="64"/>
        <v>5.8319752106128879</v>
      </c>
      <c r="X64">
        <f t="shared" si="65"/>
        <v>48.091477689504664</v>
      </c>
      <c r="Y64">
        <f t="shared" si="66"/>
        <v>2.9126911506313293</v>
      </c>
      <c r="Z64">
        <f t="shared" si="67"/>
        <v>6.0565640536909227</v>
      </c>
      <c r="AA64">
        <f t="shared" si="68"/>
        <v>2.9192840599815586</v>
      </c>
      <c r="AB64">
        <f t="shared" si="69"/>
        <v>-162.3349344586025</v>
      </c>
      <c r="AC64">
        <f t="shared" si="70"/>
        <v>105.85008470573347</v>
      </c>
      <c r="AD64">
        <f t="shared" si="71"/>
        <v>8.7268389432847631</v>
      </c>
      <c r="AE64">
        <f t="shared" si="72"/>
        <v>193.97790258096427</v>
      </c>
      <c r="AF64">
        <f t="shared" si="73"/>
        <v>3.6633299244867663</v>
      </c>
      <c r="AG64">
        <f t="shared" si="74"/>
        <v>3.6723684407008119</v>
      </c>
      <c r="AH64">
        <f t="shared" si="75"/>
        <v>3.6637858916098063</v>
      </c>
      <c r="AI64">
        <v>433.218533824855</v>
      </c>
      <c r="AJ64">
        <v>431.70853939393919</v>
      </c>
      <c r="AK64">
        <v>-3.3825044702976418E-4</v>
      </c>
      <c r="AL64">
        <v>66.160828535969159</v>
      </c>
      <c r="AM64">
        <f t="shared" si="76"/>
        <v>3.6810642734376988</v>
      </c>
      <c r="AN64">
        <v>30.49387657195367</v>
      </c>
      <c r="AO64">
        <v>31.919276363636371</v>
      </c>
      <c r="AP64">
        <v>-1.622829164034814E-6</v>
      </c>
      <c r="AQ64">
        <v>108.5406042445276</v>
      </c>
      <c r="AR64">
        <v>0</v>
      </c>
      <c r="AS64">
        <v>0</v>
      </c>
      <c r="AT64">
        <f t="shared" si="77"/>
        <v>1</v>
      </c>
      <c r="AU64">
        <f t="shared" si="78"/>
        <v>0</v>
      </c>
      <c r="AV64">
        <f t="shared" si="79"/>
        <v>46741.726102439701</v>
      </c>
      <c r="AW64" t="s">
        <v>437</v>
      </c>
      <c r="AX64">
        <v>0</v>
      </c>
      <c r="AY64">
        <v>0.7</v>
      </c>
      <c r="AZ64">
        <v>0.7</v>
      </c>
      <c r="BA64">
        <f t="shared" si="80"/>
        <v>0</v>
      </c>
      <c r="BB64">
        <v>-1</v>
      </c>
      <c r="BC64" t="s">
        <v>582</v>
      </c>
      <c r="BD64">
        <v>8161.09</v>
      </c>
      <c r="BE64">
        <v>205.87419230769231</v>
      </c>
      <c r="BF64">
        <v>223.92</v>
      </c>
      <c r="BG64">
        <f t="shared" si="81"/>
        <v>8.0590423777722742E-2</v>
      </c>
      <c r="BH64">
        <v>0.5</v>
      </c>
      <c r="BI64">
        <f t="shared" si="82"/>
        <v>1261.2059205600369</v>
      </c>
      <c r="BJ64">
        <f t="shared" si="83"/>
        <v>3.6637858916098063</v>
      </c>
      <c r="BK64">
        <f t="shared" si="84"/>
        <v>50.820559804453147</v>
      </c>
      <c r="BL64">
        <f t="shared" si="85"/>
        <v>3.6978782097207867E-3</v>
      </c>
      <c r="BM64">
        <f t="shared" si="86"/>
        <v>-0.99687388352983208</v>
      </c>
      <c r="BN64">
        <f t="shared" si="87"/>
        <v>223.92</v>
      </c>
      <c r="BO64" t="s">
        <v>437</v>
      </c>
      <c r="BP64">
        <v>0</v>
      </c>
      <c r="BQ64">
        <f t="shared" si="88"/>
        <v>223.92</v>
      </c>
      <c r="BR64">
        <f t="shared" si="89"/>
        <v>0</v>
      </c>
      <c r="BS64" t="e">
        <f t="shared" si="90"/>
        <v>#DIV/0!</v>
      </c>
      <c r="BT64">
        <f t="shared" si="91"/>
        <v>1</v>
      </c>
      <c r="BU64">
        <f t="shared" si="92"/>
        <v>8.0843148876927146E-2</v>
      </c>
      <c r="BV64" t="e">
        <f t="shared" si="93"/>
        <v>#DIV/0!</v>
      </c>
      <c r="BW64" t="e">
        <f t="shared" si="94"/>
        <v>#DIV/0!</v>
      </c>
      <c r="BX64" t="e">
        <f t="shared" si="95"/>
        <v>#DIV/0!</v>
      </c>
      <c r="DG64">
        <f t="shared" si="96"/>
        <v>1499.9941935483871</v>
      </c>
      <c r="DH64">
        <f t="shared" si="97"/>
        <v>1261.2059205600369</v>
      </c>
      <c r="DI64">
        <f t="shared" si="98"/>
        <v>0.84080720177757984</v>
      </c>
      <c r="DJ64">
        <f t="shared" si="99"/>
        <v>0.16115789943072906</v>
      </c>
      <c r="DK64">
        <v>2</v>
      </c>
      <c r="DL64">
        <v>0.5</v>
      </c>
      <c r="DM64" t="s">
        <v>439</v>
      </c>
      <c r="DN64">
        <v>2</v>
      </c>
      <c r="DO64" t="b">
        <v>1</v>
      </c>
      <c r="DP64">
        <v>1702424087.099999</v>
      </c>
      <c r="DQ64">
        <v>417.90954838709678</v>
      </c>
      <c r="DR64">
        <v>419.98870967741942</v>
      </c>
      <c r="DS64">
        <v>31.924174193548389</v>
      </c>
      <c r="DT64">
        <v>30.502161290322579</v>
      </c>
      <c r="DU64">
        <v>416.64148387096782</v>
      </c>
      <c r="DV64">
        <v>31.626999999999999</v>
      </c>
      <c r="DW64">
        <v>500.01390322580647</v>
      </c>
      <c r="DX64">
        <v>91.137793548387108</v>
      </c>
      <c r="DY64">
        <v>9.99980064516129E-2</v>
      </c>
      <c r="DZ64">
        <v>36.265793548387101</v>
      </c>
      <c r="EA64">
        <v>35.57886451612903</v>
      </c>
      <c r="EB64">
        <v>999.90000000000032</v>
      </c>
      <c r="EC64">
        <v>0</v>
      </c>
      <c r="ED64">
        <v>0</v>
      </c>
      <c r="EE64">
        <v>9998.7674193548373</v>
      </c>
      <c r="EF64">
        <v>0</v>
      </c>
      <c r="EG64">
        <v>9.4248803225806448</v>
      </c>
      <c r="EH64">
        <v>-2.0790967741935482</v>
      </c>
      <c r="EI64">
        <v>431.69093548387099</v>
      </c>
      <c r="EJ64">
        <v>433.20225806451612</v>
      </c>
      <c r="EK64">
        <v>1.422014193548387</v>
      </c>
      <c r="EL64">
        <v>419.98870967741942</v>
      </c>
      <c r="EM64">
        <v>30.502161290322579</v>
      </c>
      <c r="EN64">
        <v>2.9095003225806448</v>
      </c>
      <c r="EO64">
        <v>2.7799006451612902</v>
      </c>
      <c r="EP64">
        <v>23.518854838709679</v>
      </c>
      <c r="EQ64">
        <v>22.765212903225802</v>
      </c>
      <c r="ER64">
        <v>1499.9941935483871</v>
      </c>
      <c r="ES64">
        <v>0.97300606451612903</v>
      </c>
      <c r="ET64">
        <v>2.699407096774193E-2</v>
      </c>
      <c r="EU64">
        <v>0</v>
      </c>
      <c r="EV64">
        <v>205.85396774193549</v>
      </c>
      <c r="EW64">
        <v>4.9995999999999974</v>
      </c>
      <c r="EX64">
        <v>3177.7406451612901</v>
      </c>
      <c r="EY64">
        <v>14076.38387096774</v>
      </c>
      <c r="EZ64">
        <v>39.743677419354817</v>
      </c>
      <c r="FA64">
        <v>40.924999999999983</v>
      </c>
      <c r="FB64">
        <v>40.44341935483871</v>
      </c>
      <c r="FC64">
        <v>40.626677419354827</v>
      </c>
      <c r="FD64">
        <v>41.993774193548383</v>
      </c>
      <c r="FE64">
        <v>1454.6370967741941</v>
      </c>
      <c r="FF64">
        <v>40.359999999999978</v>
      </c>
      <c r="FG64">
        <v>0</v>
      </c>
      <c r="FH64">
        <v>368</v>
      </c>
      <c r="FI64">
        <v>0</v>
      </c>
      <c r="FJ64">
        <v>205.87419230769231</v>
      </c>
      <c r="FK64">
        <v>-0.1122393135236215</v>
      </c>
      <c r="FL64">
        <v>-7.3449572451403622</v>
      </c>
      <c r="FM64">
        <v>3177.667692307693</v>
      </c>
      <c r="FN64">
        <v>15</v>
      </c>
      <c r="FO64">
        <v>0</v>
      </c>
      <c r="FP64" t="s">
        <v>440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-2.1103797499999999</v>
      </c>
      <c r="GC64">
        <v>0.53396656660413355</v>
      </c>
      <c r="GD64">
        <v>6.9388412270619815E-2</v>
      </c>
      <c r="GE64">
        <v>0</v>
      </c>
      <c r="GF64">
        <v>205.9014117647059</v>
      </c>
      <c r="GG64">
        <v>-0.77057295510693669</v>
      </c>
      <c r="GH64">
        <v>0.18725118669961879</v>
      </c>
      <c r="GI64">
        <v>1</v>
      </c>
      <c r="GJ64">
        <v>1.4176850000000001</v>
      </c>
      <c r="GK64">
        <v>7.6981688555342251E-2</v>
      </c>
      <c r="GL64">
        <v>8.157514020827648E-3</v>
      </c>
      <c r="GM64">
        <v>1</v>
      </c>
      <c r="GN64">
        <v>2</v>
      </c>
      <c r="GO64">
        <v>3</v>
      </c>
      <c r="GP64" t="s">
        <v>441</v>
      </c>
      <c r="GQ64">
        <v>3.10453</v>
      </c>
      <c r="GR64">
        <v>2.75806</v>
      </c>
      <c r="GS64">
        <v>8.8175500000000004E-2</v>
      </c>
      <c r="GT64">
        <v>8.8773599999999994E-2</v>
      </c>
      <c r="GU64">
        <v>0.13254099999999999</v>
      </c>
      <c r="GV64">
        <v>0.12964899999999999</v>
      </c>
      <c r="GW64">
        <v>23720</v>
      </c>
      <c r="GX64">
        <v>22033.3</v>
      </c>
      <c r="GY64">
        <v>26574.7</v>
      </c>
      <c r="GZ64">
        <v>24405.4</v>
      </c>
      <c r="HA64">
        <v>36933.9</v>
      </c>
      <c r="HB64">
        <v>31416.799999999999</v>
      </c>
      <c r="HC64">
        <v>46484.6</v>
      </c>
      <c r="HD64">
        <v>38640.5</v>
      </c>
      <c r="HE64">
        <v>1.8851</v>
      </c>
      <c r="HF64">
        <v>1.8866499999999999</v>
      </c>
      <c r="HG64">
        <v>0.23685800000000001</v>
      </c>
      <c r="HH64">
        <v>0</v>
      </c>
      <c r="HI64">
        <v>31.766300000000001</v>
      </c>
      <c r="HJ64">
        <v>999.9</v>
      </c>
      <c r="HK64">
        <v>58.1</v>
      </c>
      <c r="HL64">
        <v>32.1</v>
      </c>
      <c r="HM64">
        <v>30.615400000000001</v>
      </c>
      <c r="HN64">
        <v>60.825099999999999</v>
      </c>
      <c r="HO64">
        <v>23.2011</v>
      </c>
      <c r="HP64">
        <v>1</v>
      </c>
      <c r="HQ64">
        <v>0.13942299999999999</v>
      </c>
      <c r="HR64">
        <v>-3.25116</v>
      </c>
      <c r="HS64">
        <v>20.245999999999999</v>
      </c>
      <c r="HT64">
        <v>5.21549</v>
      </c>
      <c r="HU64">
        <v>11.98</v>
      </c>
      <c r="HV64">
        <v>4.9645000000000001</v>
      </c>
      <c r="HW64">
        <v>3.2747000000000002</v>
      </c>
      <c r="HX64">
        <v>9999</v>
      </c>
      <c r="HY64">
        <v>9999</v>
      </c>
      <c r="HZ64">
        <v>9999</v>
      </c>
      <c r="IA64">
        <v>535.9</v>
      </c>
      <c r="IB64">
        <v>1.8640099999999999</v>
      </c>
      <c r="IC64">
        <v>1.86008</v>
      </c>
      <c r="ID64">
        <v>1.8583700000000001</v>
      </c>
      <c r="IE64">
        <v>1.8597399999999999</v>
      </c>
      <c r="IF64">
        <v>1.85989</v>
      </c>
      <c r="IG64">
        <v>1.8583700000000001</v>
      </c>
      <c r="IH64">
        <v>1.85744</v>
      </c>
      <c r="II64">
        <v>1.8523499999999999</v>
      </c>
      <c r="IJ64">
        <v>0</v>
      </c>
      <c r="IK64">
        <v>0</v>
      </c>
      <c r="IL64">
        <v>0</v>
      </c>
      <c r="IM64">
        <v>0</v>
      </c>
      <c r="IN64" t="s">
        <v>442</v>
      </c>
      <c r="IO64" t="s">
        <v>443</v>
      </c>
      <c r="IP64" t="s">
        <v>444</v>
      </c>
      <c r="IQ64" t="s">
        <v>444</v>
      </c>
      <c r="IR64" t="s">
        <v>444</v>
      </c>
      <c r="IS64" t="s">
        <v>444</v>
      </c>
      <c r="IT64">
        <v>0</v>
      </c>
      <c r="IU64">
        <v>100</v>
      </c>
      <c r="IV64">
        <v>100</v>
      </c>
      <c r="IW64">
        <v>1.268</v>
      </c>
      <c r="IX64">
        <v>0.29720000000000002</v>
      </c>
      <c r="IY64">
        <v>0.39716153104927959</v>
      </c>
      <c r="IZ64">
        <v>2.1943836705261579E-3</v>
      </c>
      <c r="JA64">
        <v>-2.6144308360484781E-7</v>
      </c>
      <c r="JB64">
        <v>2.8315668189746569E-11</v>
      </c>
      <c r="JC64">
        <v>0.29717572329656933</v>
      </c>
      <c r="JD64">
        <v>0</v>
      </c>
      <c r="JE64">
        <v>0</v>
      </c>
      <c r="JF64">
        <v>0</v>
      </c>
      <c r="JG64">
        <v>6</v>
      </c>
      <c r="JH64">
        <v>2002</v>
      </c>
      <c r="JI64">
        <v>0</v>
      </c>
      <c r="JJ64">
        <v>28</v>
      </c>
      <c r="JK64">
        <v>28373734.899999999</v>
      </c>
      <c r="JL64">
        <v>28373734.899999999</v>
      </c>
      <c r="JM64">
        <v>1.1352500000000001</v>
      </c>
      <c r="JN64">
        <v>2.6171899999999999</v>
      </c>
      <c r="JO64">
        <v>1.49658</v>
      </c>
      <c r="JP64">
        <v>2.33765</v>
      </c>
      <c r="JQ64">
        <v>1.5490699999999999</v>
      </c>
      <c r="JR64">
        <v>2.4731399999999999</v>
      </c>
      <c r="JS64">
        <v>36.316499999999998</v>
      </c>
      <c r="JT64">
        <v>24.087499999999999</v>
      </c>
      <c r="JU64">
        <v>18</v>
      </c>
      <c r="JV64">
        <v>490.23599999999999</v>
      </c>
      <c r="JW64">
        <v>506.63600000000002</v>
      </c>
      <c r="JX64">
        <v>36.748100000000001</v>
      </c>
      <c r="JY64">
        <v>28.993099999999998</v>
      </c>
      <c r="JZ64">
        <v>30.001799999999999</v>
      </c>
      <c r="KA64">
        <v>28.9253</v>
      </c>
      <c r="KB64">
        <v>28.8474</v>
      </c>
      <c r="KC64">
        <v>22.815100000000001</v>
      </c>
      <c r="KD64">
        <v>0</v>
      </c>
      <c r="KE64">
        <v>100</v>
      </c>
      <c r="KF64">
        <v>36.829500000000003</v>
      </c>
      <c r="KG64">
        <v>420</v>
      </c>
      <c r="KH64">
        <v>39.371000000000002</v>
      </c>
      <c r="KI64">
        <v>101.572</v>
      </c>
      <c r="KJ64">
        <v>93.159899999999993</v>
      </c>
    </row>
    <row r="65" spans="1:296" x14ac:dyDescent="0.3">
      <c r="A65">
        <v>47</v>
      </c>
      <c r="B65">
        <v>1702424187.5999999</v>
      </c>
      <c r="C65">
        <v>13875.5</v>
      </c>
      <c r="D65" t="s">
        <v>583</v>
      </c>
      <c r="E65" t="s">
        <v>584</v>
      </c>
      <c r="F65">
        <v>5</v>
      </c>
      <c r="G65" t="s">
        <v>662</v>
      </c>
      <c r="H65">
        <v>1702424179.849999</v>
      </c>
      <c r="I65">
        <f t="shared" si="50"/>
        <v>3.7763648911509004E-3</v>
      </c>
      <c r="J65">
        <f t="shared" si="51"/>
        <v>3.7763648911509002</v>
      </c>
      <c r="K65">
        <f t="shared" si="52"/>
        <v>3.124254000875617</v>
      </c>
      <c r="L65">
        <f t="shared" si="53"/>
        <v>418.1226666666667</v>
      </c>
      <c r="M65">
        <f t="shared" si="54"/>
        <v>349.61227544004913</v>
      </c>
      <c r="N65">
        <f t="shared" si="55"/>
        <v>31.894700418631881</v>
      </c>
      <c r="O65">
        <f t="shared" si="56"/>
        <v>38.144819642809217</v>
      </c>
      <c r="P65">
        <f t="shared" si="57"/>
        <v>0.10874892281306149</v>
      </c>
      <c r="Q65">
        <f t="shared" si="58"/>
        <v>2.8590202405786234</v>
      </c>
      <c r="R65">
        <f t="shared" si="59"/>
        <v>0.10650208992727636</v>
      </c>
      <c r="S65">
        <f t="shared" si="60"/>
        <v>6.6761808822358104E-2</v>
      </c>
      <c r="T65">
        <f t="shared" si="61"/>
        <v>241.73638782340916</v>
      </c>
      <c r="U65">
        <f t="shared" si="62"/>
        <v>37.044990052133194</v>
      </c>
      <c r="V65">
        <f t="shared" si="63"/>
        <v>36.071196666666673</v>
      </c>
      <c r="W65">
        <f t="shared" si="64"/>
        <v>5.9921914696164862</v>
      </c>
      <c r="X65">
        <f t="shared" si="65"/>
        <v>47.275360464093112</v>
      </c>
      <c r="Y65">
        <f t="shared" si="66"/>
        <v>2.9153113689441859</v>
      </c>
      <c r="Z65">
        <f t="shared" si="67"/>
        <v>6.1666613227802713</v>
      </c>
      <c r="AA65">
        <f t="shared" si="68"/>
        <v>3.0768801006723003</v>
      </c>
      <c r="AB65">
        <f t="shared" si="69"/>
        <v>-166.5376916997547</v>
      </c>
      <c r="AC65">
        <f t="shared" si="70"/>
        <v>80.65807916663654</v>
      </c>
      <c r="AD65">
        <f t="shared" si="71"/>
        <v>6.6745234693147317</v>
      </c>
      <c r="AE65">
        <f t="shared" si="72"/>
        <v>162.5312987596057</v>
      </c>
      <c r="AF65">
        <f t="shared" si="73"/>
        <v>3.1451645737136831</v>
      </c>
      <c r="AG65">
        <f t="shared" si="74"/>
        <v>3.8053357516228639</v>
      </c>
      <c r="AH65">
        <f t="shared" si="75"/>
        <v>3.124254000875617</v>
      </c>
      <c r="AI65">
        <v>433.28038200574912</v>
      </c>
      <c r="AJ65">
        <v>431.98176969696942</v>
      </c>
      <c r="AK65">
        <v>2.0598009671365541E-3</v>
      </c>
      <c r="AL65">
        <v>66.160828535969159</v>
      </c>
      <c r="AM65">
        <f t="shared" si="76"/>
        <v>3.7763648911509002</v>
      </c>
      <c r="AN65">
        <v>30.48408187223901</v>
      </c>
      <c r="AO65">
        <v>31.946570909090909</v>
      </c>
      <c r="AP65">
        <v>-2.98355169174514E-5</v>
      </c>
      <c r="AQ65">
        <v>108.5406042445276</v>
      </c>
      <c r="AR65">
        <v>0</v>
      </c>
      <c r="AS65">
        <v>0</v>
      </c>
      <c r="AT65">
        <f t="shared" si="77"/>
        <v>1</v>
      </c>
      <c r="AU65">
        <f t="shared" si="78"/>
        <v>0</v>
      </c>
      <c r="AV65">
        <f t="shared" si="79"/>
        <v>46714.164103068397</v>
      </c>
      <c r="AW65" t="s">
        <v>437</v>
      </c>
      <c r="AX65">
        <v>0</v>
      </c>
      <c r="AY65">
        <v>0.7</v>
      </c>
      <c r="AZ65">
        <v>0.7</v>
      </c>
      <c r="BA65">
        <f t="shared" si="80"/>
        <v>0</v>
      </c>
      <c r="BB65">
        <v>-1</v>
      </c>
      <c r="BC65" t="s">
        <v>585</v>
      </c>
      <c r="BD65">
        <v>8163.23</v>
      </c>
      <c r="BE65">
        <v>204.77668</v>
      </c>
      <c r="BF65">
        <v>222.26</v>
      </c>
      <c r="BG65">
        <f t="shared" si="81"/>
        <v>7.8661567533519272E-2</v>
      </c>
      <c r="BH65">
        <v>0.5</v>
      </c>
      <c r="BI65">
        <f t="shared" si="82"/>
        <v>1261.2040003230095</v>
      </c>
      <c r="BJ65">
        <f t="shared" si="83"/>
        <v>3.124254000875617</v>
      </c>
      <c r="BK65">
        <f t="shared" si="84"/>
        <v>49.604141822476535</v>
      </c>
      <c r="BL65">
        <f t="shared" si="85"/>
        <v>3.2700927049227131E-3</v>
      </c>
      <c r="BM65">
        <f t="shared" si="86"/>
        <v>-0.9968505354089805</v>
      </c>
      <c r="BN65">
        <f t="shared" si="87"/>
        <v>222.26</v>
      </c>
      <c r="BO65" t="s">
        <v>437</v>
      </c>
      <c r="BP65">
        <v>0</v>
      </c>
      <c r="BQ65">
        <f t="shared" si="88"/>
        <v>222.26</v>
      </c>
      <c r="BR65">
        <f t="shared" si="89"/>
        <v>0</v>
      </c>
      <c r="BS65" t="e">
        <f t="shared" si="90"/>
        <v>#DIV/0!</v>
      </c>
      <c r="BT65">
        <f t="shared" si="91"/>
        <v>1</v>
      </c>
      <c r="BU65">
        <f t="shared" si="92"/>
        <v>7.8910092074381627E-2</v>
      </c>
      <c r="BV65" t="e">
        <f t="shared" si="93"/>
        <v>#DIV/0!</v>
      </c>
      <c r="BW65" t="e">
        <f t="shared" si="94"/>
        <v>#DIV/0!</v>
      </c>
      <c r="BX65" t="e">
        <f t="shared" si="95"/>
        <v>#DIV/0!</v>
      </c>
      <c r="DG65">
        <f t="shared" si="96"/>
        <v>1499.9913333333329</v>
      </c>
      <c r="DH65">
        <f t="shared" si="97"/>
        <v>1261.2040003230095</v>
      </c>
      <c r="DI65">
        <f t="shared" si="98"/>
        <v>0.84080752488103927</v>
      </c>
      <c r="DJ65">
        <f t="shared" si="99"/>
        <v>0.16115852302040581</v>
      </c>
      <c r="DK65">
        <v>2</v>
      </c>
      <c r="DL65">
        <v>0.5</v>
      </c>
      <c r="DM65" t="s">
        <v>439</v>
      </c>
      <c r="DN65">
        <v>2</v>
      </c>
      <c r="DO65" t="b">
        <v>1</v>
      </c>
      <c r="DP65">
        <v>1702424179.849999</v>
      </c>
      <c r="DQ65">
        <v>418.1226666666667</v>
      </c>
      <c r="DR65">
        <v>420.01713333333328</v>
      </c>
      <c r="DS65">
        <v>31.956050000000001</v>
      </c>
      <c r="DT65">
        <v>30.48258666666667</v>
      </c>
      <c r="DU65">
        <v>416.8542333333333</v>
      </c>
      <c r="DV65">
        <v>31.658873333333339</v>
      </c>
      <c r="DW65">
        <v>500.01003333333318</v>
      </c>
      <c r="DX65">
        <v>91.128813333333341</v>
      </c>
      <c r="DY65">
        <v>9.9963969999999985E-2</v>
      </c>
      <c r="DZ65">
        <v>36.59449</v>
      </c>
      <c r="EA65">
        <v>36.071196666666673</v>
      </c>
      <c r="EB65">
        <v>999.9000000000002</v>
      </c>
      <c r="EC65">
        <v>0</v>
      </c>
      <c r="ED65">
        <v>0</v>
      </c>
      <c r="EE65">
        <v>10004.72166666667</v>
      </c>
      <c r="EF65">
        <v>0</v>
      </c>
      <c r="EG65">
        <v>9.5264433333333329</v>
      </c>
      <c r="EH65">
        <v>-1.8943680000000001</v>
      </c>
      <c r="EI65">
        <v>431.92540000000002</v>
      </c>
      <c r="EJ65">
        <v>433.22286666666668</v>
      </c>
      <c r="EK65">
        <v>1.4734646666666671</v>
      </c>
      <c r="EL65">
        <v>420.01713333333328</v>
      </c>
      <c r="EM65">
        <v>30.48258666666667</v>
      </c>
      <c r="EN65">
        <v>2.9121159999999988</v>
      </c>
      <c r="EO65">
        <v>2.777842333333334</v>
      </c>
      <c r="EP65">
        <v>23.533776666666661</v>
      </c>
      <c r="EQ65">
        <v>22.752996666666672</v>
      </c>
      <c r="ER65">
        <v>1499.9913333333329</v>
      </c>
      <c r="ES65">
        <v>0.97299169999999979</v>
      </c>
      <c r="ET65">
        <v>2.700793666666667E-2</v>
      </c>
      <c r="EU65">
        <v>0</v>
      </c>
      <c r="EV65">
        <v>204.7781333333333</v>
      </c>
      <c r="EW65">
        <v>4.9995999999999983</v>
      </c>
      <c r="EX65">
        <v>3166.0050000000001</v>
      </c>
      <c r="EY65">
        <v>14076.29</v>
      </c>
      <c r="EZ65">
        <v>40.05386666666665</v>
      </c>
      <c r="FA65">
        <v>41.151866666666663</v>
      </c>
      <c r="FB65">
        <v>40.408033333333329</v>
      </c>
      <c r="FC65">
        <v>40.87053333333332</v>
      </c>
      <c r="FD65">
        <v>42.324766666666662</v>
      </c>
      <c r="FE65">
        <v>1454.615333333333</v>
      </c>
      <c r="FF65">
        <v>40.376000000000012</v>
      </c>
      <c r="FG65">
        <v>0</v>
      </c>
      <c r="FH65">
        <v>91.600000143051147</v>
      </c>
      <c r="FI65">
        <v>0</v>
      </c>
      <c r="FJ65">
        <v>204.77668</v>
      </c>
      <c r="FK65">
        <v>-0.94023077165682845</v>
      </c>
      <c r="FL65">
        <v>-3.2576923095885588</v>
      </c>
      <c r="FM65">
        <v>3165.9803999999999</v>
      </c>
      <c r="FN65">
        <v>15</v>
      </c>
      <c r="FO65">
        <v>0</v>
      </c>
      <c r="FP65" t="s">
        <v>440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-1.896752195121951</v>
      </c>
      <c r="GC65">
        <v>5.3268710801394843E-2</v>
      </c>
      <c r="GD65">
        <v>5.8036586085414531E-2</v>
      </c>
      <c r="GE65">
        <v>1</v>
      </c>
      <c r="GF65">
        <v>204.75188235294121</v>
      </c>
      <c r="GG65">
        <v>1.857906889100485E-2</v>
      </c>
      <c r="GH65">
        <v>0.19215308919864099</v>
      </c>
      <c r="GI65">
        <v>1</v>
      </c>
      <c r="GJ65">
        <v>1.475917317073171</v>
      </c>
      <c r="GK65">
        <v>-5.8549128919858827E-2</v>
      </c>
      <c r="GL65">
        <v>6.9459948187006139E-3</v>
      </c>
      <c r="GM65">
        <v>1</v>
      </c>
      <c r="GN65">
        <v>3</v>
      </c>
      <c r="GO65">
        <v>3</v>
      </c>
      <c r="GP65" t="s">
        <v>448</v>
      </c>
      <c r="GQ65">
        <v>3.1046399999999998</v>
      </c>
      <c r="GR65">
        <v>2.7580800000000001</v>
      </c>
      <c r="GS65">
        <v>8.8166499999999995E-2</v>
      </c>
      <c r="GT65">
        <v>8.8707900000000006E-2</v>
      </c>
      <c r="GU65">
        <v>0.13254099999999999</v>
      </c>
      <c r="GV65">
        <v>0.12955800000000001</v>
      </c>
      <c r="GW65">
        <v>23711</v>
      </c>
      <c r="GX65">
        <v>22024.2</v>
      </c>
      <c r="GY65">
        <v>26565.3</v>
      </c>
      <c r="GZ65">
        <v>24394.7</v>
      </c>
      <c r="HA65">
        <v>36922.5</v>
      </c>
      <c r="HB65">
        <v>31405.8</v>
      </c>
      <c r="HC65">
        <v>46468.3</v>
      </c>
      <c r="HD65">
        <v>38622</v>
      </c>
      <c r="HE65">
        <v>1.88192</v>
      </c>
      <c r="HF65">
        <v>1.8822000000000001</v>
      </c>
      <c r="HG65">
        <v>0.232622</v>
      </c>
      <c r="HH65">
        <v>0</v>
      </c>
      <c r="HI65">
        <v>32.301099999999998</v>
      </c>
      <c r="HJ65">
        <v>999.9</v>
      </c>
      <c r="HK65">
        <v>58.8</v>
      </c>
      <c r="HL65">
        <v>32.1</v>
      </c>
      <c r="HM65">
        <v>30.984300000000001</v>
      </c>
      <c r="HN65">
        <v>60.085099999999997</v>
      </c>
      <c r="HO65">
        <v>23.052900000000001</v>
      </c>
      <c r="HP65">
        <v>1</v>
      </c>
      <c r="HQ65">
        <v>0.15767800000000001</v>
      </c>
      <c r="HR65">
        <v>-2.4016700000000002</v>
      </c>
      <c r="HS65">
        <v>20.264500000000002</v>
      </c>
      <c r="HT65">
        <v>5.2216300000000002</v>
      </c>
      <c r="HU65">
        <v>11.98</v>
      </c>
      <c r="HV65">
        <v>4.9652500000000002</v>
      </c>
      <c r="HW65">
        <v>3.2755000000000001</v>
      </c>
      <c r="HX65">
        <v>9999</v>
      </c>
      <c r="HY65">
        <v>9999</v>
      </c>
      <c r="HZ65">
        <v>9999</v>
      </c>
      <c r="IA65">
        <v>536</v>
      </c>
      <c r="IB65">
        <v>1.8640099999999999</v>
      </c>
      <c r="IC65">
        <v>1.86006</v>
      </c>
      <c r="ID65">
        <v>1.8583700000000001</v>
      </c>
      <c r="IE65">
        <v>1.8597399999999999</v>
      </c>
      <c r="IF65">
        <v>1.85988</v>
      </c>
      <c r="IG65">
        <v>1.8583700000000001</v>
      </c>
      <c r="IH65">
        <v>1.85744</v>
      </c>
      <c r="II65">
        <v>1.8524</v>
      </c>
      <c r="IJ65">
        <v>0</v>
      </c>
      <c r="IK65">
        <v>0</v>
      </c>
      <c r="IL65">
        <v>0</v>
      </c>
      <c r="IM65">
        <v>0</v>
      </c>
      <c r="IN65" t="s">
        <v>442</v>
      </c>
      <c r="IO65" t="s">
        <v>443</v>
      </c>
      <c r="IP65" t="s">
        <v>444</v>
      </c>
      <c r="IQ65" t="s">
        <v>444</v>
      </c>
      <c r="IR65" t="s">
        <v>444</v>
      </c>
      <c r="IS65" t="s">
        <v>444</v>
      </c>
      <c r="IT65">
        <v>0</v>
      </c>
      <c r="IU65">
        <v>100</v>
      </c>
      <c r="IV65">
        <v>100</v>
      </c>
      <c r="IW65">
        <v>1.268</v>
      </c>
      <c r="IX65">
        <v>0.29720000000000002</v>
      </c>
      <c r="IY65">
        <v>0.39716153104927959</v>
      </c>
      <c r="IZ65">
        <v>2.1943836705261579E-3</v>
      </c>
      <c r="JA65">
        <v>-2.6144308360484781E-7</v>
      </c>
      <c r="JB65">
        <v>2.8315668189746569E-11</v>
      </c>
      <c r="JC65">
        <v>0.29717572329656933</v>
      </c>
      <c r="JD65">
        <v>0</v>
      </c>
      <c r="JE65">
        <v>0</v>
      </c>
      <c r="JF65">
        <v>0</v>
      </c>
      <c r="JG65">
        <v>6</v>
      </c>
      <c r="JH65">
        <v>2002</v>
      </c>
      <c r="JI65">
        <v>0</v>
      </c>
      <c r="JJ65">
        <v>28</v>
      </c>
      <c r="JK65">
        <v>28373736.5</v>
      </c>
      <c r="JL65">
        <v>28373736.5</v>
      </c>
      <c r="JM65">
        <v>1.1352500000000001</v>
      </c>
      <c r="JN65">
        <v>2.6232899999999999</v>
      </c>
      <c r="JO65">
        <v>1.49658</v>
      </c>
      <c r="JP65">
        <v>2.33765</v>
      </c>
      <c r="JQ65">
        <v>1.5490699999999999</v>
      </c>
      <c r="JR65">
        <v>2.4609399999999999</v>
      </c>
      <c r="JS65">
        <v>36.387099999999997</v>
      </c>
      <c r="JT65">
        <v>24.096299999999999</v>
      </c>
      <c r="JU65">
        <v>18</v>
      </c>
      <c r="JV65">
        <v>490.04300000000001</v>
      </c>
      <c r="JW65">
        <v>505.387</v>
      </c>
      <c r="JX65">
        <v>37.411900000000003</v>
      </c>
      <c r="JY65">
        <v>29.2666</v>
      </c>
      <c r="JZ65">
        <v>30.001300000000001</v>
      </c>
      <c r="KA65">
        <v>29.144500000000001</v>
      </c>
      <c r="KB65">
        <v>29.0504</v>
      </c>
      <c r="KC65">
        <v>22.82</v>
      </c>
      <c r="KD65">
        <v>0</v>
      </c>
      <c r="KE65">
        <v>100</v>
      </c>
      <c r="KF65">
        <v>37.444400000000002</v>
      </c>
      <c r="KG65">
        <v>420</v>
      </c>
      <c r="KH65">
        <v>39.371000000000002</v>
      </c>
      <c r="KI65">
        <v>101.536</v>
      </c>
      <c r="KJ65">
        <v>93.116600000000005</v>
      </c>
    </row>
    <row r="66" spans="1:296" x14ac:dyDescent="0.3">
      <c r="A66">
        <v>48</v>
      </c>
      <c r="B66">
        <v>1702424318.0999999</v>
      </c>
      <c r="C66">
        <v>14006</v>
      </c>
      <c r="D66" t="s">
        <v>586</v>
      </c>
      <c r="E66" t="s">
        <v>587</v>
      </c>
      <c r="F66">
        <v>5</v>
      </c>
      <c r="G66" t="s">
        <v>662</v>
      </c>
      <c r="H66">
        <v>1702424310.349999</v>
      </c>
      <c r="I66">
        <f t="shared" si="50"/>
        <v>3.3413925672038025E-3</v>
      </c>
      <c r="J66">
        <f t="shared" si="51"/>
        <v>3.3413925672038025</v>
      </c>
      <c r="K66">
        <f t="shared" si="52"/>
        <v>2.3245061998504832</v>
      </c>
      <c r="L66">
        <f t="shared" si="53"/>
        <v>418.35396666666668</v>
      </c>
      <c r="M66">
        <f t="shared" si="54"/>
        <v>357.19818280421117</v>
      </c>
      <c r="N66">
        <f t="shared" si="55"/>
        <v>32.58742783141269</v>
      </c>
      <c r="O66">
        <f t="shared" si="56"/>
        <v>38.166710675031204</v>
      </c>
      <c r="P66">
        <f t="shared" si="57"/>
        <v>9.6229966260805183E-2</v>
      </c>
      <c r="Q66">
        <f t="shared" si="58"/>
        <v>2.8576255031342495</v>
      </c>
      <c r="R66">
        <f t="shared" si="59"/>
        <v>9.446529456366437E-2</v>
      </c>
      <c r="S66">
        <f t="shared" si="60"/>
        <v>5.919666244247835E-2</v>
      </c>
      <c r="T66">
        <f t="shared" si="61"/>
        <v>241.74092810390982</v>
      </c>
      <c r="U66">
        <f t="shared" si="62"/>
        <v>36.915022184017296</v>
      </c>
      <c r="V66">
        <f t="shared" si="63"/>
        <v>36.012050000000002</v>
      </c>
      <c r="W66">
        <f t="shared" si="64"/>
        <v>5.972743918076282</v>
      </c>
      <c r="X66">
        <f t="shared" si="65"/>
        <v>47.708269130535079</v>
      </c>
      <c r="Y66">
        <f t="shared" si="66"/>
        <v>2.902735643860118</v>
      </c>
      <c r="Z66">
        <f t="shared" si="67"/>
        <v>6.0843449086738266</v>
      </c>
      <c r="AA66">
        <f t="shared" si="68"/>
        <v>3.0700082742161641</v>
      </c>
      <c r="AB66">
        <f t="shared" si="69"/>
        <v>-147.35541221368769</v>
      </c>
      <c r="AC66">
        <f t="shared" si="70"/>
        <v>51.944513416157434</v>
      </c>
      <c r="AD66">
        <f t="shared" si="71"/>
        <v>4.2942028976213358</v>
      </c>
      <c r="AE66">
        <f t="shared" si="72"/>
        <v>150.62423220400092</v>
      </c>
      <c r="AF66">
        <f t="shared" si="73"/>
        <v>2.6795044858808996</v>
      </c>
      <c r="AG66">
        <f t="shared" si="74"/>
        <v>3.3665180030752984</v>
      </c>
      <c r="AH66">
        <f t="shared" si="75"/>
        <v>2.3245061998504832</v>
      </c>
      <c r="AI66">
        <v>433.15591731324361</v>
      </c>
      <c r="AJ66">
        <v>432.13815151515138</v>
      </c>
      <c r="AK66">
        <v>1.2529250275568671E-2</v>
      </c>
      <c r="AL66">
        <v>66.160828535969159</v>
      </c>
      <c r="AM66">
        <f t="shared" si="76"/>
        <v>3.3413925672038025</v>
      </c>
      <c r="AN66">
        <v>30.51641076336254</v>
      </c>
      <c r="AO66">
        <v>31.810469696969701</v>
      </c>
      <c r="AP66">
        <v>-5.166752856321097E-6</v>
      </c>
      <c r="AQ66">
        <v>108.5406042445276</v>
      </c>
      <c r="AR66">
        <v>0</v>
      </c>
      <c r="AS66">
        <v>0</v>
      </c>
      <c r="AT66">
        <f t="shared" si="77"/>
        <v>1</v>
      </c>
      <c r="AU66">
        <f t="shared" si="78"/>
        <v>0</v>
      </c>
      <c r="AV66">
        <f t="shared" si="79"/>
        <v>46712.985255976178</v>
      </c>
      <c r="AW66" t="s">
        <v>437</v>
      </c>
      <c r="AX66">
        <v>0</v>
      </c>
      <c r="AY66">
        <v>0.7</v>
      </c>
      <c r="AZ66">
        <v>0.7</v>
      </c>
      <c r="BA66">
        <f t="shared" si="80"/>
        <v>0</v>
      </c>
      <c r="BB66">
        <v>-1</v>
      </c>
      <c r="BC66" t="s">
        <v>588</v>
      </c>
      <c r="BD66">
        <v>8161.82</v>
      </c>
      <c r="BE66">
        <v>203.87075999999999</v>
      </c>
      <c r="BF66">
        <v>221.21</v>
      </c>
      <c r="BG66">
        <f t="shared" si="81"/>
        <v>7.8383617377153048E-2</v>
      </c>
      <c r="BH66">
        <v>0.5</v>
      </c>
      <c r="BI66">
        <f t="shared" si="82"/>
        <v>1261.2268000538388</v>
      </c>
      <c r="BJ66">
        <f t="shared" si="83"/>
        <v>2.3245061998504832</v>
      </c>
      <c r="BK66">
        <f t="shared" si="84"/>
        <v>49.429759460615607</v>
      </c>
      <c r="BL66">
        <f t="shared" si="85"/>
        <v>2.6359305080645035E-3</v>
      </c>
      <c r="BM66">
        <f t="shared" si="86"/>
        <v>-0.99683558609466127</v>
      </c>
      <c r="BN66">
        <f t="shared" si="87"/>
        <v>221.21</v>
      </c>
      <c r="BO66" t="s">
        <v>437</v>
      </c>
      <c r="BP66">
        <v>0</v>
      </c>
      <c r="BQ66">
        <f t="shared" si="88"/>
        <v>221.21</v>
      </c>
      <c r="BR66">
        <f t="shared" si="89"/>
        <v>0</v>
      </c>
      <c r="BS66" t="e">
        <f t="shared" si="90"/>
        <v>#DIV/0!</v>
      </c>
      <c r="BT66">
        <f t="shared" si="91"/>
        <v>1</v>
      </c>
      <c r="BU66">
        <f t="shared" si="92"/>
        <v>7.8632442973107869E-2</v>
      </c>
      <c r="BV66" t="e">
        <f t="shared" si="93"/>
        <v>#DIV/0!</v>
      </c>
      <c r="BW66" t="e">
        <f t="shared" si="94"/>
        <v>#DIV/0!</v>
      </c>
      <c r="BX66" t="e">
        <f t="shared" si="95"/>
        <v>#DIV/0!</v>
      </c>
      <c r="DG66">
        <f t="shared" si="96"/>
        <v>1500.018333333333</v>
      </c>
      <c r="DH66">
        <f t="shared" si="97"/>
        <v>1261.2268000538388</v>
      </c>
      <c r="DI66">
        <f t="shared" si="98"/>
        <v>0.84080759016534634</v>
      </c>
      <c r="DJ66">
        <f t="shared" si="99"/>
        <v>0.16115864901911858</v>
      </c>
      <c r="DK66">
        <v>2</v>
      </c>
      <c r="DL66">
        <v>0.5</v>
      </c>
      <c r="DM66" t="s">
        <v>439</v>
      </c>
      <c r="DN66">
        <v>2</v>
      </c>
      <c r="DO66" t="b">
        <v>1</v>
      </c>
      <c r="DP66">
        <v>1702424310.349999</v>
      </c>
      <c r="DQ66">
        <v>418.35396666666668</v>
      </c>
      <c r="DR66">
        <v>419.98910000000001</v>
      </c>
      <c r="DS66">
        <v>31.81754333333333</v>
      </c>
      <c r="DT66">
        <v>30.513803333333328</v>
      </c>
      <c r="DU66">
        <v>417.08499999999998</v>
      </c>
      <c r="DV66">
        <v>31.520366666666661</v>
      </c>
      <c r="DW66">
        <v>500.00823333333341</v>
      </c>
      <c r="DX66">
        <v>91.130710000000008</v>
      </c>
      <c r="DY66">
        <v>9.9955216666666666E-2</v>
      </c>
      <c r="DZ66">
        <v>36.349220000000003</v>
      </c>
      <c r="EA66">
        <v>36.012050000000002</v>
      </c>
      <c r="EB66">
        <v>999.9000000000002</v>
      </c>
      <c r="EC66">
        <v>0</v>
      </c>
      <c r="ED66">
        <v>0</v>
      </c>
      <c r="EE66">
        <v>9995.978000000001</v>
      </c>
      <c r="EF66">
        <v>0</v>
      </c>
      <c r="EG66">
        <v>9.5149583333333325</v>
      </c>
      <c r="EH66">
        <v>-1.635043333333333</v>
      </c>
      <c r="EI66">
        <v>432.10233333333332</v>
      </c>
      <c r="EJ66">
        <v>433.20793333333319</v>
      </c>
      <c r="EK66">
        <v>1.3037426666666669</v>
      </c>
      <c r="EL66">
        <v>419.98910000000001</v>
      </c>
      <c r="EM66">
        <v>30.513803333333328</v>
      </c>
      <c r="EN66">
        <v>2.8995566666666668</v>
      </c>
      <c r="EO66">
        <v>2.780745</v>
      </c>
      <c r="EP66">
        <v>23.462066666666662</v>
      </c>
      <c r="EQ66">
        <v>22.77022333333333</v>
      </c>
      <c r="ER66">
        <v>1500.018333333333</v>
      </c>
      <c r="ES66">
        <v>0.97299303333333331</v>
      </c>
      <c r="ET66">
        <v>2.7006840000000001E-2</v>
      </c>
      <c r="EU66">
        <v>0</v>
      </c>
      <c r="EV66">
        <v>203.8767666666667</v>
      </c>
      <c r="EW66">
        <v>4.9995999999999983</v>
      </c>
      <c r="EX66">
        <v>3160.32</v>
      </c>
      <c r="EY66">
        <v>14076.543333333329</v>
      </c>
      <c r="EZ66">
        <v>40.341399999999993</v>
      </c>
      <c r="FA66">
        <v>41.491499999999988</v>
      </c>
      <c r="FB66">
        <v>40.656033333333333</v>
      </c>
      <c r="FC66">
        <v>41.126799999999989</v>
      </c>
      <c r="FD66">
        <v>42.455933333333313</v>
      </c>
      <c r="FE66">
        <v>1454.638666666666</v>
      </c>
      <c r="FF66">
        <v>40.380000000000017</v>
      </c>
      <c r="FG66">
        <v>0</v>
      </c>
      <c r="FH66">
        <v>129.79999995231631</v>
      </c>
      <c r="FI66">
        <v>0</v>
      </c>
      <c r="FJ66">
        <v>203.87075999999999</v>
      </c>
      <c r="FK66">
        <v>-0.96530769708562092</v>
      </c>
      <c r="FL66">
        <v>-2.936923093548192</v>
      </c>
      <c r="FM66">
        <v>3160.2908000000002</v>
      </c>
      <c r="FN66">
        <v>15</v>
      </c>
      <c r="FO66">
        <v>0</v>
      </c>
      <c r="FP66" t="s">
        <v>440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-1.642272195121951</v>
      </c>
      <c r="GC66">
        <v>0.23647024390243371</v>
      </c>
      <c r="GD66">
        <v>5.2794964907381871E-2</v>
      </c>
      <c r="GE66">
        <v>1</v>
      </c>
      <c r="GF66">
        <v>203.9255294117647</v>
      </c>
      <c r="GG66">
        <v>-0.86270435668607115</v>
      </c>
      <c r="GH66">
        <v>0.19201213737587911</v>
      </c>
      <c r="GI66">
        <v>1</v>
      </c>
      <c r="GJ66">
        <v>1.3074192682926831</v>
      </c>
      <c r="GK66">
        <v>-8.6407944250870283E-2</v>
      </c>
      <c r="GL66">
        <v>8.633079429740842E-3</v>
      </c>
      <c r="GM66">
        <v>1</v>
      </c>
      <c r="GN66">
        <v>3</v>
      </c>
      <c r="GO66">
        <v>3</v>
      </c>
      <c r="GP66" t="s">
        <v>448</v>
      </c>
      <c r="GQ66">
        <v>3.1045600000000002</v>
      </c>
      <c r="GR66">
        <v>2.7580900000000002</v>
      </c>
      <c r="GS66">
        <v>8.8137199999999999E-2</v>
      </c>
      <c r="GT66">
        <v>8.8663000000000006E-2</v>
      </c>
      <c r="GU66">
        <v>0.13208300000000001</v>
      </c>
      <c r="GV66">
        <v>0.12958</v>
      </c>
      <c r="GW66">
        <v>23702.400000000001</v>
      </c>
      <c r="GX66">
        <v>22016.400000000001</v>
      </c>
      <c r="GY66">
        <v>26555.5</v>
      </c>
      <c r="GZ66">
        <v>24385.7</v>
      </c>
      <c r="HA66">
        <v>36930.1</v>
      </c>
      <c r="HB66">
        <v>31393.8</v>
      </c>
      <c r="HC66">
        <v>46451.4</v>
      </c>
      <c r="HD66">
        <v>38607.5</v>
      </c>
      <c r="HE66">
        <v>1.8789</v>
      </c>
      <c r="HF66">
        <v>1.8785499999999999</v>
      </c>
      <c r="HG66">
        <v>0.203095</v>
      </c>
      <c r="HH66">
        <v>0</v>
      </c>
      <c r="HI66">
        <v>32.750900000000001</v>
      </c>
      <c r="HJ66">
        <v>999.9</v>
      </c>
      <c r="HK66">
        <v>59.3</v>
      </c>
      <c r="HL66">
        <v>32.1</v>
      </c>
      <c r="HM66">
        <v>31.246400000000001</v>
      </c>
      <c r="HN66">
        <v>60.455100000000002</v>
      </c>
      <c r="HO66">
        <v>22.8325</v>
      </c>
      <c r="HP66">
        <v>1</v>
      </c>
      <c r="HQ66">
        <v>0.17565</v>
      </c>
      <c r="HR66">
        <v>-2.48604</v>
      </c>
      <c r="HS66">
        <v>20.261900000000001</v>
      </c>
      <c r="HT66">
        <v>5.2174399999999999</v>
      </c>
      <c r="HU66">
        <v>11.98</v>
      </c>
      <c r="HV66">
        <v>4.9653499999999999</v>
      </c>
      <c r="HW66">
        <v>3.2757299999999998</v>
      </c>
      <c r="HX66">
        <v>9999</v>
      </c>
      <c r="HY66">
        <v>9999</v>
      </c>
      <c r="HZ66">
        <v>9999</v>
      </c>
      <c r="IA66">
        <v>536</v>
      </c>
      <c r="IB66">
        <v>1.8640099999999999</v>
      </c>
      <c r="IC66">
        <v>1.86006</v>
      </c>
      <c r="ID66">
        <v>1.8583700000000001</v>
      </c>
      <c r="IE66">
        <v>1.8597399999999999</v>
      </c>
      <c r="IF66">
        <v>1.8598600000000001</v>
      </c>
      <c r="IG66">
        <v>1.8583700000000001</v>
      </c>
      <c r="IH66">
        <v>1.8574200000000001</v>
      </c>
      <c r="II66">
        <v>1.85229</v>
      </c>
      <c r="IJ66">
        <v>0</v>
      </c>
      <c r="IK66">
        <v>0</v>
      </c>
      <c r="IL66">
        <v>0</v>
      </c>
      <c r="IM66">
        <v>0</v>
      </c>
      <c r="IN66" t="s">
        <v>442</v>
      </c>
      <c r="IO66" t="s">
        <v>443</v>
      </c>
      <c r="IP66" t="s">
        <v>444</v>
      </c>
      <c r="IQ66" t="s">
        <v>444</v>
      </c>
      <c r="IR66" t="s">
        <v>444</v>
      </c>
      <c r="IS66" t="s">
        <v>444</v>
      </c>
      <c r="IT66">
        <v>0</v>
      </c>
      <c r="IU66">
        <v>100</v>
      </c>
      <c r="IV66">
        <v>100</v>
      </c>
      <c r="IW66">
        <v>1.2689999999999999</v>
      </c>
      <c r="IX66">
        <v>0.29709999999999998</v>
      </c>
      <c r="IY66">
        <v>0.39716153104927959</v>
      </c>
      <c r="IZ66">
        <v>2.1943836705261579E-3</v>
      </c>
      <c r="JA66">
        <v>-2.6144308360484781E-7</v>
      </c>
      <c r="JB66">
        <v>2.8315668189746569E-11</v>
      </c>
      <c r="JC66">
        <v>0.29717572329656933</v>
      </c>
      <c r="JD66">
        <v>0</v>
      </c>
      <c r="JE66">
        <v>0</v>
      </c>
      <c r="JF66">
        <v>0</v>
      </c>
      <c r="JG66">
        <v>6</v>
      </c>
      <c r="JH66">
        <v>2002</v>
      </c>
      <c r="JI66">
        <v>0</v>
      </c>
      <c r="JJ66">
        <v>28</v>
      </c>
      <c r="JK66">
        <v>28373738.600000001</v>
      </c>
      <c r="JL66">
        <v>28373738.600000001</v>
      </c>
      <c r="JM66">
        <v>1.1352500000000001</v>
      </c>
      <c r="JN66">
        <v>2.6257299999999999</v>
      </c>
      <c r="JO66">
        <v>1.49658</v>
      </c>
      <c r="JP66">
        <v>2.33765</v>
      </c>
      <c r="JQ66">
        <v>1.5490699999999999</v>
      </c>
      <c r="JR66">
        <v>2.4548299999999998</v>
      </c>
      <c r="JS66">
        <v>36.457799999999999</v>
      </c>
      <c r="JT66">
        <v>24.096299999999999</v>
      </c>
      <c r="JU66">
        <v>18</v>
      </c>
      <c r="JV66">
        <v>490.14100000000002</v>
      </c>
      <c r="JW66">
        <v>505.08499999999998</v>
      </c>
      <c r="JX66">
        <v>36.693100000000001</v>
      </c>
      <c r="JY66">
        <v>29.487400000000001</v>
      </c>
      <c r="JZ66">
        <v>30.000499999999999</v>
      </c>
      <c r="KA66">
        <v>29.391400000000001</v>
      </c>
      <c r="KB66">
        <v>29.302499999999998</v>
      </c>
      <c r="KC66">
        <v>22.82</v>
      </c>
      <c r="KD66">
        <v>0</v>
      </c>
      <c r="KE66">
        <v>100</v>
      </c>
      <c r="KF66">
        <v>36.675400000000003</v>
      </c>
      <c r="KG66">
        <v>420</v>
      </c>
      <c r="KH66">
        <v>39.371000000000002</v>
      </c>
      <c r="KI66">
        <v>101.499</v>
      </c>
      <c r="KJ66">
        <v>93.081900000000005</v>
      </c>
    </row>
    <row r="67" spans="1:296" x14ac:dyDescent="0.3">
      <c r="A67">
        <v>49</v>
      </c>
      <c r="B67">
        <v>1702424657.0999999</v>
      </c>
      <c r="C67">
        <v>14345</v>
      </c>
      <c r="D67" t="s">
        <v>589</v>
      </c>
      <c r="E67" t="s">
        <v>590</v>
      </c>
      <c r="F67">
        <v>5</v>
      </c>
      <c r="G67" t="s">
        <v>662</v>
      </c>
      <c r="H67">
        <v>1702424649.099999</v>
      </c>
      <c r="I67">
        <f t="shared" si="50"/>
        <v>5.5972093188468583E-3</v>
      </c>
      <c r="J67">
        <f t="shared" si="51"/>
        <v>5.5972093188468586</v>
      </c>
      <c r="K67">
        <f t="shared" si="52"/>
        <v>0.73286636897116686</v>
      </c>
      <c r="L67">
        <f t="shared" si="53"/>
        <v>418.70777419354829</v>
      </c>
      <c r="M67">
        <f t="shared" si="54"/>
        <v>367.60321622721847</v>
      </c>
      <c r="N67">
        <f t="shared" si="55"/>
        <v>33.532379791003564</v>
      </c>
      <c r="O67">
        <f t="shared" si="56"/>
        <v>38.194083963143079</v>
      </c>
      <c r="P67">
        <f t="shared" si="57"/>
        <v>9.3265067138961946E-2</v>
      </c>
      <c r="Q67">
        <f t="shared" si="58"/>
        <v>2.8581320513871322</v>
      </c>
      <c r="R67">
        <f t="shared" si="59"/>
        <v>9.1606739475348017E-2</v>
      </c>
      <c r="S67">
        <f t="shared" si="60"/>
        <v>5.7400750290243566E-2</v>
      </c>
      <c r="T67">
        <f t="shared" si="61"/>
        <v>241.73990338713733</v>
      </c>
      <c r="U67">
        <f t="shared" si="62"/>
        <v>43.282239924393416</v>
      </c>
      <c r="V67">
        <f t="shared" si="63"/>
        <v>41.9526677419355</v>
      </c>
      <c r="W67">
        <f t="shared" si="64"/>
        <v>8.2228869131282991</v>
      </c>
      <c r="X67">
        <f t="shared" si="65"/>
        <v>33.881717926025246</v>
      </c>
      <c r="Y67">
        <f t="shared" si="66"/>
        <v>2.9919883626679815</v>
      </c>
      <c r="Z67">
        <f t="shared" si="67"/>
        <v>8.8306867119325538</v>
      </c>
      <c r="AA67">
        <f t="shared" si="68"/>
        <v>5.2308985504603172</v>
      </c>
      <c r="AB67">
        <f t="shared" si="69"/>
        <v>-246.83693096114646</v>
      </c>
      <c r="AC67">
        <f t="shared" si="70"/>
        <v>209.55319192808292</v>
      </c>
      <c r="AD67">
        <f t="shared" si="71"/>
        <v>18.427693144618175</v>
      </c>
      <c r="AE67">
        <f t="shared" si="72"/>
        <v>222.88385749869198</v>
      </c>
      <c r="AF67">
        <f t="shared" si="73"/>
        <v>0.88902935505104363</v>
      </c>
      <c r="AG67">
        <f t="shared" si="74"/>
        <v>5.5461037144480549</v>
      </c>
      <c r="AH67">
        <f t="shared" si="75"/>
        <v>0.73286636897116686</v>
      </c>
      <c r="AI67">
        <v>433.27515950808089</v>
      </c>
      <c r="AJ67">
        <v>432.96991515151512</v>
      </c>
      <c r="AK67">
        <v>6.1566296221659503E-4</v>
      </c>
      <c r="AL67">
        <v>66.160828535969159</v>
      </c>
      <c r="AM67">
        <f t="shared" si="76"/>
        <v>5.5972093188468586</v>
      </c>
      <c r="AN67">
        <v>30.656362424105129</v>
      </c>
      <c r="AO67">
        <v>32.821639393939392</v>
      </c>
      <c r="AP67">
        <v>2.2110968984002029E-5</v>
      </c>
      <c r="AQ67">
        <v>108.5406042445276</v>
      </c>
      <c r="AR67">
        <v>0</v>
      </c>
      <c r="AS67">
        <v>0</v>
      </c>
      <c r="AT67">
        <f t="shared" si="77"/>
        <v>1</v>
      </c>
      <c r="AU67">
        <f t="shared" si="78"/>
        <v>0</v>
      </c>
      <c r="AV67">
        <f t="shared" si="79"/>
        <v>45697.976931265242</v>
      </c>
      <c r="AW67" t="s">
        <v>437</v>
      </c>
      <c r="AX67">
        <v>0</v>
      </c>
      <c r="AY67">
        <v>0.7</v>
      </c>
      <c r="AZ67">
        <v>0.7</v>
      </c>
      <c r="BA67">
        <f t="shared" si="80"/>
        <v>0</v>
      </c>
      <c r="BB67">
        <v>-1</v>
      </c>
      <c r="BC67" t="s">
        <v>591</v>
      </c>
      <c r="BD67">
        <v>8157.79</v>
      </c>
      <c r="BE67">
        <v>200.21834615384611</v>
      </c>
      <c r="BF67">
        <v>215.73</v>
      </c>
      <c r="BG67">
        <f t="shared" si="81"/>
        <v>7.1903091114605688E-2</v>
      </c>
      <c r="BH67">
        <v>0.5</v>
      </c>
      <c r="BI67">
        <f t="shared" si="82"/>
        <v>1261.2265541200277</v>
      </c>
      <c r="BJ67">
        <f t="shared" si="83"/>
        <v>0.73286636897116686</v>
      </c>
      <c r="BK67">
        <f t="shared" si="84"/>
        <v>45.343043918526256</v>
      </c>
      <c r="BL67">
        <f t="shared" si="85"/>
        <v>1.3739532864340998E-3</v>
      </c>
      <c r="BM67">
        <f t="shared" si="86"/>
        <v>-0.99675520326333844</v>
      </c>
      <c r="BN67">
        <f t="shared" si="87"/>
        <v>215.73</v>
      </c>
      <c r="BO67" t="s">
        <v>437</v>
      </c>
      <c r="BP67">
        <v>0</v>
      </c>
      <c r="BQ67">
        <f t="shared" si="88"/>
        <v>215.73</v>
      </c>
      <c r="BR67">
        <f t="shared" si="89"/>
        <v>0</v>
      </c>
      <c r="BS67" t="e">
        <f t="shared" si="90"/>
        <v>#DIV/0!</v>
      </c>
      <c r="BT67">
        <f t="shared" si="91"/>
        <v>1</v>
      </c>
      <c r="BU67">
        <f t="shared" si="92"/>
        <v>7.2137161540965805E-2</v>
      </c>
      <c r="BV67" t="e">
        <f t="shared" si="93"/>
        <v>#DIV/0!</v>
      </c>
      <c r="BW67" t="e">
        <f t="shared" si="94"/>
        <v>#DIV/0!</v>
      </c>
      <c r="BX67" t="e">
        <f t="shared" si="95"/>
        <v>#DIV/0!</v>
      </c>
      <c r="DG67">
        <f t="shared" si="96"/>
        <v>1500.0187096774191</v>
      </c>
      <c r="DH67">
        <f t="shared" si="97"/>
        <v>1261.2265541200277</v>
      </c>
      <c r="DI67">
        <f t="shared" si="98"/>
        <v>0.84080721525883895</v>
      </c>
      <c r="DJ67">
        <f t="shared" si="99"/>
        <v>0.16115792544955909</v>
      </c>
      <c r="DK67">
        <v>2</v>
      </c>
      <c r="DL67">
        <v>0.5</v>
      </c>
      <c r="DM67" t="s">
        <v>439</v>
      </c>
      <c r="DN67">
        <v>2</v>
      </c>
      <c r="DO67" t="b">
        <v>1</v>
      </c>
      <c r="DP67">
        <v>1702424649.099999</v>
      </c>
      <c r="DQ67">
        <v>418.70777419354829</v>
      </c>
      <c r="DR67">
        <v>419.99229032258057</v>
      </c>
      <c r="DS67">
        <v>32.800074193548383</v>
      </c>
      <c r="DT67">
        <v>30.654354838709668</v>
      </c>
      <c r="DU67">
        <v>417.43819354838718</v>
      </c>
      <c r="DV67">
        <v>32.502906451612901</v>
      </c>
      <c r="DW67">
        <v>499.99</v>
      </c>
      <c r="DX67">
        <v>91.119003225806452</v>
      </c>
      <c r="DY67">
        <v>9.9947835483870942E-2</v>
      </c>
      <c r="DZ67">
        <v>43.312629032258073</v>
      </c>
      <c r="EA67">
        <v>41.9526677419355</v>
      </c>
      <c r="EB67">
        <v>999.90000000000032</v>
      </c>
      <c r="EC67">
        <v>0</v>
      </c>
      <c r="ED67">
        <v>0</v>
      </c>
      <c r="EE67">
        <v>10000.36193548387</v>
      </c>
      <c r="EF67">
        <v>0</v>
      </c>
      <c r="EG67">
        <v>9.4317854838709643</v>
      </c>
      <c r="EH67">
        <v>-1.2845467741935479</v>
      </c>
      <c r="EI67">
        <v>432.90709677419352</v>
      </c>
      <c r="EJ67">
        <v>433.27406451612887</v>
      </c>
      <c r="EK67">
        <v>2.1457267741935482</v>
      </c>
      <c r="EL67">
        <v>419.99229032258057</v>
      </c>
      <c r="EM67">
        <v>30.654354838709668</v>
      </c>
      <c r="EN67">
        <v>2.9887106451612899</v>
      </c>
      <c r="EO67">
        <v>2.7931941935483882</v>
      </c>
      <c r="EP67">
        <v>23.965148387096772</v>
      </c>
      <c r="EQ67">
        <v>22.843919354838711</v>
      </c>
      <c r="ER67">
        <v>1500.0187096774191</v>
      </c>
      <c r="ES67">
        <v>0.97300067741935481</v>
      </c>
      <c r="ET67">
        <v>2.6999354838709681E-2</v>
      </c>
      <c r="EU67">
        <v>0</v>
      </c>
      <c r="EV67">
        <v>200.22348387096781</v>
      </c>
      <c r="EW67">
        <v>4.9995999999999974</v>
      </c>
      <c r="EX67">
        <v>3119.430967741936</v>
      </c>
      <c r="EY67">
        <v>14076.587096774199</v>
      </c>
      <c r="EZ67">
        <v>41.433161290322559</v>
      </c>
      <c r="FA67">
        <v>42.330354838709667</v>
      </c>
      <c r="FB67">
        <v>41.985677419354843</v>
      </c>
      <c r="FC67">
        <v>42.15296774193547</v>
      </c>
      <c r="FD67">
        <v>44.142903225806428</v>
      </c>
      <c r="FE67">
        <v>1454.658709677419</v>
      </c>
      <c r="FF67">
        <v>40.361290322580622</v>
      </c>
      <c r="FG67">
        <v>0</v>
      </c>
      <c r="FH67">
        <v>338.20000004768372</v>
      </c>
      <c r="FI67">
        <v>0</v>
      </c>
      <c r="FJ67">
        <v>200.21834615384611</v>
      </c>
      <c r="FK67">
        <v>0.33193162053586373</v>
      </c>
      <c r="FL67">
        <v>3.4386324927766978</v>
      </c>
      <c r="FM67">
        <v>3119.4107692307689</v>
      </c>
      <c r="FN67">
        <v>15</v>
      </c>
      <c r="FO67">
        <v>0</v>
      </c>
      <c r="FP67" t="s">
        <v>440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-1.2795526829268291</v>
      </c>
      <c r="GC67">
        <v>8.3708780487806389E-2</v>
      </c>
      <c r="GD67">
        <v>3.9515708455665113E-2</v>
      </c>
      <c r="GE67">
        <v>1</v>
      </c>
      <c r="GF67">
        <v>200.2499117647059</v>
      </c>
      <c r="GG67">
        <v>-0.2478991624046257</v>
      </c>
      <c r="GH67">
        <v>0.24089189272210651</v>
      </c>
      <c r="GI67">
        <v>1</v>
      </c>
      <c r="GJ67">
        <v>2.1391580487804882</v>
      </c>
      <c r="GK67">
        <v>0.15311790940766321</v>
      </c>
      <c r="GL67">
        <v>1.5180117647847741E-2</v>
      </c>
      <c r="GM67">
        <v>0</v>
      </c>
      <c r="GN67">
        <v>2</v>
      </c>
      <c r="GO67">
        <v>3</v>
      </c>
      <c r="GP67" t="s">
        <v>441</v>
      </c>
      <c r="GQ67">
        <v>3.1046399999999998</v>
      </c>
      <c r="GR67">
        <v>2.7582</v>
      </c>
      <c r="GS67">
        <v>8.80803E-2</v>
      </c>
      <c r="GT67">
        <v>8.8533799999999996E-2</v>
      </c>
      <c r="GU67">
        <v>0.134772</v>
      </c>
      <c r="GV67">
        <v>0.12981100000000001</v>
      </c>
      <c r="GW67">
        <v>23684.2</v>
      </c>
      <c r="GX67">
        <v>22004.2</v>
      </c>
      <c r="GY67">
        <v>26535.3</v>
      </c>
      <c r="GZ67">
        <v>24370.799999999999</v>
      </c>
      <c r="HA67">
        <v>36789.9</v>
      </c>
      <c r="HB67">
        <v>31368.799999999999</v>
      </c>
      <c r="HC67">
        <v>46416.800000000003</v>
      </c>
      <c r="HD67">
        <v>38585.300000000003</v>
      </c>
      <c r="HE67">
        <v>1.8755299999999999</v>
      </c>
      <c r="HF67">
        <v>1.8694500000000001</v>
      </c>
      <c r="HG67">
        <v>0.33472499999999999</v>
      </c>
      <c r="HH67">
        <v>0</v>
      </c>
      <c r="HI67">
        <v>36.697200000000002</v>
      </c>
      <c r="HJ67">
        <v>999.9</v>
      </c>
      <c r="HK67">
        <v>60.1</v>
      </c>
      <c r="HL67">
        <v>32</v>
      </c>
      <c r="HM67">
        <v>31.4909</v>
      </c>
      <c r="HN67">
        <v>60.305100000000003</v>
      </c>
      <c r="HO67">
        <v>22.756399999999999</v>
      </c>
      <c r="HP67">
        <v>1</v>
      </c>
      <c r="HQ67">
        <v>0.22891300000000001</v>
      </c>
      <c r="HR67">
        <v>-4.5075599999999998</v>
      </c>
      <c r="HS67">
        <v>20.183199999999999</v>
      </c>
      <c r="HT67">
        <v>5.2229799999999997</v>
      </c>
      <c r="HU67">
        <v>11.9839</v>
      </c>
      <c r="HV67">
        <v>4.9657999999999998</v>
      </c>
      <c r="HW67">
        <v>3.2759</v>
      </c>
      <c r="HX67">
        <v>9999</v>
      </c>
      <c r="HY67">
        <v>9999</v>
      </c>
      <c r="HZ67">
        <v>9999</v>
      </c>
      <c r="IA67">
        <v>536.1</v>
      </c>
      <c r="IB67">
        <v>1.8640099999999999</v>
      </c>
      <c r="IC67">
        <v>1.86008</v>
      </c>
      <c r="ID67">
        <v>1.8583799999999999</v>
      </c>
      <c r="IE67">
        <v>1.8597399999999999</v>
      </c>
      <c r="IF67">
        <v>1.85989</v>
      </c>
      <c r="IG67">
        <v>1.8583700000000001</v>
      </c>
      <c r="IH67">
        <v>1.85745</v>
      </c>
      <c r="II67">
        <v>1.8524</v>
      </c>
      <c r="IJ67">
        <v>0</v>
      </c>
      <c r="IK67">
        <v>0</v>
      </c>
      <c r="IL67">
        <v>0</v>
      </c>
      <c r="IM67">
        <v>0</v>
      </c>
      <c r="IN67" t="s">
        <v>442</v>
      </c>
      <c r="IO67" t="s">
        <v>443</v>
      </c>
      <c r="IP67" t="s">
        <v>444</v>
      </c>
      <c r="IQ67" t="s">
        <v>444</v>
      </c>
      <c r="IR67" t="s">
        <v>444</v>
      </c>
      <c r="IS67" t="s">
        <v>444</v>
      </c>
      <c r="IT67">
        <v>0</v>
      </c>
      <c r="IU67">
        <v>100</v>
      </c>
      <c r="IV67">
        <v>100</v>
      </c>
      <c r="IW67">
        <v>1.27</v>
      </c>
      <c r="IX67">
        <v>0.29720000000000002</v>
      </c>
      <c r="IY67">
        <v>0.39716153104927959</v>
      </c>
      <c r="IZ67">
        <v>2.1943836705261579E-3</v>
      </c>
      <c r="JA67">
        <v>-2.6144308360484781E-7</v>
      </c>
      <c r="JB67">
        <v>2.8315668189746569E-11</v>
      </c>
      <c r="JC67">
        <v>0.29717572329656933</v>
      </c>
      <c r="JD67">
        <v>0</v>
      </c>
      <c r="JE67">
        <v>0</v>
      </c>
      <c r="JF67">
        <v>0</v>
      </c>
      <c r="JG67">
        <v>6</v>
      </c>
      <c r="JH67">
        <v>2002</v>
      </c>
      <c r="JI67">
        <v>0</v>
      </c>
      <c r="JJ67">
        <v>28</v>
      </c>
      <c r="JK67">
        <v>28373744.300000001</v>
      </c>
      <c r="JL67">
        <v>28373744.300000001</v>
      </c>
      <c r="JM67">
        <v>1.1352500000000001</v>
      </c>
      <c r="JN67">
        <v>2.63184</v>
      </c>
      <c r="JO67">
        <v>1.49658</v>
      </c>
      <c r="JP67">
        <v>2.33765</v>
      </c>
      <c r="JQ67">
        <v>1.5490699999999999</v>
      </c>
      <c r="JR67">
        <v>2.31812</v>
      </c>
      <c r="JS67">
        <v>36.7654</v>
      </c>
      <c r="JT67">
        <v>24.052499999999998</v>
      </c>
      <c r="JU67">
        <v>18</v>
      </c>
      <c r="JV67">
        <v>492.16</v>
      </c>
      <c r="JW67">
        <v>503.44499999999999</v>
      </c>
      <c r="JX67">
        <v>49.109900000000003</v>
      </c>
      <c r="JY67">
        <v>30.021699999999999</v>
      </c>
      <c r="JZ67">
        <v>30.000800000000002</v>
      </c>
      <c r="KA67">
        <v>29.920999999999999</v>
      </c>
      <c r="KB67">
        <v>29.832699999999999</v>
      </c>
      <c r="KC67">
        <v>22.829899999999999</v>
      </c>
      <c r="KD67">
        <v>0</v>
      </c>
      <c r="KE67">
        <v>100</v>
      </c>
      <c r="KF67">
        <v>42.8782</v>
      </c>
      <c r="KG67">
        <v>420</v>
      </c>
      <c r="KH67">
        <v>39.371000000000002</v>
      </c>
      <c r="KI67">
        <v>101.423</v>
      </c>
      <c r="KJ67">
        <v>93.027199999999993</v>
      </c>
    </row>
    <row r="68" spans="1:296" x14ac:dyDescent="0.3">
      <c r="A68">
        <v>50</v>
      </c>
      <c r="B68">
        <v>1702424777.5999999</v>
      </c>
      <c r="C68">
        <v>14465.5</v>
      </c>
      <c r="D68" t="s">
        <v>592</v>
      </c>
      <c r="E68" t="s">
        <v>593</v>
      </c>
      <c r="F68">
        <v>5</v>
      </c>
      <c r="G68" t="s">
        <v>662</v>
      </c>
      <c r="H68">
        <v>1702424769.849999</v>
      </c>
      <c r="I68">
        <f t="shared" si="50"/>
        <v>5.3592645188862229E-3</v>
      </c>
      <c r="J68">
        <f t="shared" si="51"/>
        <v>5.3592645188862233</v>
      </c>
      <c r="K68">
        <f t="shared" si="52"/>
        <v>-4.4758715844535453E-2</v>
      </c>
      <c r="L68">
        <f t="shared" si="53"/>
        <v>419.08166666666659</v>
      </c>
      <c r="M68">
        <f t="shared" si="54"/>
        <v>380.95289352332071</v>
      </c>
      <c r="N68">
        <f t="shared" si="55"/>
        <v>34.751256734851289</v>
      </c>
      <c r="O68">
        <f t="shared" si="56"/>
        <v>38.229436864248839</v>
      </c>
      <c r="P68">
        <f t="shared" si="57"/>
        <v>8.9390515616289856E-2</v>
      </c>
      <c r="Q68">
        <f t="shared" si="58"/>
        <v>2.8593042146584016</v>
      </c>
      <c r="R68">
        <f t="shared" si="59"/>
        <v>8.7866510671271769E-2</v>
      </c>
      <c r="S68">
        <f t="shared" si="60"/>
        <v>5.5051330721252401E-2</v>
      </c>
      <c r="T68">
        <f t="shared" si="61"/>
        <v>241.73226942317058</v>
      </c>
      <c r="U68">
        <f t="shared" si="62"/>
        <v>43.204269496039217</v>
      </c>
      <c r="V68">
        <f t="shared" si="63"/>
        <v>41.925343333333338</v>
      </c>
      <c r="W68">
        <f t="shared" si="64"/>
        <v>8.2110559639881391</v>
      </c>
      <c r="X68">
        <f t="shared" si="65"/>
        <v>34.093493071368783</v>
      </c>
      <c r="Y68">
        <f t="shared" si="66"/>
        <v>2.9886881559624299</v>
      </c>
      <c r="Z68">
        <f t="shared" si="67"/>
        <v>8.7661541447399731</v>
      </c>
      <c r="AA68">
        <f t="shared" si="68"/>
        <v>5.2223678080257088</v>
      </c>
      <c r="AB68">
        <f t="shared" si="69"/>
        <v>-236.34356528288242</v>
      </c>
      <c r="AC68">
        <f t="shared" si="70"/>
        <v>192.19625610966312</v>
      </c>
      <c r="AD68">
        <f t="shared" si="71"/>
        <v>16.880948332340669</v>
      </c>
      <c r="AE68">
        <f t="shared" si="72"/>
        <v>214.46590858229195</v>
      </c>
      <c r="AF68">
        <f t="shared" si="73"/>
        <v>8.8538885947726659E-2</v>
      </c>
      <c r="AG68">
        <f t="shared" si="74"/>
        <v>5.3321583385817188</v>
      </c>
      <c r="AH68">
        <f t="shared" si="75"/>
        <v>-4.4758715844535453E-2</v>
      </c>
      <c r="AI68">
        <v>433.30017780469171</v>
      </c>
      <c r="AJ68">
        <v>433.31609696969679</v>
      </c>
      <c r="AK68">
        <v>5.5639304871531777E-4</v>
      </c>
      <c r="AL68">
        <v>66.160828535969159</v>
      </c>
      <c r="AM68">
        <f t="shared" si="76"/>
        <v>5.3592645188862233</v>
      </c>
      <c r="AN68">
        <v>30.700838519588359</v>
      </c>
      <c r="AO68">
        <v>32.774043636363643</v>
      </c>
      <c r="AP68">
        <v>2.452387301147072E-5</v>
      </c>
      <c r="AQ68">
        <v>108.5406042445276</v>
      </c>
      <c r="AR68">
        <v>0</v>
      </c>
      <c r="AS68">
        <v>0</v>
      </c>
      <c r="AT68">
        <f t="shared" si="77"/>
        <v>1</v>
      </c>
      <c r="AU68">
        <f t="shared" si="78"/>
        <v>0</v>
      </c>
      <c r="AV68">
        <f t="shared" si="79"/>
        <v>45749.803385705556</v>
      </c>
      <c r="AW68" t="s">
        <v>437</v>
      </c>
      <c r="AX68">
        <v>0</v>
      </c>
      <c r="AY68">
        <v>0.7</v>
      </c>
      <c r="AZ68">
        <v>0.7</v>
      </c>
      <c r="BA68">
        <f t="shared" si="80"/>
        <v>0</v>
      </c>
      <c r="BB68">
        <v>-1</v>
      </c>
      <c r="BC68" t="s">
        <v>594</v>
      </c>
      <c r="BD68">
        <v>8161.63</v>
      </c>
      <c r="BE68">
        <v>201.10676923076929</v>
      </c>
      <c r="BF68">
        <v>214.07</v>
      </c>
      <c r="BG68">
        <f t="shared" si="81"/>
        <v>6.0556036666654434E-2</v>
      </c>
      <c r="BH68">
        <v>0.5</v>
      </c>
      <c r="BI68">
        <f t="shared" si="82"/>
        <v>1261.1867203228869</v>
      </c>
      <c r="BJ68">
        <f t="shared" si="83"/>
        <v>-4.4758715844535453E-2</v>
      </c>
      <c r="BK68">
        <f t="shared" si="84"/>
        <v>38.186234639685196</v>
      </c>
      <c r="BL68">
        <f t="shared" si="85"/>
        <v>7.5741463873874699E-4</v>
      </c>
      <c r="BM68">
        <f t="shared" si="86"/>
        <v>-0.99673004157518574</v>
      </c>
      <c r="BN68">
        <f t="shared" si="87"/>
        <v>214.07</v>
      </c>
      <c r="BO68" t="s">
        <v>437</v>
      </c>
      <c r="BP68">
        <v>0</v>
      </c>
      <c r="BQ68">
        <f t="shared" si="88"/>
        <v>214.07</v>
      </c>
      <c r="BR68">
        <f t="shared" si="89"/>
        <v>0</v>
      </c>
      <c r="BS68" t="e">
        <f t="shared" si="90"/>
        <v>#DIV/0!</v>
      </c>
      <c r="BT68">
        <f t="shared" si="91"/>
        <v>1</v>
      </c>
      <c r="BU68">
        <f t="shared" si="92"/>
        <v>6.0754702016359866E-2</v>
      </c>
      <c r="BV68" t="e">
        <f t="shared" si="93"/>
        <v>#DIV/0!</v>
      </c>
      <c r="BW68" t="e">
        <f t="shared" si="94"/>
        <v>#DIV/0!</v>
      </c>
      <c r="BX68" t="e">
        <f t="shared" si="95"/>
        <v>#DIV/0!</v>
      </c>
      <c r="DG68">
        <f t="shared" si="96"/>
        <v>1499.9713333333341</v>
      </c>
      <c r="DH68">
        <f t="shared" si="97"/>
        <v>1261.1867203228869</v>
      </c>
      <c r="DI68">
        <f t="shared" si="98"/>
        <v>0.8408072156420453</v>
      </c>
      <c r="DJ68">
        <f t="shared" si="99"/>
        <v>0.16115792618914748</v>
      </c>
      <c r="DK68">
        <v>2</v>
      </c>
      <c r="DL68">
        <v>0.5</v>
      </c>
      <c r="DM68" t="s">
        <v>439</v>
      </c>
      <c r="DN68">
        <v>2</v>
      </c>
      <c r="DO68" t="b">
        <v>1</v>
      </c>
      <c r="DP68">
        <v>1702424769.849999</v>
      </c>
      <c r="DQ68">
        <v>419.08166666666659</v>
      </c>
      <c r="DR68">
        <v>420.01089999999999</v>
      </c>
      <c r="DS68">
        <v>32.762826666666662</v>
      </c>
      <c r="DT68">
        <v>30.6999</v>
      </c>
      <c r="DU68">
        <v>417.81130000000007</v>
      </c>
      <c r="DV68">
        <v>32.465646666666672</v>
      </c>
      <c r="DW68">
        <v>500.01406666666668</v>
      </c>
      <c r="DX68">
        <v>91.122013333333328</v>
      </c>
      <c r="DY68">
        <v>9.9912856666666688E-2</v>
      </c>
      <c r="DZ68">
        <v>43.172150000000009</v>
      </c>
      <c r="EA68">
        <v>41.925343333333338</v>
      </c>
      <c r="EB68">
        <v>999.9000000000002</v>
      </c>
      <c r="EC68">
        <v>0</v>
      </c>
      <c r="ED68">
        <v>0</v>
      </c>
      <c r="EE68">
        <v>10007.207</v>
      </c>
      <c r="EF68">
        <v>0</v>
      </c>
      <c r="EG68">
        <v>9.5254313333333336</v>
      </c>
      <c r="EH68">
        <v>-0.92925906666666658</v>
      </c>
      <c r="EI68">
        <v>433.27706666666671</v>
      </c>
      <c r="EJ68">
        <v>433.31369999999998</v>
      </c>
      <c r="EK68">
        <v>2.0629153333333341</v>
      </c>
      <c r="EL68">
        <v>420.01089999999999</v>
      </c>
      <c r="EM68">
        <v>30.6999</v>
      </c>
      <c r="EN68">
        <v>2.9854136666666671</v>
      </c>
      <c r="EO68">
        <v>2.797437333333332</v>
      </c>
      <c r="EP68">
        <v>23.946783333333329</v>
      </c>
      <c r="EQ68">
        <v>22.868976666666679</v>
      </c>
      <c r="ER68">
        <v>1499.9713333333341</v>
      </c>
      <c r="ES68">
        <v>0.97300443333333309</v>
      </c>
      <c r="ET68">
        <v>2.6995470000000001E-2</v>
      </c>
      <c r="EU68">
        <v>0</v>
      </c>
      <c r="EV68">
        <v>201.06943333333339</v>
      </c>
      <c r="EW68">
        <v>4.9995999999999983</v>
      </c>
      <c r="EX68">
        <v>3137.150333333333</v>
      </c>
      <c r="EY68">
        <v>14076.16</v>
      </c>
      <c r="EZ68">
        <v>41.945599999999978</v>
      </c>
      <c r="FA68">
        <v>42.695533333333323</v>
      </c>
      <c r="FB68">
        <v>42.245600000000003</v>
      </c>
      <c r="FC68">
        <v>42.562333333333321</v>
      </c>
      <c r="FD68">
        <v>44.716466666666662</v>
      </c>
      <c r="FE68">
        <v>1454.611333333334</v>
      </c>
      <c r="FF68">
        <v>40.359999999999992</v>
      </c>
      <c r="FG68">
        <v>0</v>
      </c>
      <c r="FH68">
        <v>119.6000001430511</v>
      </c>
      <c r="FI68">
        <v>0</v>
      </c>
      <c r="FJ68">
        <v>201.10676923076929</v>
      </c>
      <c r="FK68">
        <v>-0.1560341936718945</v>
      </c>
      <c r="FL68">
        <v>2.0102564091465189</v>
      </c>
      <c r="FM68">
        <v>3137.126923076923</v>
      </c>
      <c r="FN68">
        <v>15</v>
      </c>
      <c r="FO68">
        <v>0</v>
      </c>
      <c r="FP68" t="s">
        <v>440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-0.93653647500000015</v>
      </c>
      <c r="GC68">
        <v>0.20120344840525639</v>
      </c>
      <c r="GD68">
        <v>5.4218756481031312E-2</v>
      </c>
      <c r="GE68">
        <v>1</v>
      </c>
      <c r="GF68">
        <v>201.1032352941177</v>
      </c>
      <c r="GG68">
        <v>-3.7494277185658537E-2</v>
      </c>
      <c r="GH68">
        <v>0.223446803621003</v>
      </c>
      <c r="GI68">
        <v>1</v>
      </c>
      <c r="GJ68">
        <v>2.0631189999999999</v>
      </c>
      <c r="GK68">
        <v>2.7706941838647439E-2</v>
      </c>
      <c r="GL68">
        <v>5.7215774922655801E-3</v>
      </c>
      <c r="GM68">
        <v>1</v>
      </c>
      <c r="GN68">
        <v>3</v>
      </c>
      <c r="GO68">
        <v>3</v>
      </c>
      <c r="GP68" t="s">
        <v>448</v>
      </c>
      <c r="GQ68">
        <v>3.10466</v>
      </c>
      <c r="GR68">
        <v>2.75787</v>
      </c>
      <c r="GS68">
        <v>8.8094699999999998E-2</v>
      </c>
      <c r="GT68">
        <v>8.8489499999999999E-2</v>
      </c>
      <c r="GU68">
        <v>0.13458000000000001</v>
      </c>
      <c r="GV68">
        <v>0.129886</v>
      </c>
      <c r="GW68">
        <v>23672.5</v>
      </c>
      <c r="GX68">
        <v>21998</v>
      </c>
      <c r="GY68">
        <v>26523.599999999999</v>
      </c>
      <c r="GZ68">
        <v>24363.9</v>
      </c>
      <c r="HA68">
        <v>36784.199999999997</v>
      </c>
      <c r="HB68">
        <v>31359.5</v>
      </c>
      <c r="HC68">
        <v>46396.800000000003</v>
      </c>
      <c r="HD68">
        <v>38576.1</v>
      </c>
      <c r="HE68">
        <v>1.8721699999999999</v>
      </c>
      <c r="HF68">
        <v>1.86528</v>
      </c>
      <c r="HG68">
        <v>0.272758</v>
      </c>
      <c r="HH68">
        <v>0</v>
      </c>
      <c r="HI68">
        <v>37.637799999999999</v>
      </c>
      <c r="HJ68">
        <v>999.9</v>
      </c>
      <c r="HK68">
        <v>60.2</v>
      </c>
      <c r="HL68">
        <v>32.1</v>
      </c>
      <c r="HM68">
        <v>31.722899999999999</v>
      </c>
      <c r="HN68">
        <v>60.335099999999997</v>
      </c>
      <c r="HO68">
        <v>22.592099999999999</v>
      </c>
      <c r="HP68">
        <v>1</v>
      </c>
      <c r="HQ68">
        <v>0.25094</v>
      </c>
      <c r="HR68">
        <v>-6.6666699999999999</v>
      </c>
      <c r="HS68">
        <v>20.1538</v>
      </c>
      <c r="HT68">
        <v>5.2142900000000001</v>
      </c>
      <c r="HU68">
        <v>11.983000000000001</v>
      </c>
      <c r="HV68">
        <v>4.9649999999999999</v>
      </c>
      <c r="HW68">
        <v>3.2749299999999999</v>
      </c>
      <c r="HX68">
        <v>9999</v>
      </c>
      <c r="HY68">
        <v>9999</v>
      </c>
      <c r="HZ68">
        <v>9999</v>
      </c>
      <c r="IA68">
        <v>536.1</v>
      </c>
      <c r="IB68">
        <v>1.8640099999999999</v>
      </c>
      <c r="IC68">
        <v>1.86006</v>
      </c>
      <c r="ID68">
        <v>1.8583700000000001</v>
      </c>
      <c r="IE68">
        <v>1.8597399999999999</v>
      </c>
      <c r="IF68">
        <v>1.8598699999999999</v>
      </c>
      <c r="IG68">
        <v>1.8583700000000001</v>
      </c>
      <c r="IH68">
        <v>1.85745</v>
      </c>
      <c r="II68">
        <v>1.8523499999999999</v>
      </c>
      <c r="IJ68">
        <v>0</v>
      </c>
      <c r="IK68">
        <v>0</v>
      </c>
      <c r="IL68">
        <v>0</v>
      </c>
      <c r="IM68">
        <v>0</v>
      </c>
      <c r="IN68" t="s">
        <v>442</v>
      </c>
      <c r="IO68" t="s">
        <v>443</v>
      </c>
      <c r="IP68" t="s">
        <v>444</v>
      </c>
      <c r="IQ68" t="s">
        <v>444</v>
      </c>
      <c r="IR68" t="s">
        <v>444</v>
      </c>
      <c r="IS68" t="s">
        <v>444</v>
      </c>
      <c r="IT68">
        <v>0</v>
      </c>
      <c r="IU68">
        <v>100</v>
      </c>
      <c r="IV68">
        <v>100</v>
      </c>
      <c r="IW68">
        <v>1.27</v>
      </c>
      <c r="IX68">
        <v>0.29720000000000002</v>
      </c>
      <c r="IY68">
        <v>0.39716153104927959</v>
      </c>
      <c r="IZ68">
        <v>2.1943836705261579E-3</v>
      </c>
      <c r="JA68">
        <v>-2.6144308360484781E-7</v>
      </c>
      <c r="JB68">
        <v>2.8315668189746569E-11</v>
      </c>
      <c r="JC68">
        <v>0.29717572329656933</v>
      </c>
      <c r="JD68">
        <v>0</v>
      </c>
      <c r="JE68">
        <v>0</v>
      </c>
      <c r="JF68">
        <v>0</v>
      </c>
      <c r="JG68">
        <v>6</v>
      </c>
      <c r="JH68">
        <v>2002</v>
      </c>
      <c r="JI68">
        <v>0</v>
      </c>
      <c r="JJ68">
        <v>28</v>
      </c>
      <c r="JK68">
        <v>28373746.300000001</v>
      </c>
      <c r="JL68">
        <v>28373746.300000001</v>
      </c>
      <c r="JM68">
        <v>1.1364700000000001</v>
      </c>
      <c r="JN68">
        <v>2.63428</v>
      </c>
      <c r="JO68">
        <v>1.49658</v>
      </c>
      <c r="JP68">
        <v>2.33765</v>
      </c>
      <c r="JQ68">
        <v>1.5490699999999999</v>
      </c>
      <c r="JR68">
        <v>2.3950200000000001</v>
      </c>
      <c r="JS68">
        <v>36.860399999999998</v>
      </c>
      <c r="JT68">
        <v>24.017499999999998</v>
      </c>
      <c r="JU68">
        <v>18</v>
      </c>
      <c r="JV68">
        <v>491.86700000000002</v>
      </c>
      <c r="JW68">
        <v>502.40699999999998</v>
      </c>
      <c r="JX68">
        <v>46.134999999999998</v>
      </c>
      <c r="JY68">
        <v>30.3217</v>
      </c>
      <c r="JZ68">
        <v>30.0015</v>
      </c>
      <c r="KA68">
        <v>30.146000000000001</v>
      </c>
      <c r="KB68">
        <v>30.0443</v>
      </c>
      <c r="KC68">
        <v>22.8385</v>
      </c>
      <c r="KD68">
        <v>0</v>
      </c>
      <c r="KE68">
        <v>100</v>
      </c>
      <c r="KF68">
        <v>46.156500000000001</v>
      </c>
      <c r="KG68">
        <v>420</v>
      </c>
      <c r="KH68">
        <v>39.371000000000002</v>
      </c>
      <c r="KI68">
        <v>101.379</v>
      </c>
      <c r="KJ68">
        <v>93.003299999999996</v>
      </c>
    </row>
    <row r="69" spans="1:296" x14ac:dyDescent="0.3">
      <c r="A69">
        <v>51</v>
      </c>
      <c r="B69">
        <v>1702424843.0999999</v>
      </c>
      <c r="C69">
        <v>14531</v>
      </c>
      <c r="D69" t="s">
        <v>595</v>
      </c>
      <c r="E69" t="s">
        <v>596</v>
      </c>
      <c r="F69">
        <v>5</v>
      </c>
      <c r="G69" t="s">
        <v>662</v>
      </c>
      <c r="H69">
        <v>1702424835.349999</v>
      </c>
      <c r="I69">
        <f t="shared" si="50"/>
        <v>5.511893280252575E-3</v>
      </c>
      <c r="J69">
        <f t="shared" si="51"/>
        <v>5.5118932802525746</v>
      </c>
      <c r="K69">
        <f t="shared" si="52"/>
        <v>-1.6675355313095507E-2</v>
      </c>
      <c r="L69">
        <f t="shared" si="53"/>
        <v>419.08980000000003</v>
      </c>
      <c r="M69">
        <f t="shared" si="54"/>
        <v>379.31784991276038</v>
      </c>
      <c r="N69">
        <f t="shared" si="55"/>
        <v>34.60184037734475</v>
      </c>
      <c r="O69">
        <f t="shared" si="56"/>
        <v>38.22988653634016</v>
      </c>
      <c r="P69">
        <f t="shared" si="57"/>
        <v>8.9150994327724734E-2</v>
      </c>
      <c r="Q69">
        <f t="shared" si="58"/>
        <v>2.8571462084916965</v>
      </c>
      <c r="R69">
        <f t="shared" si="59"/>
        <v>8.7633946933169657E-2</v>
      </c>
      <c r="S69">
        <f t="shared" si="60"/>
        <v>5.4905367228038363E-2</v>
      </c>
      <c r="T69">
        <f t="shared" si="61"/>
        <v>241.73620362666148</v>
      </c>
      <c r="U69">
        <f t="shared" si="62"/>
        <v>43.410089069730013</v>
      </c>
      <c r="V69">
        <f t="shared" si="63"/>
        <v>42.305626666666647</v>
      </c>
      <c r="W69">
        <f t="shared" si="64"/>
        <v>8.3770433466512326</v>
      </c>
      <c r="X69">
        <f t="shared" si="65"/>
        <v>33.754828552167353</v>
      </c>
      <c r="Y69">
        <f t="shared" si="66"/>
        <v>2.9972239874705644</v>
      </c>
      <c r="Z69">
        <f t="shared" si="67"/>
        <v>8.8793933076520286</v>
      </c>
      <c r="AA69">
        <f t="shared" si="68"/>
        <v>5.3798193591806687</v>
      </c>
      <c r="AB69">
        <f t="shared" si="69"/>
        <v>-243.07449365913857</v>
      </c>
      <c r="AC69">
        <f t="shared" si="70"/>
        <v>171.35461524156702</v>
      </c>
      <c r="AD69">
        <f t="shared" si="71"/>
        <v>15.106623756734104</v>
      </c>
      <c r="AE69">
        <f t="shared" si="72"/>
        <v>185.12294896582401</v>
      </c>
      <c r="AF69">
        <f t="shared" si="73"/>
        <v>-5.004361478891256E-2</v>
      </c>
      <c r="AG69">
        <f t="shared" si="74"/>
        <v>5.4927345089019415</v>
      </c>
      <c r="AH69">
        <f t="shared" si="75"/>
        <v>-1.6675355313095507E-2</v>
      </c>
      <c r="AI69">
        <v>433.29200181387603</v>
      </c>
      <c r="AJ69">
        <v>433.29958787878809</v>
      </c>
      <c r="AK69">
        <v>-1.5382215806003329E-4</v>
      </c>
      <c r="AL69">
        <v>66.160828535969159</v>
      </c>
      <c r="AM69">
        <f t="shared" si="76"/>
        <v>5.5118932802525746</v>
      </c>
      <c r="AN69">
        <v>30.736142781282521</v>
      </c>
      <c r="AO69">
        <v>32.868003636363632</v>
      </c>
      <c r="AP69">
        <v>4.8201767788718252E-5</v>
      </c>
      <c r="AQ69">
        <v>108.5406042445276</v>
      </c>
      <c r="AR69">
        <v>0</v>
      </c>
      <c r="AS69">
        <v>0</v>
      </c>
      <c r="AT69">
        <f t="shared" si="77"/>
        <v>1</v>
      </c>
      <c r="AU69">
        <f t="shared" si="78"/>
        <v>0</v>
      </c>
      <c r="AV69">
        <f t="shared" si="79"/>
        <v>45656.36452357618</v>
      </c>
      <c r="AW69" t="s">
        <v>437</v>
      </c>
      <c r="AX69">
        <v>0</v>
      </c>
      <c r="AY69">
        <v>0.7</v>
      </c>
      <c r="AZ69">
        <v>0.7</v>
      </c>
      <c r="BA69">
        <f t="shared" si="80"/>
        <v>0</v>
      </c>
      <c r="BB69">
        <v>-1</v>
      </c>
      <c r="BC69" t="s">
        <v>597</v>
      </c>
      <c r="BD69">
        <v>8153.95</v>
      </c>
      <c r="BE69">
        <v>200.82938461538461</v>
      </c>
      <c r="BF69">
        <v>213.34</v>
      </c>
      <c r="BG69">
        <f t="shared" si="81"/>
        <v>5.8641677062976405E-2</v>
      </c>
      <c r="BH69">
        <v>0.5</v>
      </c>
      <c r="BI69">
        <f t="shared" si="82"/>
        <v>1261.2074389775448</v>
      </c>
      <c r="BJ69">
        <f t="shared" si="83"/>
        <v>-1.6675355313095507E-2</v>
      </c>
      <c r="BK69">
        <f t="shared" si="84"/>
        <v>36.979659672972353</v>
      </c>
      <c r="BL69">
        <f t="shared" si="85"/>
        <v>7.7966923941083109E-4</v>
      </c>
      <c r="BM69">
        <f t="shared" si="86"/>
        <v>-0.99671885253585835</v>
      </c>
      <c r="BN69">
        <f t="shared" si="87"/>
        <v>213.34</v>
      </c>
      <c r="BO69" t="s">
        <v>437</v>
      </c>
      <c r="BP69">
        <v>0</v>
      </c>
      <c r="BQ69">
        <f t="shared" si="88"/>
        <v>213.34</v>
      </c>
      <c r="BR69">
        <f t="shared" si="89"/>
        <v>0</v>
      </c>
      <c r="BS69" t="e">
        <f t="shared" si="90"/>
        <v>#DIV/0!</v>
      </c>
      <c r="BT69">
        <f t="shared" si="91"/>
        <v>1</v>
      </c>
      <c r="BU69">
        <f t="shared" si="92"/>
        <v>5.8834722463390665E-2</v>
      </c>
      <c r="BV69" t="e">
        <f t="shared" si="93"/>
        <v>#DIV/0!</v>
      </c>
      <c r="BW69" t="e">
        <f t="shared" si="94"/>
        <v>#DIV/0!</v>
      </c>
      <c r="BX69" t="e">
        <f t="shared" si="95"/>
        <v>#DIV/0!</v>
      </c>
      <c r="DG69">
        <f t="shared" si="96"/>
        <v>1499.9960000000001</v>
      </c>
      <c r="DH69">
        <f t="shared" si="97"/>
        <v>1261.2074389775448</v>
      </c>
      <c r="DI69">
        <f t="shared" si="98"/>
        <v>0.84080720147090049</v>
      </c>
      <c r="DJ69">
        <f t="shared" si="99"/>
        <v>0.16115789883883788</v>
      </c>
      <c r="DK69">
        <v>2</v>
      </c>
      <c r="DL69">
        <v>0.5</v>
      </c>
      <c r="DM69" t="s">
        <v>439</v>
      </c>
      <c r="DN69">
        <v>2</v>
      </c>
      <c r="DO69" t="b">
        <v>1</v>
      </c>
      <c r="DP69">
        <v>1702424835.349999</v>
      </c>
      <c r="DQ69">
        <v>419.08980000000003</v>
      </c>
      <c r="DR69">
        <v>419.9905333333333</v>
      </c>
      <c r="DS69">
        <v>32.856650000000009</v>
      </c>
      <c r="DT69">
        <v>30.731813333333331</v>
      </c>
      <c r="DU69">
        <v>417.81939999999997</v>
      </c>
      <c r="DV69">
        <v>32.559473333333329</v>
      </c>
      <c r="DW69">
        <v>500.01600000000002</v>
      </c>
      <c r="DX69">
        <v>91.12124666666665</v>
      </c>
      <c r="DY69">
        <v>9.9982139999999983E-2</v>
      </c>
      <c r="DZ69">
        <v>43.418069999999993</v>
      </c>
      <c r="EA69">
        <v>42.305626666666647</v>
      </c>
      <c r="EB69">
        <v>999.9000000000002</v>
      </c>
      <c r="EC69">
        <v>0</v>
      </c>
      <c r="ED69">
        <v>0</v>
      </c>
      <c r="EE69">
        <v>9994.0840000000007</v>
      </c>
      <c r="EF69">
        <v>0</v>
      </c>
      <c r="EG69">
        <v>9.477466999999999</v>
      </c>
      <c r="EH69">
        <v>-0.90066013333333339</v>
      </c>
      <c r="EI69">
        <v>433.32753333333329</v>
      </c>
      <c r="EJ69">
        <v>433.3067333333334</v>
      </c>
      <c r="EK69">
        <v>2.1248459999999998</v>
      </c>
      <c r="EL69">
        <v>419.9905333333333</v>
      </c>
      <c r="EM69">
        <v>30.731813333333331</v>
      </c>
      <c r="EN69">
        <v>2.9939386666666672</v>
      </c>
      <c r="EO69">
        <v>2.8003203333333331</v>
      </c>
      <c r="EP69">
        <v>23.994236666666669</v>
      </c>
      <c r="EQ69">
        <v>22.885983333333328</v>
      </c>
      <c r="ER69">
        <v>1499.9960000000001</v>
      </c>
      <c r="ES69">
        <v>0.9730061333333333</v>
      </c>
      <c r="ET69">
        <v>2.699378333333333E-2</v>
      </c>
      <c r="EU69">
        <v>0</v>
      </c>
      <c r="EV69">
        <v>200.79769999999999</v>
      </c>
      <c r="EW69">
        <v>4.9995999999999983</v>
      </c>
      <c r="EX69">
        <v>3136.614333333333</v>
      </c>
      <c r="EY69">
        <v>14076.4</v>
      </c>
      <c r="EZ69">
        <v>42.114299999999993</v>
      </c>
      <c r="FA69">
        <v>42.881133333333317</v>
      </c>
      <c r="FB69">
        <v>42.135166666666663</v>
      </c>
      <c r="FC69">
        <v>42.691399999999987</v>
      </c>
      <c r="FD69">
        <v>44.847700000000003</v>
      </c>
      <c r="FE69">
        <v>1454.6376666666661</v>
      </c>
      <c r="FF69">
        <v>40.359999999999992</v>
      </c>
      <c r="FG69">
        <v>0</v>
      </c>
      <c r="FH69">
        <v>64.799999952316284</v>
      </c>
      <c r="FI69">
        <v>0</v>
      </c>
      <c r="FJ69">
        <v>200.82938461538461</v>
      </c>
      <c r="FK69">
        <v>1.415383192540226E-2</v>
      </c>
      <c r="FL69">
        <v>-1.8194871700676121</v>
      </c>
      <c r="FM69">
        <v>3136.5676923076931</v>
      </c>
      <c r="FN69">
        <v>15</v>
      </c>
      <c r="FO69">
        <v>0</v>
      </c>
      <c r="FP69" t="s">
        <v>440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-0.90134422500000011</v>
      </c>
      <c r="GC69">
        <v>8.9518772983117459E-2</v>
      </c>
      <c r="GD69">
        <v>3.7368717318425247E-2</v>
      </c>
      <c r="GE69">
        <v>1</v>
      </c>
      <c r="GF69">
        <v>200.82864705882349</v>
      </c>
      <c r="GG69">
        <v>4.727272216770264E-2</v>
      </c>
      <c r="GH69">
        <v>0.24862088814249411</v>
      </c>
      <c r="GI69">
        <v>1</v>
      </c>
      <c r="GJ69">
        <v>2.1221667499999999</v>
      </c>
      <c r="GK69">
        <v>6.1493696060036997E-2</v>
      </c>
      <c r="GL69">
        <v>6.3571189966446567E-3</v>
      </c>
      <c r="GM69">
        <v>1</v>
      </c>
      <c r="GN69">
        <v>3</v>
      </c>
      <c r="GO69">
        <v>3</v>
      </c>
      <c r="GP69" t="s">
        <v>448</v>
      </c>
      <c r="GQ69">
        <v>3.1046499999999999</v>
      </c>
      <c r="GR69">
        <v>2.7580200000000001</v>
      </c>
      <c r="GS69">
        <v>8.8059899999999997E-2</v>
      </c>
      <c r="GT69">
        <v>8.8460700000000003E-2</v>
      </c>
      <c r="GU69">
        <v>0.134799</v>
      </c>
      <c r="GV69">
        <v>0.12994800000000001</v>
      </c>
      <c r="GW69">
        <v>23670.400000000001</v>
      </c>
      <c r="GX69">
        <v>21997.4</v>
      </c>
      <c r="GY69">
        <v>26520.7</v>
      </c>
      <c r="GZ69">
        <v>24362.9</v>
      </c>
      <c r="HA69">
        <v>36771.699999999997</v>
      </c>
      <c r="HB69">
        <v>31357.1</v>
      </c>
      <c r="HC69">
        <v>46392</v>
      </c>
      <c r="HD69">
        <v>38575.5</v>
      </c>
      <c r="HE69">
        <v>1.8705499999999999</v>
      </c>
      <c r="HF69">
        <v>1.8633500000000001</v>
      </c>
      <c r="HG69">
        <v>0.27692299999999997</v>
      </c>
      <c r="HH69">
        <v>0</v>
      </c>
      <c r="HI69">
        <v>37.907699999999998</v>
      </c>
      <c r="HJ69">
        <v>999.9</v>
      </c>
      <c r="HK69">
        <v>60.3</v>
      </c>
      <c r="HL69">
        <v>32.1</v>
      </c>
      <c r="HM69">
        <v>31.777699999999999</v>
      </c>
      <c r="HN69">
        <v>60.155099999999997</v>
      </c>
      <c r="HO69">
        <v>22.840499999999999</v>
      </c>
      <c r="HP69">
        <v>1</v>
      </c>
      <c r="HQ69">
        <v>0.251857</v>
      </c>
      <c r="HR69">
        <v>-4.9119299999999999</v>
      </c>
      <c r="HS69">
        <v>20.215299999999999</v>
      </c>
      <c r="HT69">
        <v>5.2189399999999999</v>
      </c>
      <c r="HU69">
        <v>11.9801</v>
      </c>
      <c r="HV69">
        <v>4.96455</v>
      </c>
      <c r="HW69">
        <v>3.2749999999999999</v>
      </c>
      <c r="HX69">
        <v>9999</v>
      </c>
      <c r="HY69">
        <v>9999</v>
      </c>
      <c r="HZ69">
        <v>9999</v>
      </c>
      <c r="IA69">
        <v>536.1</v>
      </c>
      <c r="IB69">
        <v>1.8640000000000001</v>
      </c>
      <c r="IC69">
        <v>1.86009</v>
      </c>
      <c r="ID69">
        <v>1.8583700000000001</v>
      </c>
      <c r="IE69">
        <v>1.85975</v>
      </c>
      <c r="IF69">
        <v>1.8598699999999999</v>
      </c>
      <c r="IG69">
        <v>1.8583700000000001</v>
      </c>
      <c r="IH69">
        <v>1.85744</v>
      </c>
      <c r="II69">
        <v>1.85233</v>
      </c>
      <c r="IJ69">
        <v>0</v>
      </c>
      <c r="IK69">
        <v>0</v>
      </c>
      <c r="IL69">
        <v>0</v>
      </c>
      <c r="IM69">
        <v>0</v>
      </c>
      <c r="IN69" t="s">
        <v>442</v>
      </c>
      <c r="IO69" t="s">
        <v>443</v>
      </c>
      <c r="IP69" t="s">
        <v>444</v>
      </c>
      <c r="IQ69" t="s">
        <v>444</v>
      </c>
      <c r="IR69" t="s">
        <v>444</v>
      </c>
      <c r="IS69" t="s">
        <v>444</v>
      </c>
      <c r="IT69">
        <v>0</v>
      </c>
      <c r="IU69">
        <v>100</v>
      </c>
      <c r="IV69">
        <v>100</v>
      </c>
      <c r="IW69">
        <v>1.27</v>
      </c>
      <c r="IX69">
        <v>0.29720000000000002</v>
      </c>
      <c r="IY69">
        <v>0.39716153104927959</v>
      </c>
      <c r="IZ69">
        <v>2.1943836705261579E-3</v>
      </c>
      <c r="JA69">
        <v>-2.6144308360484781E-7</v>
      </c>
      <c r="JB69">
        <v>2.8315668189746569E-11</v>
      </c>
      <c r="JC69">
        <v>0.29717572329656933</v>
      </c>
      <c r="JD69">
        <v>0</v>
      </c>
      <c r="JE69">
        <v>0</v>
      </c>
      <c r="JF69">
        <v>0</v>
      </c>
      <c r="JG69">
        <v>6</v>
      </c>
      <c r="JH69">
        <v>2002</v>
      </c>
      <c r="JI69">
        <v>0</v>
      </c>
      <c r="JJ69">
        <v>28</v>
      </c>
      <c r="JK69">
        <v>28373747.399999999</v>
      </c>
      <c r="JL69">
        <v>28373747.399999999</v>
      </c>
      <c r="JM69">
        <v>1.1364700000000001</v>
      </c>
      <c r="JN69">
        <v>2.6196299999999999</v>
      </c>
      <c r="JO69">
        <v>1.49658</v>
      </c>
      <c r="JP69">
        <v>2.33887</v>
      </c>
      <c r="JQ69">
        <v>1.5490699999999999</v>
      </c>
      <c r="JR69">
        <v>2.47681</v>
      </c>
      <c r="JS69">
        <v>36.908000000000001</v>
      </c>
      <c r="JT69">
        <v>24.052499999999998</v>
      </c>
      <c r="JU69">
        <v>18</v>
      </c>
      <c r="JV69">
        <v>491.78399999999999</v>
      </c>
      <c r="JW69">
        <v>502.05599999999998</v>
      </c>
      <c r="JX69">
        <v>46.2316</v>
      </c>
      <c r="JY69">
        <v>30.4465</v>
      </c>
      <c r="JZ69">
        <v>30.000699999999998</v>
      </c>
      <c r="KA69">
        <v>30.263400000000001</v>
      </c>
      <c r="KB69">
        <v>30.157499999999999</v>
      </c>
      <c r="KC69">
        <v>22.844799999999999</v>
      </c>
      <c r="KD69">
        <v>0</v>
      </c>
      <c r="KE69">
        <v>100</v>
      </c>
      <c r="KF69">
        <v>46.23</v>
      </c>
      <c r="KG69">
        <v>420</v>
      </c>
      <c r="KH69">
        <v>39.371000000000002</v>
      </c>
      <c r="KI69">
        <v>101.36799999999999</v>
      </c>
      <c r="KJ69">
        <v>93.001000000000005</v>
      </c>
    </row>
    <row r="70" spans="1:296" x14ac:dyDescent="0.3">
      <c r="A70">
        <v>52</v>
      </c>
      <c r="B70">
        <v>1702425417.5999999</v>
      </c>
      <c r="C70">
        <v>15105.5</v>
      </c>
      <c r="D70" t="s">
        <v>598</v>
      </c>
      <c r="E70" t="s">
        <v>599</v>
      </c>
      <c r="F70">
        <v>5</v>
      </c>
      <c r="G70" t="s">
        <v>662</v>
      </c>
      <c r="H70">
        <v>1702425409.849999</v>
      </c>
      <c r="I70">
        <f t="shared" si="50"/>
        <v>9.6123653878635185E-3</v>
      </c>
      <c r="J70">
        <f t="shared" si="51"/>
        <v>9.6123653878635178</v>
      </c>
      <c r="K70">
        <f t="shared" si="52"/>
        <v>-3.3240747077564694</v>
      </c>
      <c r="L70">
        <f t="shared" si="53"/>
        <v>419.58953333333329</v>
      </c>
      <c r="M70">
        <f t="shared" si="54"/>
        <v>410.35884220369314</v>
      </c>
      <c r="N70">
        <f t="shared" si="55"/>
        <v>37.446716647483953</v>
      </c>
      <c r="O70">
        <f t="shared" si="56"/>
        <v>38.289050331183404</v>
      </c>
      <c r="P70">
        <f t="shared" si="57"/>
        <v>0.11748332622382752</v>
      </c>
      <c r="Q70">
        <f t="shared" si="58"/>
        <v>2.8593167293941026</v>
      </c>
      <c r="R70">
        <f t="shared" si="59"/>
        <v>0.11486602621641509</v>
      </c>
      <c r="S70">
        <f t="shared" si="60"/>
        <v>7.2021563961948559E-2</v>
      </c>
      <c r="T70">
        <f t="shared" si="61"/>
        <v>241.73460402332046</v>
      </c>
      <c r="U70">
        <f t="shared" si="62"/>
        <v>47.135505300632097</v>
      </c>
      <c r="V70">
        <f t="shared" si="63"/>
        <v>46.181743333333337</v>
      </c>
      <c r="W70">
        <f t="shared" si="64"/>
        <v>10.241652596495266</v>
      </c>
      <c r="X70">
        <f t="shared" si="65"/>
        <v>27.879438010663289</v>
      </c>
      <c r="Y70">
        <f t="shared" si="66"/>
        <v>3.166262542435609</v>
      </c>
      <c r="Z70">
        <f t="shared" si="67"/>
        <v>11.356981231919315</v>
      </c>
      <c r="AA70">
        <f t="shared" si="68"/>
        <v>7.0753900540596568</v>
      </c>
      <c r="AB70">
        <f t="shared" si="69"/>
        <v>-423.90531360478116</v>
      </c>
      <c r="AC70">
        <f t="shared" si="70"/>
        <v>313.74759742794379</v>
      </c>
      <c r="AD70">
        <f t="shared" si="71"/>
        <v>28.793555310066751</v>
      </c>
      <c r="AE70">
        <f t="shared" si="72"/>
        <v>160.37044315654981</v>
      </c>
      <c r="AF70">
        <f t="shared" si="73"/>
        <v>-3.0158494175129742</v>
      </c>
      <c r="AG70">
        <f t="shared" si="74"/>
        <v>9.571733731738286</v>
      </c>
      <c r="AH70">
        <f t="shared" si="75"/>
        <v>-3.3240747077564694</v>
      </c>
      <c r="AI70">
        <v>433.43106455136348</v>
      </c>
      <c r="AJ70">
        <v>434.73460606060581</v>
      </c>
      <c r="AK70">
        <v>1.5197440546277601E-2</v>
      </c>
      <c r="AL70">
        <v>66.160828535969159</v>
      </c>
      <c r="AM70">
        <f t="shared" si="76"/>
        <v>9.6123653878635178</v>
      </c>
      <c r="AN70">
        <v>31.00589323032877</v>
      </c>
      <c r="AO70">
        <v>34.71654181818181</v>
      </c>
      <c r="AP70">
        <v>1.016718950600212E-4</v>
      </c>
      <c r="AQ70">
        <v>108.5406042445276</v>
      </c>
      <c r="AR70">
        <v>0</v>
      </c>
      <c r="AS70">
        <v>0</v>
      </c>
      <c r="AT70">
        <f t="shared" si="77"/>
        <v>1</v>
      </c>
      <c r="AU70">
        <f t="shared" si="78"/>
        <v>0</v>
      </c>
      <c r="AV70">
        <f t="shared" si="79"/>
        <v>45032.245474745476</v>
      </c>
      <c r="AW70" t="s">
        <v>437</v>
      </c>
      <c r="AX70">
        <v>0</v>
      </c>
      <c r="AY70">
        <v>0.7</v>
      </c>
      <c r="AZ70">
        <v>0.7</v>
      </c>
      <c r="BA70">
        <f t="shared" si="80"/>
        <v>0</v>
      </c>
      <c r="BB70">
        <v>-1</v>
      </c>
      <c r="BC70" t="s">
        <v>600</v>
      </c>
      <c r="BD70">
        <v>8146.51</v>
      </c>
      <c r="BE70">
        <v>196.09612000000001</v>
      </c>
      <c r="BF70">
        <v>201.55</v>
      </c>
      <c r="BG70">
        <f t="shared" si="81"/>
        <v>2.7059687422475776E-2</v>
      </c>
      <c r="BH70">
        <v>0.5</v>
      </c>
      <c r="BI70">
        <f t="shared" si="82"/>
        <v>1261.1962603229645</v>
      </c>
      <c r="BJ70">
        <f t="shared" si="83"/>
        <v>-3.3240747077564694</v>
      </c>
      <c r="BK70">
        <f t="shared" si="84"/>
        <v>17.063788291367402</v>
      </c>
      <c r="BL70">
        <f t="shared" si="85"/>
        <v>-1.8427542016032662E-3</v>
      </c>
      <c r="BM70">
        <f t="shared" si="86"/>
        <v>-0.99652691639791624</v>
      </c>
      <c r="BN70">
        <f t="shared" si="87"/>
        <v>201.55</v>
      </c>
      <c r="BO70" t="s">
        <v>437</v>
      </c>
      <c r="BP70">
        <v>0</v>
      </c>
      <c r="BQ70">
        <f t="shared" si="88"/>
        <v>201.55</v>
      </c>
      <c r="BR70">
        <f t="shared" si="89"/>
        <v>0</v>
      </c>
      <c r="BS70" t="e">
        <f t="shared" si="90"/>
        <v>#DIV/0!</v>
      </c>
      <c r="BT70">
        <f t="shared" si="91"/>
        <v>1</v>
      </c>
      <c r="BU70">
        <f t="shared" si="92"/>
        <v>2.7153995519044051E-2</v>
      </c>
      <c r="BV70" t="e">
        <f t="shared" si="93"/>
        <v>#DIV/0!</v>
      </c>
      <c r="BW70" t="e">
        <f t="shared" si="94"/>
        <v>#DIV/0!</v>
      </c>
      <c r="BX70" t="e">
        <f t="shared" si="95"/>
        <v>#DIV/0!</v>
      </c>
      <c r="DG70">
        <f t="shared" si="96"/>
        <v>1499.9823333333341</v>
      </c>
      <c r="DH70">
        <f t="shared" si="97"/>
        <v>1261.1962603229645</v>
      </c>
      <c r="DI70">
        <f t="shared" si="98"/>
        <v>0.84080740972480161</v>
      </c>
      <c r="DJ70">
        <f t="shared" si="99"/>
        <v>0.16115830076886706</v>
      </c>
      <c r="DK70">
        <v>2</v>
      </c>
      <c r="DL70">
        <v>0.5</v>
      </c>
      <c r="DM70" t="s">
        <v>439</v>
      </c>
      <c r="DN70">
        <v>2</v>
      </c>
      <c r="DO70" t="b">
        <v>1</v>
      </c>
      <c r="DP70">
        <v>1702425409.849999</v>
      </c>
      <c r="DQ70">
        <v>419.58953333333329</v>
      </c>
      <c r="DR70">
        <v>419.98966666666672</v>
      </c>
      <c r="DS70">
        <v>34.697403333333327</v>
      </c>
      <c r="DT70">
        <v>31.00161666666666</v>
      </c>
      <c r="DU70">
        <v>418.3180999999999</v>
      </c>
      <c r="DV70">
        <v>34.400246666666668</v>
      </c>
      <c r="DW70">
        <v>500.00826666666671</v>
      </c>
      <c r="DX70">
        <v>91.153623333333314</v>
      </c>
      <c r="DY70">
        <v>9.9964493333333335E-2</v>
      </c>
      <c r="DZ70">
        <v>48.217063333333343</v>
      </c>
      <c r="EA70">
        <v>46.181743333333337</v>
      </c>
      <c r="EB70">
        <v>999.9000000000002</v>
      </c>
      <c r="EC70">
        <v>0</v>
      </c>
      <c r="ED70">
        <v>0</v>
      </c>
      <c r="EE70">
        <v>10003.81333333333</v>
      </c>
      <c r="EF70">
        <v>0</v>
      </c>
      <c r="EG70">
        <v>9.5021063333333355</v>
      </c>
      <c r="EH70">
        <v>-0.40004669999999998</v>
      </c>
      <c r="EI70">
        <v>434.67149999999998</v>
      </c>
      <c r="EJ70">
        <v>433.42646666666678</v>
      </c>
      <c r="EK70">
        <v>3.695794666666667</v>
      </c>
      <c r="EL70">
        <v>419.98966666666672</v>
      </c>
      <c r="EM70">
        <v>31.00161666666666</v>
      </c>
      <c r="EN70">
        <v>3.1627953333333338</v>
      </c>
      <c r="EO70">
        <v>2.8259103333333329</v>
      </c>
      <c r="EP70">
        <v>24.91073333333334</v>
      </c>
      <c r="EQ70">
        <v>23.03623</v>
      </c>
      <c r="ER70">
        <v>1499.9823333333341</v>
      </c>
      <c r="ES70">
        <v>0.97299900000000028</v>
      </c>
      <c r="ET70">
        <v>2.7001399999999991E-2</v>
      </c>
      <c r="EU70">
        <v>0</v>
      </c>
      <c r="EV70">
        <v>196.11456666666669</v>
      </c>
      <c r="EW70">
        <v>4.9995999999999983</v>
      </c>
      <c r="EX70">
        <v>3085.4896666666682</v>
      </c>
      <c r="EY70">
        <v>14076.236666666669</v>
      </c>
      <c r="EZ70">
        <v>43.524766666666657</v>
      </c>
      <c r="FA70">
        <v>44.083033333333319</v>
      </c>
      <c r="FB70">
        <v>43.639433333333344</v>
      </c>
      <c r="FC70">
        <v>43.97263333333332</v>
      </c>
      <c r="FD70">
        <v>46.637299999999989</v>
      </c>
      <c r="FE70">
        <v>1454.612333333333</v>
      </c>
      <c r="FF70">
        <v>40.369999999999983</v>
      </c>
      <c r="FG70">
        <v>0</v>
      </c>
      <c r="FH70">
        <v>574</v>
      </c>
      <c r="FI70">
        <v>0</v>
      </c>
      <c r="FJ70">
        <v>196.09612000000001</v>
      </c>
      <c r="FK70">
        <v>-0.1833076965057206</v>
      </c>
      <c r="FL70">
        <v>-5.9938461709412829</v>
      </c>
      <c r="FM70">
        <v>3085.4288000000001</v>
      </c>
      <c r="FN70">
        <v>15</v>
      </c>
      <c r="FO70">
        <v>0</v>
      </c>
      <c r="FP70" t="s">
        <v>440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-0.41214592500000008</v>
      </c>
      <c r="GC70">
        <v>0.19553321200750581</v>
      </c>
      <c r="GD70">
        <v>2.7875794698436401E-2</v>
      </c>
      <c r="GE70">
        <v>1</v>
      </c>
      <c r="GF70">
        <v>196.1222352941177</v>
      </c>
      <c r="GG70">
        <v>-1.6470593173480041E-2</v>
      </c>
      <c r="GH70">
        <v>0.23648206732454119</v>
      </c>
      <c r="GI70">
        <v>1</v>
      </c>
      <c r="GJ70">
        <v>3.68740925</v>
      </c>
      <c r="GK70">
        <v>0.13240018761724051</v>
      </c>
      <c r="GL70">
        <v>1.304549584866363E-2</v>
      </c>
      <c r="GM70">
        <v>0</v>
      </c>
      <c r="GN70">
        <v>2</v>
      </c>
      <c r="GO70">
        <v>3</v>
      </c>
      <c r="GP70" t="s">
        <v>441</v>
      </c>
      <c r="GQ70">
        <v>3.10501</v>
      </c>
      <c r="GR70">
        <v>2.7582499999999999</v>
      </c>
      <c r="GS70">
        <v>8.8006500000000001E-2</v>
      </c>
      <c r="GT70">
        <v>8.8306099999999998E-2</v>
      </c>
      <c r="GU70">
        <v>0.13969200000000001</v>
      </c>
      <c r="GV70">
        <v>0.130521</v>
      </c>
      <c r="GW70">
        <v>23639.200000000001</v>
      </c>
      <c r="GX70">
        <v>21979.200000000001</v>
      </c>
      <c r="GY70">
        <v>26487</v>
      </c>
      <c r="GZ70">
        <v>24342.1</v>
      </c>
      <c r="HA70">
        <v>36521.699999999997</v>
      </c>
      <c r="HB70">
        <v>31317.1</v>
      </c>
      <c r="HC70">
        <v>46334</v>
      </c>
      <c r="HD70">
        <v>38548.9</v>
      </c>
      <c r="HE70">
        <v>1.8644499999999999</v>
      </c>
      <c r="HF70">
        <v>1.8481300000000001</v>
      </c>
      <c r="HG70">
        <v>0.30268699999999998</v>
      </c>
      <c r="HH70">
        <v>0</v>
      </c>
      <c r="HI70">
        <v>41.409399999999998</v>
      </c>
      <c r="HJ70">
        <v>999.9</v>
      </c>
      <c r="HK70">
        <v>60.4</v>
      </c>
      <c r="HL70">
        <v>32.299999999999997</v>
      </c>
      <c r="HM70">
        <v>32.185899999999997</v>
      </c>
      <c r="HN70">
        <v>60.1751</v>
      </c>
      <c r="HO70">
        <v>22.335699999999999</v>
      </c>
      <c r="HP70">
        <v>1</v>
      </c>
      <c r="HQ70">
        <v>0.32571099999999997</v>
      </c>
      <c r="HR70">
        <v>-6.6666699999999999</v>
      </c>
      <c r="HS70">
        <v>20.166599999999999</v>
      </c>
      <c r="HT70">
        <v>5.2202799999999998</v>
      </c>
      <c r="HU70">
        <v>11.986000000000001</v>
      </c>
      <c r="HV70">
        <v>4.9649999999999999</v>
      </c>
      <c r="HW70">
        <v>3.2757999999999998</v>
      </c>
      <c r="HX70">
        <v>9999</v>
      </c>
      <c r="HY70">
        <v>9999</v>
      </c>
      <c r="HZ70">
        <v>9999</v>
      </c>
      <c r="IA70">
        <v>536.29999999999995</v>
      </c>
      <c r="IB70">
        <v>1.8640099999999999</v>
      </c>
      <c r="IC70">
        <v>1.8601300000000001</v>
      </c>
      <c r="ID70">
        <v>1.85842</v>
      </c>
      <c r="IE70">
        <v>1.8597399999999999</v>
      </c>
      <c r="IF70">
        <v>1.85989</v>
      </c>
      <c r="IG70">
        <v>1.8583799999999999</v>
      </c>
      <c r="IH70">
        <v>1.85745</v>
      </c>
      <c r="II70">
        <v>1.85239</v>
      </c>
      <c r="IJ70">
        <v>0</v>
      </c>
      <c r="IK70">
        <v>0</v>
      </c>
      <c r="IL70">
        <v>0</v>
      </c>
      <c r="IM70">
        <v>0</v>
      </c>
      <c r="IN70" t="s">
        <v>442</v>
      </c>
      <c r="IO70" t="s">
        <v>443</v>
      </c>
      <c r="IP70" t="s">
        <v>444</v>
      </c>
      <c r="IQ70" t="s">
        <v>444</v>
      </c>
      <c r="IR70" t="s">
        <v>444</v>
      </c>
      <c r="IS70" t="s">
        <v>444</v>
      </c>
      <c r="IT70">
        <v>0</v>
      </c>
      <c r="IU70">
        <v>100</v>
      </c>
      <c r="IV70">
        <v>100</v>
      </c>
      <c r="IW70">
        <v>1.272</v>
      </c>
      <c r="IX70">
        <v>0.29709999999999998</v>
      </c>
      <c r="IY70">
        <v>0.39716153104927959</v>
      </c>
      <c r="IZ70">
        <v>2.1943836705261579E-3</v>
      </c>
      <c r="JA70">
        <v>-2.6144308360484781E-7</v>
      </c>
      <c r="JB70">
        <v>2.8315668189746569E-11</v>
      </c>
      <c r="JC70">
        <v>0.29717572329656933</v>
      </c>
      <c r="JD70">
        <v>0</v>
      </c>
      <c r="JE70">
        <v>0</v>
      </c>
      <c r="JF70">
        <v>0</v>
      </c>
      <c r="JG70">
        <v>6</v>
      </c>
      <c r="JH70">
        <v>2002</v>
      </c>
      <c r="JI70">
        <v>0</v>
      </c>
      <c r="JJ70">
        <v>28</v>
      </c>
      <c r="JK70">
        <v>28373757</v>
      </c>
      <c r="JL70">
        <v>28373757</v>
      </c>
      <c r="JM70">
        <v>1.1376999999999999</v>
      </c>
      <c r="JN70">
        <v>2.6293899999999999</v>
      </c>
      <c r="JO70">
        <v>1.49658</v>
      </c>
      <c r="JP70">
        <v>2.3339799999999999</v>
      </c>
      <c r="JQ70">
        <v>1.5490699999999999</v>
      </c>
      <c r="JR70">
        <v>2.4499499999999999</v>
      </c>
      <c r="JS70">
        <v>37.313800000000001</v>
      </c>
      <c r="JT70">
        <v>24.017499999999998</v>
      </c>
      <c r="JU70">
        <v>18</v>
      </c>
      <c r="JV70">
        <v>494.44299999999998</v>
      </c>
      <c r="JW70">
        <v>498.62299999999999</v>
      </c>
      <c r="JX70">
        <v>53.244300000000003</v>
      </c>
      <c r="JY70">
        <v>31.337599999999998</v>
      </c>
      <c r="JZ70">
        <v>30.000599999999999</v>
      </c>
      <c r="KA70">
        <v>31.106100000000001</v>
      </c>
      <c r="KB70">
        <v>30.9846</v>
      </c>
      <c r="KC70">
        <v>22.865600000000001</v>
      </c>
      <c r="KD70">
        <v>0</v>
      </c>
      <c r="KE70">
        <v>100</v>
      </c>
      <c r="KF70">
        <v>311.60300000000001</v>
      </c>
      <c r="KG70">
        <v>420</v>
      </c>
      <c r="KH70">
        <v>39.371000000000002</v>
      </c>
      <c r="KI70">
        <v>101.24</v>
      </c>
      <c r="KJ70">
        <v>92.930999999999997</v>
      </c>
    </row>
    <row r="71" spans="1:296" x14ac:dyDescent="0.3">
      <c r="A71">
        <v>53</v>
      </c>
      <c r="B71">
        <v>1702425489.5999999</v>
      </c>
      <c r="C71">
        <v>15177.5</v>
      </c>
      <c r="D71" t="s">
        <v>601</v>
      </c>
      <c r="E71" t="s">
        <v>602</v>
      </c>
      <c r="F71">
        <v>5</v>
      </c>
      <c r="G71" t="s">
        <v>662</v>
      </c>
      <c r="H71">
        <v>1702425481.599999</v>
      </c>
      <c r="I71">
        <f t="shared" si="50"/>
        <v>9.9906693724951551E-3</v>
      </c>
      <c r="J71">
        <f t="shared" si="51"/>
        <v>9.9906693724951552</v>
      </c>
      <c r="K71">
        <f t="shared" si="52"/>
        <v>-3.318180802072864</v>
      </c>
      <c r="L71">
        <f t="shared" si="53"/>
        <v>419.6858064516129</v>
      </c>
      <c r="M71">
        <f t="shared" si="54"/>
        <v>408.53288572397611</v>
      </c>
      <c r="N71">
        <f t="shared" si="55"/>
        <v>37.281588867843979</v>
      </c>
      <c r="O71">
        <f t="shared" si="56"/>
        <v>38.299373775187632</v>
      </c>
      <c r="P71">
        <f t="shared" si="57"/>
        <v>0.11984084132501713</v>
      </c>
      <c r="Q71">
        <f t="shared" si="58"/>
        <v>2.858136505680152</v>
      </c>
      <c r="R71">
        <f t="shared" si="59"/>
        <v>0.11711766027029925</v>
      </c>
      <c r="S71">
        <f t="shared" si="60"/>
        <v>7.3438050780802858E-2</v>
      </c>
      <c r="T71">
        <f t="shared" si="61"/>
        <v>241.7404999779877</v>
      </c>
      <c r="U71">
        <f t="shared" si="62"/>
        <v>47.336291554972412</v>
      </c>
      <c r="V71">
        <f t="shared" si="63"/>
        <v>46.463835483870973</v>
      </c>
      <c r="W71">
        <f t="shared" si="64"/>
        <v>10.390347515239654</v>
      </c>
      <c r="X71">
        <f t="shared" si="65"/>
        <v>27.621165407879673</v>
      </c>
      <c r="Y71">
        <f t="shared" si="66"/>
        <v>3.1846950227225821</v>
      </c>
      <c r="Z71">
        <f t="shared" si="67"/>
        <v>11.529908226877579</v>
      </c>
      <c r="AA71">
        <f t="shared" si="68"/>
        <v>7.2056524925170713</v>
      </c>
      <c r="AB71">
        <f t="shared" si="69"/>
        <v>-440.58851932703635</v>
      </c>
      <c r="AC71">
        <f t="shared" si="70"/>
        <v>316.37219037491468</v>
      </c>
      <c r="AD71">
        <f t="shared" si="71"/>
        <v>29.125688792319188</v>
      </c>
      <c r="AE71">
        <f t="shared" si="72"/>
        <v>146.64985981818523</v>
      </c>
      <c r="AF71">
        <f t="shared" si="73"/>
        <v>-3.347205215986965</v>
      </c>
      <c r="AG71">
        <f t="shared" si="74"/>
        <v>9.9659345137020843</v>
      </c>
      <c r="AH71">
        <f t="shared" si="75"/>
        <v>-3.318180802072864</v>
      </c>
      <c r="AI71">
        <v>433.45844716677072</v>
      </c>
      <c r="AJ71">
        <v>434.83053939393932</v>
      </c>
      <c r="AK71">
        <v>-5.1907444543176169E-4</v>
      </c>
      <c r="AL71">
        <v>66.160828535969159</v>
      </c>
      <c r="AM71">
        <f t="shared" si="76"/>
        <v>9.9906693724951552</v>
      </c>
      <c r="AN71">
        <v>31.056941039639408</v>
      </c>
      <c r="AO71">
        <v>34.913003636363619</v>
      </c>
      <c r="AP71">
        <v>7.1485541204935614E-5</v>
      </c>
      <c r="AQ71">
        <v>108.5406042445276</v>
      </c>
      <c r="AR71">
        <v>0</v>
      </c>
      <c r="AS71">
        <v>0</v>
      </c>
      <c r="AT71">
        <f t="shared" si="77"/>
        <v>1</v>
      </c>
      <c r="AU71">
        <f t="shared" si="78"/>
        <v>0</v>
      </c>
      <c r="AV71">
        <f t="shared" si="79"/>
        <v>44959.151056509232</v>
      </c>
      <c r="AW71" t="s">
        <v>437</v>
      </c>
      <c r="AX71">
        <v>0</v>
      </c>
      <c r="AY71">
        <v>0.7</v>
      </c>
      <c r="AZ71">
        <v>0.7</v>
      </c>
      <c r="BA71">
        <f t="shared" si="80"/>
        <v>0</v>
      </c>
      <c r="BB71">
        <v>-1</v>
      </c>
      <c r="BC71" t="s">
        <v>603</v>
      </c>
      <c r="BD71">
        <v>8144.99</v>
      </c>
      <c r="BE71">
        <v>195.22811999999999</v>
      </c>
      <c r="BF71">
        <v>200.51</v>
      </c>
      <c r="BG71">
        <f t="shared" si="81"/>
        <v>2.63422273203332E-2</v>
      </c>
      <c r="BH71">
        <v>0.5</v>
      </c>
      <c r="BI71">
        <f t="shared" si="82"/>
        <v>1261.2300390325522</v>
      </c>
      <c r="BJ71">
        <f t="shared" si="83"/>
        <v>-3.318180802072864</v>
      </c>
      <c r="BK71">
        <f t="shared" si="84"/>
        <v>16.611804195714104</v>
      </c>
      <c r="BL71">
        <f t="shared" si="85"/>
        <v>-1.8380317074045143E-3</v>
      </c>
      <c r="BM71">
        <f t="shared" si="86"/>
        <v>-0.99650890229913724</v>
      </c>
      <c r="BN71">
        <f t="shared" si="87"/>
        <v>200.51</v>
      </c>
      <c r="BO71" t="s">
        <v>437</v>
      </c>
      <c r="BP71">
        <v>0</v>
      </c>
      <c r="BQ71">
        <f t="shared" si="88"/>
        <v>200.51</v>
      </c>
      <c r="BR71">
        <f t="shared" si="89"/>
        <v>0</v>
      </c>
      <c r="BS71" t="e">
        <f t="shared" si="90"/>
        <v>#DIV/0!</v>
      </c>
      <c r="BT71">
        <f t="shared" si="91"/>
        <v>1</v>
      </c>
      <c r="BU71">
        <f t="shared" si="92"/>
        <v>2.6434512787147795E-2</v>
      </c>
      <c r="BV71" t="e">
        <f t="shared" si="93"/>
        <v>#DIV/0!</v>
      </c>
      <c r="BW71" t="e">
        <f t="shared" si="94"/>
        <v>#DIV/0!</v>
      </c>
      <c r="BX71" t="e">
        <f t="shared" si="95"/>
        <v>#DIV/0!</v>
      </c>
      <c r="DG71">
        <f t="shared" si="96"/>
        <v>1500.022903225806</v>
      </c>
      <c r="DH71">
        <f t="shared" si="97"/>
        <v>1261.2300390325522</v>
      </c>
      <c r="DI71">
        <f t="shared" si="98"/>
        <v>0.84080718789044584</v>
      </c>
      <c r="DJ71">
        <f t="shared" si="99"/>
        <v>0.16115787262856032</v>
      </c>
      <c r="DK71">
        <v>2</v>
      </c>
      <c r="DL71">
        <v>0.5</v>
      </c>
      <c r="DM71" t="s">
        <v>439</v>
      </c>
      <c r="DN71">
        <v>2</v>
      </c>
      <c r="DO71" t="b">
        <v>1</v>
      </c>
      <c r="DP71">
        <v>1702425481.599999</v>
      </c>
      <c r="DQ71">
        <v>419.6858064516129</v>
      </c>
      <c r="DR71">
        <v>420.01993548387088</v>
      </c>
      <c r="DS71">
        <v>34.897993548387113</v>
      </c>
      <c r="DT71">
        <v>31.050890322580649</v>
      </c>
      <c r="DU71">
        <v>418.41412903225807</v>
      </c>
      <c r="DV71">
        <v>34.600812903225808</v>
      </c>
      <c r="DW71">
        <v>500.02003225806448</v>
      </c>
      <c r="DX71">
        <v>91.157245161290305</v>
      </c>
      <c r="DY71">
        <v>0.1000077322580645</v>
      </c>
      <c r="DZ71">
        <v>48.517029032258073</v>
      </c>
      <c r="EA71">
        <v>46.463835483870973</v>
      </c>
      <c r="EB71">
        <v>999.90000000000032</v>
      </c>
      <c r="EC71">
        <v>0</v>
      </c>
      <c r="ED71">
        <v>0</v>
      </c>
      <c r="EE71">
        <v>9996.1938709677415</v>
      </c>
      <c r="EF71">
        <v>0</v>
      </c>
      <c r="EG71">
        <v>9.2299112903225797</v>
      </c>
      <c r="EH71">
        <v>-0.33411425806451611</v>
      </c>
      <c r="EI71">
        <v>434.86158064516133</v>
      </c>
      <c r="EJ71">
        <v>433.47980645161277</v>
      </c>
      <c r="EK71">
        <v>3.8471122580645161</v>
      </c>
      <c r="EL71">
        <v>420.01993548387088</v>
      </c>
      <c r="EM71">
        <v>31.050890322580649</v>
      </c>
      <c r="EN71">
        <v>3.1812051612903218</v>
      </c>
      <c r="EO71">
        <v>2.8305129032258072</v>
      </c>
      <c r="EP71">
        <v>25.008061290322569</v>
      </c>
      <c r="EQ71">
        <v>23.06312258064516</v>
      </c>
      <c r="ER71">
        <v>1500.022903225806</v>
      </c>
      <c r="ES71">
        <v>0.9730011935483871</v>
      </c>
      <c r="ET71">
        <v>2.6998822580645159E-2</v>
      </c>
      <c r="EU71">
        <v>0</v>
      </c>
      <c r="EV71">
        <v>195.253064516129</v>
      </c>
      <c r="EW71">
        <v>4.9995999999999974</v>
      </c>
      <c r="EX71">
        <v>3077.326129032258</v>
      </c>
      <c r="EY71">
        <v>14076.629032258061</v>
      </c>
      <c r="EZ71">
        <v>43.691161290322547</v>
      </c>
      <c r="FA71">
        <v>44.221483870967717</v>
      </c>
      <c r="FB71">
        <v>43.699451612903218</v>
      </c>
      <c r="FC71">
        <v>44.072354838709671</v>
      </c>
      <c r="FD71">
        <v>46.661064516129017</v>
      </c>
      <c r="FE71">
        <v>1454.6629032258061</v>
      </c>
      <c r="FF71">
        <v>40.359999999999978</v>
      </c>
      <c r="FG71">
        <v>0</v>
      </c>
      <c r="FH71">
        <v>71.200000047683716</v>
      </c>
      <c r="FI71">
        <v>0</v>
      </c>
      <c r="FJ71">
        <v>195.22811999999999</v>
      </c>
      <c r="FK71">
        <v>-0.69269229559867884</v>
      </c>
      <c r="FL71">
        <v>-8.2761538315743657</v>
      </c>
      <c r="FM71">
        <v>3077.223199999999</v>
      </c>
      <c r="FN71">
        <v>15</v>
      </c>
      <c r="FO71">
        <v>0</v>
      </c>
      <c r="FP71" t="s">
        <v>440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-0.32325926829268298</v>
      </c>
      <c r="GC71">
        <v>3.3949923344947647E-2</v>
      </c>
      <c r="GD71">
        <v>5.0054429842227327E-2</v>
      </c>
      <c r="GE71">
        <v>1</v>
      </c>
      <c r="GF71">
        <v>195.2535882352941</v>
      </c>
      <c r="GG71">
        <v>-0.34362108195443858</v>
      </c>
      <c r="GH71">
        <v>0.15450340138023369</v>
      </c>
      <c r="GI71">
        <v>1</v>
      </c>
      <c r="GJ71">
        <v>3.8460009756097562</v>
      </c>
      <c r="GK71">
        <v>3.6643484320575112E-2</v>
      </c>
      <c r="GL71">
        <v>4.5040473965783983E-3</v>
      </c>
      <c r="GM71">
        <v>1</v>
      </c>
      <c r="GN71">
        <v>3</v>
      </c>
      <c r="GO71">
        <v>3</v>
      </c>
      <c r="GP71" t="s">
        <v>448</v>
      </c>
      <c r="GQ71">
        <v>3.1047899999999999</v>
      </c>
      <c r="GR71">
        <v>2.7581500000000001</v>
      </c>
      <c r="GS71">
        <v>8.7998000000000007E-2</v>
      </c>
      <c r="GT71">
        <v>8.8291800000000004E-2</v>
      </c>
      <c r="GU71">
        <v>0.140208</v>
      </c>
      <c r="GV71">
        <v>0.13064799999999999</v>
      </c>
      <c r="GW71">
        <v>23636</v>
      </c>
      <c r="GX71">
        <v>21977.599999999999</v>
      </c>
      <c r="GY71">
        <v>26483.5</v>
      </c>
      <c r="GZ71">
        <v>24340.400000000001</v>
      </c>
      <c r="HA71">
        <v>36495.599999999999</v>
      </c>
      <c r="HB71">
        <v>31310.799999999999</v>
      </c>
      <c r="HC71">
        <v>46328.2</v>
      </c>
      <c r="HD71">
        <v>38546.5</v>
      </c>
      <c r="HE71">
        <v>1.8634299999999999</v>
      </c>
      <c r="HF71">
        <v>1.847</v>
      </c>
      <c r="HG71">
        <v>0.29932300000000001</v>
      </c>
      <c r="HH71">
        <v>0</v>
      </c>
      <c r="HI71">
        <v>41.703600000000002</v>
      </c>
      <c r="HJ71">
        <v>999.9</v>
      </c>
      <c r="HK71">
        <v>60.4</v>
      </c>
      <c r="HL71">
        <v>32.299999999999997</v>
      </c>
      <c r="HM71">
        <v>32.183599999999998</v>
      </c>
      <c r="HN71">
        <v>60.445099999999996</v>
      </c>
      <c r="HO71">
        <v>22.495999999999999</v>
      </c>
      <c r="HP71">
        <v>1</v>
      </c>
      <c r="HQ71">
        <v>0.33214700000000003</v>
      </c>
      <c r="HR71">
        <v>-6.6666699999999999</v>
      </c>
      <c r="HS71">
        <v>20.166499999999999</v>
      </c>
      <c r="HT71">
        <v>5.2216300000000002</v>
      </c>
      <c r="HU71">
        <v>11.9857</v>
      </c>
      <c r="HV71">
        <v>4.9653499999999999</v>
      </c>
      <c r="HW71">
        <v>3.27583</v>
      </c>
      <c r="HX71">
        <v>9999</v>
      </c>
      <c r="HY71">
        <v>9999</v>
      </c>
      <c r="HZ71">
        <v>9999</v>
      </c>
      <c r="IA71">
        <v>536.29999999999995</v>
      </c>
      <c r="IB71">
        <v>1.8640099999999999</v>
      </c>
      <c r="IC71">
        <v>1.8601300000000001</v>
      </c>
      <c r="ID71">
        <v>1.8584000000000001</v>
      </c>
      <c r="IE71">
        <v>1.85978</v>
      </c>
      <c r="IF71">
        <v>1.85989</v>
      </c>
      <c r="IG71">
        <v>1.8583700000000001</v>
      </c>
      <c r="IH71">
        <v>1.85745</v>
      </c>
      <c r="II71">
        <v>1.85239</v>
      </c>
      <c r="IJ71">
        <v>0</v>
      </c>
      <c r="IK71">
        <v>0</v>
      </c>
      <c r="IL71">
        <v>0</v>
      </c>
      <c r="IM71">
        <v>0</v>
      </c>
      <c r="IN71" t="s">
        <v>442</v>
      </c>
      <c r="IO71" t="s">
        <v>443</v>
      </c>
      <c r="IP71" t="s">
        <v>444</v>
      </c>
      <c r="IQ71" t="s">
        <v>444</v>
      </c>
      <c r="IR71" t="s">
        <v>444</v>
      </c>
      <c r="IS71" t="s">
        <v>444</v>
      </c>
      <c r="IT71">
        <v>0</v>
      </c>
      <c r="IU71">
        <v>100</v>
      </c>
      <c r="IV71">
        <v>100</v>
      </c>
      <c r="IW71">
        <v>1.2709999999999999</v>
      </c>
      <c r="IX71">
        <v>0.29709999999999998</v>
      </c>
      <c r="IY71">
        <v>0.39716153104927959</v>
      </c>
      <c r="IZ71">
        <v>2.1943836705261579E-3</v>
      </c>
      <c r="JA71">
        <v>-2.6144308360484781E-7</v>
      </c>
      <c r="JB71">
        <v>2.8315668189746569E-11</v>
      </c>
      <c r="JC71">
        <v>0.29717572329656933</v>
      </c>
      <c r="JD71">
        <v>0</v>
      </c>
      <c r="JE71">
        <v>0</v>
      </c>
      <c r="JF71">
        <v>0</v>
      </c>
      <c r="JG71">
        <v>6</v>
      </c>
      <c r="JH71">
        <v>2002</v>
      </c>
      <c r="JI71">
        <v>0</v>
      </c>
      <c r="JJ71">
        <v>28</v>
      </c>
      <c r="JK71">
        <v>28373758.199999999</v>
      </c>
      <c r="JL71">
        <v>28373758.199999999</v>
      </c>
      <c r="JM71">
        <v>1.1376999999999999</v>
      </c>
      <c r="JN71">
        <v>2.6257299999999999</v>
      </c>
      <c r="JO71">
        <v>1.49658</v>
      </c>
      <c r="JP71">
        <v>2.33521</v>
      </c>
      <c r="JQ71">
        <v>1.5490699999999999</v>
      </c>
      <c r="JR71">
        <v>2.4682599999999999</v>
      </c>
      <c r="JS71">
        <v>37.337800000000001</v>
      </c>
      <c r="JT71">
        <v>24.035</v>
      </c>
      <c r="JU71">
        <v>18</v>
      </c>
      <c r="JV71">
        <v>494.452</v>
      </c>
      <c r="JW71">
        <v>498.548</v>
      </c>
      <c r="JX71">
        <v>53.485599999999998</v>
      </c>
      <c r="JY71">
        <v>31.425599999999999</v>
      </c>
      <c r="JZ71">
        <v>30.000599999999999</v>
      </c>
      <c r="KA71">
        <v>31.19</v>
      </c>
      <c r="KB71">
        <v>31.0684</v>
      </c>
      <c r="KC71">
        <v>22.868500000000001</v>
      </c>
      <c r="KD71">
        <v>0</v>
      </c>
      <c r="KE71">
        <v>100</v>
      </c>
      <c r="KF71">
        <v>65.434200000000004</v>
      </c>
      <c r="KG71">
        <v>420</v>
      </c>
      <c r="KH71">
        <v>39.371000000000002</v>
      </c>
      <c r="KI71">
        <v>101.227</v>
      </c>
      <c r="KJ71">
        <v>92.924800000000005</v>
      </c>
    </row>
    <row r="72" spans="1:296" x14ac:dyDescent="0.3">
      <c r="A72">
        <v>54</v>
      </c>
      <c r="B72">
        <v>1702425590.5999999</v>
      </c>
      <c r="C72">
        <v>15278.5</v>
      </c>
      <c r="D72" t="s">
        <v>604</v>
      </c>
      <c r="E72" t="s">
        <v>605</v>
      </c>
      <c r="F72">
        <v>5</v>
      </c>
      <c r="G72" t="s">
        <v>662</v>
      </c>
      <c r="H72">
        <v>1702425582.599999</v>
      </c>
      <c r="I72">
        <f t="shared" si="50"/>
        <v>1.0343353606238259E-2</v>
      </c>
      <c r="J72">
        <f t="shared" si="51"/>
        <v>10.343353606238258</v>
      </c>
      <c r="K72">
        <f t="shared" si="52"/>
        <v>-3.6569923555020081</v>
      </c>
      <c r="L72">
        <f t="shared" si="53"/>
        <v>419.72996774193541</v>
      </c>
      <c r="M72">
        <f t="shared" si="54"/>
        <v>411.18169625771958</v>
      </c>
      <c r="N72">
        <f t="shared" si="55"/>
        <v>37.525899034001867</v>
      </c>
      <c r="O72">
        <f t="shared" si="56"/>
        <v>38.306044588999676</v>
      </c>
      <c r="P72">
        <f t="shared" si="57"/>
        <v>0.12226405375224632</v>
      </c>
      <c r="Q72">
        <f t="shared" si="58"/>
        <v>2.8591593375148125</v>
      </c>
      <c r="R72">
        <f t="shared" si="59"/>
        <v>0.11943202304261948</v>
      </c>
      <c r="S72">
        <f t="shared" si="60"/>
        <v>7.4893997438928203E-2</v>
      </c>
      <c r="T72">
        <f t="shared" si="61"/>
        <v>241.73442488122933</v>
      </c>
      <c r="U72">
        <f t="shared" si="62"/>
        <v>47.508681562357751</v>
      </c>
      <c r="V72">
        <f t="shared" si="63"/>
        <v>46.69361935483871</v>
      </c>
      <c r="W72">
        <f t="shared" si="64"/>
        <v>10.512844389909734</v>
      </c>
      <c r="X72">
        <f t="shared" si="65"/>
        <v>27.412903600784887</v>
      </c>
      <c r="Y72">
        <f t="shared" si="66"/>
        <v>3.2029326604350139</v>
      </c>
      <c r="Z72">
        <f t="shared" si="67"/>
        <v>11.684032844821688</v>
      </c>
      <c r="AA72">
        <f t="shared" si="68"/>
        <v>7.3099117294747202</v>
      </c>
      <c r="AB72">
        <f t="shared" si="69"/>
        <v>-456.14189403510721</v>
      </c>
      <c r="AC72">
        <f t="shared" si="70"/>
        <v>321.77450322201196</v>
      </c>
      <c r="AD72">
        <f t="shared" si="71"/>
        <v>29.680948706217496</v>
      </c>
      <c r="AE72">
        <f t="shared" si="72"/>
        <v>137.04798277435157</v>
      </c>
      <c r="AF72">
        <f t="shared" si="73"/>
        <v>-3.6256420251378056</v>
      </c>
      <c r="AG72">
        <f t="shared" si="74"/>
        <v>10.330595930076555</v>
      </c>
      <c r="AH72">
        <f t="shared" si="75"/>
        <v>-3.6569923555020081</v>
      </c>
      <c r="AI72">
        <v>433.49948217795702</v>
      </c>
      <c r="AJ72">
        <v>435.00783636363627</v>
      </c>
      <c r="AK72">
        <v>3.0533430560914762E-4</v>
      </c>
      <c r="AL72">
        <v>66.160828535969159</v>
      </c>
      <c r="AM72">
        <f t="shared" si="76"/>
        <v>10.343353606238258</v>
      </c>
      <c r="AN72">
        <v>31.110275639296152</v>
      </c>
      <c r="AO72">
        <v>35.102650909090897</v>
      </c>
      <c r="AP72">
        <v>-4.7645224129723138E-5</v>
      </c>
      <c r="AQ72">
        <v>108.5406042445276</v>
      </c>
      <c r="AR72">
        <v>0</v>
      </c>
      <c r="AS72">
        <v>0</v>
      </c>
      <c r="AT72">
        <f t="shared" si="77"/>
        <v>1</v>
      </c>
      <c r="AU72">
        <f t="shared" si="78"/>
        <v>0</v>
      </c>
      <c r="AV72">
        <f t="shared" si="79"/>
        <v>44949.355797583114</v>
      </c>
      <c r="AW72" t="s">
        <v>437</v>
      </c>
      <c r="AX72">
        <v>0</v>
      </c>
      <c r="AY72">
        <v>0.7</v>
      </c>
      <c r="AZ72">
        <v>0.7</v>
      </c>
      <c r="BA72">
        <f t="shared" si="80"/>
        <v>0</v>
      </c>
      <c r="BB72">
        <v>-1</v>
      </c>
      <c r="BC72" t="s">
        <v>606</v>
      </c>
      <c r="BD72">
        <v>8143.02</v>
      </c>
      <c r="BE72">
        <v>194.03853846153851</v>
      </c>
      <c r="BF72">
        <v>198.52</v>
      </c>
      <c r="BG72">
        <f t="shared" si="81"/>
        <v>2.2574357941071432E-2</v>
      </c>
      <c r="BH72">
        <v>0.5</v>
      </c>
      <c r="BI72">
        <f t="shared" si="82"/>
        <v>1261.198064839012</v>
      </c>
      <c r="BJ72">
        <f t="shared" si="83"/>
        <v>-3.6569923555020081</v>
      </c>
      <c r="BK72">
        <f t="shared" si="84"/>
        <v>14.235368275131236</v>
      </c>
      <c r="BL72">
        <f t="shared" si="85"/>
        <v>-2.1067209263765916E-3</v>
      </c>
      <c r="BM72">
        <f t="shared" si="86"/>
        <v>-0.99647390691114246</v>
      </c>
      <c r="BN72">
        <f t="shared" si="87"/>
        <v>198.52</v>
      </c>
      <c r="BO72" t="s">
        <v>437</v>
      </c>
      <c r="BP72">
        <v>0</v>
      </c>
      <c r="BQ72">
        <f t="shared" si="88"/>
        <v>198.52</v>
      </c>
      <c r="BR72">
        <f t="shared" si="89"/>
        <v>0</v>
      </c>
      <c r="BS72" t="e">
        <f t="shared" si="90"/>
        <v>#DIV/0!</v>
      </c>
      <c r="BT72">
        <f t="shared" si="91"/>
        <v>1</v>
      </c>
      <c r="BU72">
        <f t="shared" si="92"/>
        <v>2.2654238896276928E-2</v>
      </c>
      <c r="BV72" t="e">
        <f t="shared" si="93"/>
        <v>#DIV/0!</v>
      </c>
      <c r="BW72" t="e">
        <f t="shared" si="94"/>
        <v>#DIV/0!</v>
      </c>
      <c r="BX72" t="e">
        <f t="shared" si="95"/>
        <v>#DIV/0!</v>
      </c>
      <c r="DG72">
        <f t="shared" si="96"/>
        <v>1499.984838709677</v>
      </c>
      <c r="DH72">
        <f t="shared" si="97"/>
        <v>1261.198064839012</v>
      </c>
      <c r="DI72">
        <f t="shared" si="98"/>
        <v>0.84080720837413592</v>
      </c>
      <c r="DJ72">
        <f t="shared" si="99"/>
        <v>0.16115791216208231</v>
      </c>
      <c r="DK72">
        <v>2</v>
      </c>
      <c r="DL72">
        <v>0.5</v>
      </c>
      <c r="DM72" t="s">
        <v>439</v>
      </c>
      <c r="DN72">
        <v>2</v>
      </c>
      <c r="DO72" t="b">
        <v>1</v>
      </c>
      <c r="DP72">
        <v>1702425582.599999</v>
      </c>
      <c r="DQ72">
        <v>419.72996774193541</v>
      </c>
      <c r="DR72">
        <v>420.01412903225821</v>
      </c>
      <c r="DS72">
        <v>35.095422580645163</v>
      </c>
      <c r="DT72">
        <v>31.108293548387099</v>
      </c>
      <c r="DU72">
        <v>418.45832258064507</v>
      </c>
      <c r="DV72">
        <v>34.798245161290318</v>
      </c>
      <c r="DW72">
        <v>500.01087096774199</v>
      </c>
      <c r="DX72">
        <v>91.163577419354823</v>
      </c>
      <c r="DY72">
        <v>9.9967080645161299E-2</v>
      </c>
      <c r="DZ72">
        <v>48.781125806451612</v>
      </c>
      <c r="EA72">
        <v>46.69361935483871</v>
      </c>
      <c r="EB72">
        <v>999.90000000000032</v>
      </c>
      <c r="EC72">
        <v>0</v>
      </c>
      <c r="ED72">
        <v>0</v>
      </c>
      <c r="EE72">
        <v>10001.75774193548</v>
      </c>
      <c r="EF72">
        <v>0</v>
      </c>
      <c r="EG72">
        <v>9.4753148387096786</v>
      </c>
      <c r="EH72">
        <v>-0.28407738709677421</v>
      </c>
      <c r="EI72">
        <v>434.99645161290317</v>
      </c>
      <c r="EJ72">
        <v>433.4995483870967</v>
      </c>
      <c r="EK72">
        <v>3.9871316129032262</v>
      </c>
      <c r="EL72">
        <v>420.01412903225821</v>
      </c>
      <c r="EM72">
        <v>31.108293548387099</v>
      </c>
      <c r="EN72">
        <v>3.1994232258064521</v>
      </c>
      <c r="EO72">
        <v>2.8359432258064512</v>
      </c>
      <c r="EP72">
        <v>25.10387096774194</v>
      </c>
      <c r="EQ72">
        <v>23.094799999999999</v>
      </c>
      <c r="ER72">
        <v>1499.984838709677</v>
      </c>
      <c r="ES72">
        <v>0.97300299999999962</v>
      </c>
      <c r="ET72">
        <v>2.6996699999999998E-2</v>
      </c>
      <c r="EU72">
        <v>0</v>
      </c>
      <c r="EV72">
        <v>194.077870967742</v>
      </c>
      <c r="EW72">
        <v>4.9995999999999974</v>
      </c>
      <c r="EX72">
        <v>3064.7925806451608</v>
      </c>
      <c r="EY72">
        <v>14076.293548387101</v>
      </c>
      <c r="EZ72">
        <v>43.888903225806438</v>
      </c>
      <c r="FA72">
        <v>44.378999999999991</v>
      </c>
      <c r="FB72">
        <v>43.995806451612907</v>
      </c>
      <c r="FC72">
        <v>44.215516129032238</v>
      </c>
      <c r="FD72">
        <v>46.856516129032237</v>
      </c>
      <c r="FE72">
        <v>1454.6248387096771</v>
      </c>
      <c r="FF72">
        <v>40.359999999999978</v>
      </c>
      <c r="FG72">
        <v>0</v>
      </c>
      <c r="FH72">
        <v>100.4000000953674</v>
      </c>
      <c r="FI72">
        <v>0</v>
      </c>
      <c r="FJ72">
        <v>194.03853846153851</v>
      </c>
      <c r="FK72">
        <v>-0.68567520895831136</v>
      </c>
      <c r="FL72">
        <v>-9.5494017286150239</v>
      </c>
      <c r="FM72">
        <v>3064.729230769231</v>
      </c>
      <c r="FN72">
        <v>15</v>
      </c>
      <c r="FO72">
        <v>0</v>
      </c>
      <c r="FP72" t="s">
        <v>440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-0.28406958536585358</v>
      </c>
      <c r="GC72">
        <v>4.2603930313588778E-2</v>
      </c>
      <c r="GD72">
        <v>3.9386610433778453E-2</v>
      </c>
      <c r="GE72">
        <v>1</v>
      </c>
      <c r="GF72">
        <v>194.07970588235301</v>
      </c>
      <c r="GG72">
        <v>-0.52601986057477379</v>
      </c>
      <c r="GH72">
        <v>0.20537276430515181</v>
      </c>
      <c r="GI72">
        <v>1</v>
      </c>
      <c r="GJ72">
        <v>3.9822556097560979</v>
      </c>
      <c r="GK72">
        <v>9.6157421602785745E-2</v>
      </c>
      <c r="GL72">
        <v>9.8378961286422449E-3</v>
      </c>
      <c r="GM72">
        <v>1</v>
      </c>
      <c r="GN72">
        <v>3</v>
      </c>
      <c r="GO72">
        <v>3</v>
      </c>
      <c r="GP72" t="s">
        <v>448</v>
      </c>
      <c r="GQ72">
        <v>3.1048300000000002</v>
      </c>
      <c r="GR72">
        <v>2.7579699999999998</v>
      </c>
      <c r="GS72">
        <v>8.7997300000000001E-2</v>
      </c>
      <c r="GT72">
        <v>8.8272699999999996E-2</v>
      </c>
      <c r="GU72">
        <v>0.14069899999999999</v>
      </c>
      <c r="GV72">
        <v>0.130772</v>
      </c>
      <c r="GW72">
        <v>23629.9</v>
      </c>
      <c r="GX72">
        <v>21973.4</v>
      </c>
      <c r="GY72">
        <v>26477.1</v>
      </c>
      <c r="GZ72">
        <v>24335.599999999999</v>
      </c>
      <c r="HA72">
        <v>36466.699999999997</v>
      </c>
      <c r="HB72">
        <v>31301</v>
      </c>
      <c r="HC72">
        <v>46317</v>
      </c>
      <c r="HD72">
        <v>38539.5</v>
      </c>
      <c r="HE72">
        <v>1.8623799999999999</v>
      </c>
      <c r="HF72">
        <v>1.8445499999999999</v>
      </c>
      <c r="HG72">
        <v>0.29918899999999998</v>
      </c>
      <c r="HH72">
        <v>0</v>
      </c>
      <c r="HI72">
        <v>41.939700000000002</v>
      </c>
      <c r="HJ72">
        <v>999.9</v>
      </c>
      <c r="HK72">
        <v>60.4</v>
      </c>
      <c r="HL72">
        <v>32.4</v>
      </c>
      <c r="HM72">
        <v>32.361600000000003</v>
      </c>
      <c r="HN72">
        <v>60.305100000000003</v>
      </c>
      <c r="HO72">
        <v>22.459900000000001</v>
      </c>
      <c r="HP72">
        <v>1</v>
      </c>
      <c r="HQ72">
        <v>0.34325699999999998</v>
      </c>
      <c r="HR72">
        <v>-6.6666699999999999</v>
      </c>
      <c r="HS72">
        <v>20.166599999999999</v>
      </c>
      <c r="HT72">
        <v>5.22133</v>
      </c>
      <c r="HU72">
        <v>11.9855</v>
      </c>
      <c r="HV72">
        <v>4.9653</v>
      </c>
      <c r="HW72">
        <v>3.2757999999999998</v>
      </c>
      <c r="HX72">
        <v>9999</v>
      </c>
      <c r="HY72">
        <v>9999</v>
      </c>
      <c r="HZ72">
        <v>9999</v>
      </c>
      <c r="IA72">
        <v>536.4</v>
      </c>
      <c r="IB72">
        <v>1.8640099999999999</v>
      </c>
      <c r="IC72">
        <v>1.86008</v>
      </c>
      <c r="ID72">
        <v>1.85842</v>
      </c>
      <c r="IE72">
        <v>1.8597699999999999</v>
      </c>
      <c r="IF72">
        <v>1.85988</v>
      </c>
      <c r="IG72">
        <v>1.8583700000000001</v>
      </c>
      <c r="IH72">
        <v>1.85745</v>
      </c>
      <c r="II72">
        <v>1.85239</v>
      </c>
      <c r="IJ72">
        <v>0</v>
      </c>
      <c r="IK72">
        <v>0</v>
      </c>
      <c r="IL72">
        <v>0</v>
      </c>
      <c r="IM72">
        <v>0</v>
      </c>
      <c r="IN72" t="s">
        <v>442</v>
      </c>
      <c r="IO72" t="s">
        <v>443</v>
      </c>
      <c r="IP72" t="s">
        <v>444</v>
      </c>
      <c r="IQ72" t="s">
        <v>444</v>
      </c>
      <c r="IR72" t="s">
        <v>444</v>
      </c>
      <c r="IS72" t="s">
        <v>444</v>
      </c>
      <c r="IT72">
        <v>0</v>
      </c>
      <c r="IU72">
        <v>100</v>
      </c>
      <c r="IV72">
        <v>100</v>
      </c>
      <c r="IW72">
        <v>1.2709999999999999</v>
      </c>
      <c r="IX72">
        <v>0.29720000000000002</v>
      </c>
      <c r="IY72">
        <v>0.39716153104927959</v>
      </c>
      <c r="IZ72">
        <v>2.1943836705261579E-3</v>
      </c>
      <c r="JA72">
        <v>-2.6144308360484781E-7</v>
      </c>
      <c r="JB72">
        <v>2.8315668189746569E-11</v>
      </c>
      <c r="JC72">
        <v>0.29717572329656933</v>
      </c>
      <c r="JD72">
        <v>0</v>
      </c>
      <c r="JE72">
        <v>0</v>
      </c>
      <c r="JF72">
        <v>0</v>
      </c>
      <c r="JG72">
        <v>6</v>
      </c>
      <c r="JH72">
        <v>2002</v>
      </c>
      <c r="JI72">
        <v>0</v>
      </c>
      <c r="JJ72">
        <v>28</v>
      </c>
      <c r="JK72">
        <v>28373759.800000001</v>
      </c>
      <c r="JL72">
        <v>28373759.800000001</v>
      </c>
      <c r="JM72">
        <v>1.1376999999999999</v>
      </c>
      <c r="JN72">
        <v>2.6257299999999999</v>
      </c>
      <c r="JO72">
        <v>1.49658</v>
      </c>
      <c r="JP72">
        <v>2.33643</v>
      </c>
      <c r="JQ72">
        <v>1.5490699999999999</v>
      </c>
      <c r="JR72">
        <v>2.47437</v>
      </c>
      <c r="JS72">
        <v>37.409799999999997</v>
      </c>
      <c r="JT72">
        <v>24.026199999999999</v>
      </c>
      <c r="JU72">
        <v>18</v>
      </c>
      <c r="JV72">
        <v>494.73</v>
      </c>
      <c r="JW72">
        <v>497.86099999999999</v>
      </c>
      <c r="JX72">
        <v>53.794400000000003</v>
      </c>
      <c r="JY72">
        <v>31.558</v>
      </c>
      <c r="JZ72">
        <v>30.000599999999999</v>
      </c>
      <c r="KA72">
        <v>31.3123</v>
      </c>
      <c r="KB72">
        <v>31.186900000000001</v>
      </c>
      <c r="KC72">
        <v>22.8689</v>
      </c>
      <c r="KD72">
        <v>0</v>
      </c>
      <c r="KE72">
        <v>100</v>
      </c>
      <c r="KF72">
        <v>69.721999999999994</v>
      </c>
      <c r="KG72">
        <v>420</v>
      </c>
      <c r="KH72">
        <v>39.371000000000002</v>
      </c>
      <c r="KI72">
        <v>101.203</v>
      </c>
      <c r="KJ72">
        <v>92.907499999999999</v>
      </c>
    </row>
    <row r="73" spans="1:296" x14ac:dyDescent="0.3">
      <c r="A73">
        <v>55</v>
      </c>
      <c r="B73">
        <v>1702427079.5</v>
      </c>
      <c r="C73">
        <v>16767.400000095371</v>
      </c>
      <c r="D73" t="s">
        <v>607</v>
      </c>
      <c r="E73" t="s">
        <v>608</v>
      </c>
      <c r="F73">
        <v>5</v>
      </c>
      <c r="G73" t="s">
        <v>662</v>
      </c>
      <c r="H73">
        <v>1702427071.5</v>
      </c>
      <c r="I73">
        <f t="shared" si="50"/>
        <v>1.2527665126214815E-3</v>
      </c>
      <c r="J73">
        <f t="shared" si="51"/>
        <v>1.2527665126214815</v>
      </c>
      <c r="K73">
        <f t="shared" si="52"/>
        <v>1.4103798768206504</v>
      </c>
      <c r="L73">
        <f t="shared" si="53"/>
        <v>419.16448387096779</v>
      </c>
      <c r="M73">
        <f t="shared" si="54"/>
        <v>390.04341605271276</v>
      </c>
      <c r="N73">
        <f t="shared" si="55"/>
        <v>35.602567052341364</v>
      </c>
      <c r="O73">
        <f t="shared" si="56"/>
        <v>38.260693627397018</v>
      </c>
      <c r="P73">
        <f t="shared" si="57"/>
        <v>0.10721640227460065</v>
      </c>
      <c r="Q73">
        <f t="shared" si="58"/>
        <v>2.8588506790646786</v>
      </c>
      <c r="R73">
        <f t="shared" si="59"/>
        <v>0.10503163700918366</v>
      </c>
      <c r="S73">
        <f t="shared" si="60"/>
        <v>6.5837357619330225E-2</v>
      </c>
      <c r="T73">
        <f t="shared" si="61"/>
        <v>241.75841946199301</v>
      </c>
      <c r="U73">
        <f t="shared" si="62"/>
        <v>18.819617104260509</v>
      </c>
      <c r="V73">
        <f t="shared" si="63"/>
        <v>18.130364516129031</v>
      </c>
      <c r="W73">
        <f t="shared" si="64"/>
        <v>2.0883191530440057</v>
      </c>
      <c r="X73">
        <f t="shared" si="65"/>
        <v>50.131660430173994</v>
      </c>
      <c r="Y73">
        <f t="shared" si="66"/>
        <v>1.0181197828529869</v>
      </c>
      <c r="Z73">
        <f t="shared" si="67"/>
        <v>2.0308918039351149</v>
      </c>
      <c r="AA73">
        <f t="shared" si="68"/>
        <v>1.0701993701910189</v>
      </c>
      <c r="AB73">
        <f t="shared" si="69"/>
        <v>-55.247003206607332</v>
      </c>
      <c r="AC73">
        <f t="shared" si="70"/>
        <v>-68.293886327292668</v>
      </c>
      <c r="AD73">
        <f t="shared" si="71"/>
        <v>-4.7008073069660803</v>
      </c>
      <c r="AE73">
        <f t="shared" si="72"/>
        <v>113.51672262112693</v>
      </c>
      <c r="AF73">
        <f t="shared" si="73"/>
        <v>1.5302476820204578</v>
      </c>
      <c r="AG73">
        <f t="shared" si="74"/>
        <v>1.2659639518118646</v>
      </c>
      <c r="AH73">
        <f t="shared" si="75"/>
        <v>1.4103798768206504</v>
      </c>
      <c r="AI73">
        <v>424.46484400432911</v>
      </c>
      <c r="AJ73">
        <v>423.893212121212</v>
      </c>
      <c r="AK73">
        <v>2.8205128204801002E-4</v>
      </c>
      <c r="AL73">
        <v>66.16</v>
      </c>
      <c r="AM73">
        <f t="shared" si="76"/>
        <v>1.2527665126214815</v>
      </c>
      <c r="AN73">
        <v>10.651089572432641</v>
      </c>
      <c r="AO73">
        <v>11.14720909090909</v>
      </c>
      <c r="AP73">
        <v>-7.328000204780316E-5</v>
      </c>
      <c r="AQ73">
        <v>108.6968990658428</v>
      </c>
      <c r="AR73">
        <v>0</v>
      </c>
      <c r="AS73">
        <v>0</v>
      </c>
      <c r="AT73">
        <f t="shared" si="77"/>
        <v>1</v>
      </c>
      <c r="AU73">
        <f t="shared" si="78"/>
        <v>0</v>
      </c>
      <c r="AV73">
        <f t="shared" si="79"/>
        <v>49748.760502975201</v>
      </c>
      <c r="AW73" t="s">
        <v>437</v>
      </c>
      <c r="AX73">
        <v>0</v>
      </c>
      <c r="AY73">
        <v>0.7</v>
      </c>
      <c r="AZ73">
        <v>0.7</v>
      </c>
      <c r="BA73">
        <f t="shared" si="80"/>
        <v>0</v>
      </c>
      <c r="BB73">
        <v>-1</v>
      </c>
      <c r="BC73" t="s">
        <v>609</v>
      </c>
      <c r="BD73">
        <v>8166.95</v>
      </c>
      <c r="BE73">
        <v>309.23360000000002</v>
      </c>
      <c r="BF73">
        <v>313.08999999999997</v>
      </c>
      <c r="BG73">
        <f t="shared" si="81"/>
        <v>1.2317225079050642E-2</v>
      </c>
      <c r="BH73">
        <v>0.5</v>
      </c>
      <c r="BI73">
        <f t="shared" si="82"/>
        <v>1261.3211616132667</v>
      </c>
      <c r="BJ73">
        <f t="shared" si="83"/>
        <v>1.4103798768206504</v>
      </c>
      <c r="BK73">
        <f t="shared" si="84"/>
        <v>7.7679883222801083</v>
      </c>
      <c r="BL73">
        <f t="shared" si="85"/>
        <v>1.910996144501139E-3</v>
      </c>
      <c r="BM73">
        <f t="shared" si="86"/>
        <v>-0.99776422115046792</v>
      </c>
      <c r="BN73">
        <f t="shared" si="87"/>
        <v>313.08999999999997</v>
      </c>
      <c r="BO73" t="s">
        <v>437</v>
      </c>
      <c r="BP73">
        <v>0</v>
      </c>
      <c r="BQ73">
        <f t="shared" si="88"/>
        <v>313.08999999999997</v>
      </c>
      <c r="BR73">
        <f t="shared" si="89"/>
        <v>0</v>
      </c>
      <c r="BS73" t="e">
        <f t="shared" si="90"/>
        <v>#DIV/0!</v>
      </c>
      <c r="BT73">
        <f t="shared" si="91"/>
        <v>1</v>
      </c>
      <c r="BU73">
        <f t="shared" si="92"/>
        <v>1.2344825378533087E-2</v>
      </c>
      <c r="BV73" t="e">
        <f t="shared" si="93"/>
        <v>#DIV/0!</v>
      </c>
      <c r="BW73" t="e">
        <f t="shared" si="94"/>
        <v>#DIV/0!</v>
      </c>
      <c r="BX73" t="e">
        <f t="shared" si="95"/>
        <v>#DIV/0!</v>
      </c>
      <c r="DG73">
        <f t="shared" si="96"/>
        <v>1500.1309677419349</v>
      </c>
      <c r="DH73">
        <f t="shared" si="97"/>
        <v>1261.3211616132667</v>
      </c>
      <c r="DI73">
        <f t="shared" si="98"/>
        <v>0.8408073619811105</v>
      </c>
      <c r="DJ73">
        <f t="shared" si="99"/>
        <v>0.16115820862354355</v>
      </c>
      <c r="DK73">
        <v>2</v>
      </c>
      <c r="DL73">
        <v>0.5</v>
      </c>
      <c r="DM73" t="s">
        <v>439</v>
      </c>
      <c r="DN73">
        <v>2</v>
      </c>
      <c r="DO73" t="b">
        <v>1</v>
      </c>
      <c r="DP73">
        <v>1702427071.5</v>
      </c>
      <c r="DQ73">
        <v>419.16448387096779</v>
      </c>
      <c r="DR73">
        <v>419.98883870967751</v>
      </c>
      <c r="DS73">
        <v>11.15399677419355</v>
      </c>
      <c r="DT73">
        <v>10.653261290322581</v>
      </c>
      <c r="DU73">
        <v>417.89377419354821</v>
      </c>
      <c r="DV73">
        <v>11.142490322580651</v>
      </c>
      <c r="DW73">
        <v>500.00187096774192</v>
      </c>
      <c r="DX73">
        <v>91.178467741935478</v>
      </c>
      <c r="DY73">
        <v>0.1000043129032258</v>
      </c>
      <c r="DZ73">
        <v>17.687261290322581</v>
      </c>
      <c r="EA73">
        <v>18.130364516129031</v>
      </c>
      <c r="EB73">
        <v>999.90000000000032</v>
      </c>
      <c r="EC73">
        <v>0</v>
      </c>
      <c r="ED73">
        <v>0</v>
      </c>
      <c r="EE73">
        <v>9998.235806451612</v>
      </c>
      <c r="EF73">
        <v>0</v>
      </c>
      <c r="EG73">
        <v>9.5882193548387082</v>
      </c>
      <c r="EH73">
        <v>-0.82435651612903238</v>
      </c>
      <c r="EI73">
        <v>423.89251612903229</v>
      </c>
      <c r="EJ73">
        <v>424.51125806451608</v>
      </c>
      <c r="EK73">
        <v>0.50074254838709675</v>
      </c>
      <c r="EL73">
        <v>419.98883870967751</v>
      </c>
      <c r="EM73">
        <v>10.653261290322581</v>
      </c>
      <c r="EN73">
        <v>1.017005161290323</v>
      </c>
      <c r="EO73">
        <v>0.97134767741935502</v>
      </c>
      <c r="EP73">
        <v>7.1622945161290321</v>
      </c>
      <c r="EQ73">
        <v>6.4935445161290337</v>
      </c>
      <c r="ER73">
        <v>1500.1309677419349</v>
      </c>
      <c r="ES73">
        <v>0.97299822580645146</v>
      </c>
      <c r="ET73">
        <v>2.700161612903226E-2</v>
      </c>
      <c r="EU73">
        <v>0</v>
      </c>
      <c r="EV73">
        <v>309.23216129032249</v>
      </c>
      <c r="EW73">
        <v>4.9995999999999974</v>
      </c>
      <c r="EX73">
        <v>4678.7258064516136</v>
      </c>
      <c r="EY73">
        <v>14077.64516129032</v>
      </c>
      <c r="EZ73">
        <v>39.106516129032237</v>
      </c>
      <c r="FA73">
        <v>41.308193548387088</v>
      </c>
      <c r="FB73">
        <v>40.330451612903218</v>
      </c>
      <c r="FC73">
        <v>41.368677419354817</v>
      </c>
      <c r="FD73">
        <v>39.880870967741927</v>
      </c>
      <c r="FE73">
        <v>1454.7593548387099</v>
      </c>
      <c r="FF73">
        <v>40.371612903225817</v>
      </c>
      <c r="FG73">
        <v>0</v>
      </c>
      <c r="FH73">
        <v>1488.400000095367</v>
      </c>
      <c r="FI73">
        <v>0</v>
      </c>
      <c r="FJ73">
        <v>309.23360000000002</v>
      </c>
      <c r="FK73">
        <v>0.87530771203487712</v>
      </c>
      <c r="FL73">
        <v>-22.65230769012312</v>
      </c>
      <c r="FM73">
        <v>4678.2659999999996</v>
      </c>
      <c r="FN73">
        <v>15</v>
      </c>
      <c r="FO73">
        <v>0</v>
      </c>
      <c r="FP73" t="s">
        <v>440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-0.83258739999999987</v>
      </c>
      <c r="GC73">
        <v>0.18679042401501059</v>
      </c>
      <c r="GD73">
        <v>2.357678450594991E-2</v>
      </c>
      <c r="GE73">
        <v>1</v>
      </c>
      <c r="GF73">
        <v>309.23620588235292</v>
      </c>
      <c r="GG73">
        <v>7.7692903355425419E-2</v>
      </c>
      <c r="GH73">
        <v>0.26615262974153853</v>
      </c>
      <c r="GI73">
        <v>1</v>
      </c>
      <c r="GJ73">
        <v>0.50067642499999998</v>
      </c>
      <c r="GK73">
        <v>-7.739380863040473E-3</v>
      </c>
      <c r="GL73">
        <v>2.1877613659572301E-3</v>
      </c>
      <c r="GM73">
        <v>1</v>
      </c>
      <c r="GN73">
        <v>3</v>
      </c>
      <c r="GO73">
        <v>3</v>
      </c>
      <c r="GP73" t="s">
        <v>448</v>
      </c>
      <c r="GQ73">
        <v>3.0996800000000002</v>
      </c>
      <c r="GR73">
        <v>2.758</v>
      </c>
      <c r="GS73">
        <v>8.8306800000000005E-2</v>
      </c>
      <c r="GT73">
        <v>8.8681300000000005E-2</v>
      </c>
      <c r="GU73">
        <v>6.2459000000000001E-2</v>
      </c>
      <c r="GV73">
        <v>6.09385E-2</v>
      </c>
      <c r="GW73">
        <v>23748</v>
      </c>
      <c r="GX73">
        <v>22076.7</v>
      </c>
      <c r="GY73">
        <v>26609.4</v>
      </c>
      <c r="GZ73">
        <v>24450</v>
      </c>
      <c r="HA73">
        <v>40001.199999999997</v>
      </c>
      <c r="HB73">
        <v>33986.800000000003</v>
      </c>
      <c r="HC73">
        <v>46546.8</v>
      </c>
      <c r="HD73">
        <v>38725.699999999997</v>
      </c>
      <c r="HE73">
        <v>1.8935999999999999</v>
      </c>
      <c r="HF73">
        <v>1.8539699999999999</v>
      </c>
      <c r="HG73">
        <v>7.48038E-3</v>
      </c>
      <c r="HH73">
        <v>0</v>
      </c>
      <c r="HI73">
        <v>17.909700000000001</v>
      </c>
      <c r="HJ73">
        <v>999.9</v>
      </c>
      <c r="HK73">
        <v>45.1</v>
      </c>
      <c r="HL73">
        <v>32.700000000000003</v>
      </c>
      <c r="HM73">
        <v>24.572500000000002</v>
      </c>
      <c r="HN73">
        <v>62.275500000000001</v>
      </c>
      <c r="HO73">
        <v>24.3309</v>
      </c>
      <c r="HP73">
        <v>1</v>
      </c>
      <c r="HQ73">
        <v>0.10553899999999999</v>
      </c>
      <c r="HR73">
        <v>8.6775000000000002</v>
      </c>
      <c r="HS73">
        <v>20.0625</v>
      </c>
      <c r="HT73">
        <v>5.2202799999999998</v>
      </c>
      <c r="HU73">
        <v>11.986000000000001</v>
      </c>
      <c r="HV73">
        <v>4.9652000000000003</v>
      </c>
      <c r="HW73">
        <v>3.2751299999999999</v>
      </c>
      <c r="HX73">
        <v>9999</v>
      </c>
      <c r="HY73">
        <v>9999</v>
      </c>
      <c r="HZ73">
        <v>9999</v>
      </c>
      <c r="IA73">
        <v>536.79999999999995</v>
      </c>
      <c r="IB73">
        <v>1.8639699999999999</v>
      </c>
      <c r="IC73">
        <v>1.86005</v>
      </c>
      <c r="ID73">
        <v>1.8583700000000001</v>
      </c>
      <c r="IE73">
        <v>1.8597399999999999</v>
      </c>
      <c r="IF73">
        <v>1.85985</v>
      </c>
      <c r="IG73">
        <v>1.8583499999999999</v>
      </c>
      <c r="IH73">
        <v>1.8573900000000001</v>
      </c>
      <c r="II73">
        <v>1.85233</v>
      </c>
      <c r="IJ73">
        <v>0</v>
      </c>
      <c r="IK73">
        <v>0</v>
      </c>
      <c r="IL73">
        <v>0</v>
      </c>
      <c r="IM73">
        <v>0</v>
      </c>
      <c r="IN73" t="s">
        <v>442</v>
      </c>
      <c r="IO73" t="s">
        <v>443</v>
      </c>
      <c r="IP73" t="s">
        <v>444</v>
      </c>
      <c r="IQ73" t="s">
        <v>444</v>
      </c>
      <c r="IR73" t="s">
        <v>444</v>
      </c>
      <c r="IS73" t="s">
        <v>444</v>
      </c>
      <c r="IT73">
        <v>0</v>
      </c>
      <c r="IU73">
        <v>100</v>
      </c>
      <c r="IV73">
        <v>100</v>
      </c>
      <c r="IW73">
        <v>1.2709999999999999</v>
      </c>
      <c r="IX73">
        <v>1.15E-2</v>
      </c>
      <c r="IY73">
        <v>0.39716153104927959</v>
      </c>
      <c r="IZ73">
        <v>2.1943836705261579E-3</v>
      </c>
      <c r="JA73">
        <v>-2.6144308360484781E-7</v>
      </c>
      <c r="JB73">
        <v>2.8315668189746569E-11</v>
      </c>
      <c r="JC73">
        <v>-2.387284111826243E-2</v>
      </c>
      <c r="JD73">
        <v>-4.9195921971587819E-3</v>
      </c>
      <c r="JE73">
        <v>8.1864236447964141E-4</v>
      </c>
      <c r="JF73">
        <v>-8.2681161510495509E-6</v>
      </c>
      <c r="JG73">
        <v>6</v>
      </c>
      <c r="JH73">
        <v>2002</v>
      </c>
      <c r="JI73">
        <v>0</v>
      </c>
      <c r="JJ73">
        <v>28</v>
      </c>
      <c r="JK73">
        <v>28373784.699999999</v>
      </c>
      <c r="JL73">
        <v>28373784.699999999</v>
      </c>
      <c r="JM73">
        <v>1.11694</v>
      </c>
      <c r="JN73">
        <v>2.63306</v>
      </c>
      <c r="JO73">
        <v>1.49658</v>
      </c>
      <c r="JP73">
        <v>2.3339799999999999</v>
      </c>
      <c r="JQ73">
        <v>1.5490699999999999</v>
      </c>
      <c r="JR73">
        <v>2.4169900000000002</v>
      </c>
      <c r="JS73">
        <v>36.387099999999997</v>
      </c>
      <c r="JT73">
        <v>23.956199999999999</v>
      </c>
      <c r="JU73">
        <v>18</v>
      </c>
      <c r="JV73">
        <v>492.67399999999998</v>
      </c>
      <c r="JW73">
        <v>483.00099999999998</v>
      </c>
      <c r="JX73">
        <v>11.878</v>
      </c>
      <c r="JY73">
        <v>28.226700000000001</v>
      </c>
      <c r="JZ73">
        <v>29.9983</v>
      </c>
      <c r="KA73">
        <v>28.5915</v>
      </c>
      <c r="KB73">
        <v>28.6037</v>
      </c>
      <c r="KC73">
        <v>22.452500000000001</v>
      </c>
      <c r="KD73">
        <v>52.186999999999998</v>
      </c>
      <c r="KE73">
        <v>0</v>
      </c>
      <c r="KF73">
        <v>11.8872</v>
      </c>
      <c r="KG73">
        <v>420</v>
      </c>
      <c r="KH73">
        <v>10.696400000000001</v>
      </c>
      <c r="KI73">
        <v>101.706</v>
      </c>
      <c r="KJ73">
        <v>93.351699999999994</v>
      </c>
    </row>
    <row r="74" spans="1:296" x14ac:dyDescent="0.3">
      <c r="A74">
        <v>56</v>
      </c>
      <c r="B74">
        <v>1702427291</v>
      </c>
      <c r="C74">
        <v>16978.900000095371</v>
      </c>
      <c r="D74" t="s">
        <v>610</v>
      </c>
      <c r="E74" t="s">
        <v>611</v>
      </c>
      <c r="F74">
        <v>5</v>
      </c>
      <c r="G74" t="s">
        <v>612</v>
      </c>
      <c r="H74">
        <v>1702427283.25</v>
      </c>
      <c r="I74">
        <f t="shared" si="50"/>
        <v>1.7154606188188217E-3</v>
      </c>
      <c r="J74">
        <f t="shared" si="51"/>
        <v>1.7154606188188217</v>
      </c>
      <c r="K74">
        <f t="shared" si="52"/>
        <v>1.3763958558130871</v>
      </c>
      <c r="L74">
        <f t="shared" si="53"/>
        <v>419.13670000000008</v>
      </c>
      <c r="M74">
        <f t="shared" si="54"/>
        <v>396.25461925320371</v>
      </c>
      <c r="N74">
        <f t="shared" si="55"/>
        <v>36.172110380003176</v>
      </c>
      <c r="O74">
        <f t="shared" si="56"/>
        <v>38.260901551844064</v>
      </c>
      <c r="P74">
        <f t="shared" si="57"/>
        <v>0.14873641499657039</v>
      </c>
      <c r="Q74">
        <f t="shared" si="58"/>
        <v>2.8549947667999902</v>
      </c>
      <c r="R74">
        <f t="shared" si="59"/>
        <v>0.14456186843176555</v>
      </c>
      <c r="S74">
        <f t="shared" si="60"/>
        <v>9.0716474927941673E-2</v>
      </c>
      <c r="T74">
        <f t="shared" si="61"/>
        <v>241.73977596965855</v>
      </c>
      <c r="U74">
        <f t="shared" si="62"/>
        <v>18.510785809000371</v>
      </c>
      <c r="V74">
        <f t="shared" si="63"/>
        <v>17.951160000000009</v>
      </c>
      <c r="W74">
        <f t="shared" si="64"/>
        <v>2.0649244865243266</v>
      </c>
      <c r="X74">
        <f t="shared" si="65"/>
        <v>49.814581386256037</v>
      </c>
      <c r="Y74">
        <f t="shared" si="66"/>
        <v>0.99986428538234007</v>
      </c>
      <c r="Z74">
        <f t="shared" si="67"/>
        <v>2.0071719114319508</v>
      </c>
      <c r="AA74">
        <f t="shared" si="68"/>
        <v>1.0650602011419865</v>
      </c>
      <c r="AB74">
        <f t="shared" si="69"/>
        <v>-75.651813289910038</v>
      </c>
      <c r="AC74">
        <f t="shared" si="70"/>
        <v>-69.283837504190757</v>
      </c>
      <c r="AD74">
        <f t="shared" si="71"/>
        <v>-4.7663960213134891</v>
      </c>
      <c r="AE74">
        <f t="shared" si="72"/>
        <v>92.037729154244261</v>
      </c>
      <c r="AF74">
        <f t="shared" si="73"/>
        <v>1.4242525947740972</v>
      </c>
      <c r="AG74">
        <f t="shared" si="74"/>
        <v>1.7470221039874756</v>
      </c>
      <c r="AH74">
        <f t="shared" si="75"/>
        <v>1.3763958558130871</v>
      </c>
      <c r="AI74">
        <v>424.3217529112556</v>
      </c>
      <c r="AJ74">
        <v>423.76578181818149</v>
      </c>
      <c r="AK74">
        <v>-5.9546925569388082E-5</v>
      </c>
      <c r="AL74">
        <v>66.16</v>
      </c>
      <c r="AM74">
        <f t="shared" si="76"/>
        <v>1.7154606188188217</v>
      </c>
      <c r="AN74">
        <v>10.25752905994608</v>
      </c>
      <c r="AO74">
        <v>10.93777878787879</v>
      </c>
      <c r="AP74">
        <v>-1.912422016692435E-4</v>
      </c>
      <c r="AQ74">
        <v>108.6968990658428</v>
      </c>
      <c r="AR74">
        <v>0</v>
      </c>
      <c r="AS74">
        <v>0</v>
      </c>
      <c r="AT74">
        <f t="shared" si="77"/>
        <v>1</v>
      </c>
      <c r="AU74">
        <f t="shared" si="78"/>
        <v>0</v>
      </c>
      <c r="AV74">
        <f t="shared" si="79"/>
        <v>49668.200661729374</v>
      </c>
      <c r="AW74" t="s">
        <v>437</v>
      </c>
      <c r="AX74">
        <v>0</v>
      </c>
      <c r="AY74">
        <v>0.7</v>
      </c>
      <c r="AZ74">
        <v>0.7</v>
      </c>
      <c r="BA74">
        <f t="shared" si="80"/>
        <v>0</v>
      </c>
      <c r="BB74">
        <v>-1</v>
      </c>
      <c r="BC74" t="s">
        <v>613</v>
      </c>
      <c r="BD74">
        <v>8163.1</v>
      </c>
      <c r="BE74">
        <v>304.55200000000002</v>
      </c>
      <c r="BF74">
        <v>307.64</v>
      </c>
      <c r="BG74">
        <f t="shared" si="81"/>
        <v>1.0037706410089609E-2</v>
      </c>
      <c r="BH74">
        <v>0.5</v>
      </c>
      <c r="BI74">
        <f t="shared" si="82"/>
        <v>1261.2214068236569</v>
      </c>
      <c r="BJ74">
        <f t="shared" si="83"/>
        <v>1.3763958558130871</v>
      </c>
      <c r="BK74">
        <f t="shared" si="84"/>
        <v>6.3298850999080276</v>
      </c>
      <c r="BL74">
        <f t="shared" si="85"/>
        <v>1.8842019672009524E-3</v>
      </c>
      <c r="BM74">
        <f t="shared" si="86"/>
        <v>-0.99772461318424133</v>
      </c>
      <c r="BN74">
        <f t="shared" si="87"/>
        <v>307.64</v>
      </c>
      <c r="BO74" t="s">
        <v>437</v>
      </c>
      <c r="BP74">
        <v>0</v>
      </c>
      <c r="BQ74">
        <f t="shared" si="88"/>
        <v>307.64</v>
      </c>
      <c r="BR74">
        <f t="shared" si="89"/>
        <v>0</v>
      </c>
      <c r="BS74" t="e">
        <f t="shared" si="90"/>
        <v>#DIV/0!</v>
      </c>
      <c r="BT74">
        <f t="shared" si="91"/>
        <v>1</v>
      </c>
      <c r="BU74">
        <f t="shared" si="92"/>
        <v>1.0060598162507218E-2</v>
      </c>
      <c r="BV74" t="e">
        <f t="shared" si="93"/>
        <v>#DIV/0!</v>
      </c>
      <c r="BW74" t="e">
        <f t="shared" si="94"/>
        <v>#DIV/0!</v>
      </c>
      <c r="BX74" t="e">
        <f t="shared" si="95"/>
        <v>#DIV/0!</v>
      </c>
      <c r="DG74">
        <f t="shared" si="96"/>
        <v>1500.0119999999999</v>
      </c>
      <c r="DH74">
        <f t="shared" si="97"/>
        <v>1261.2214068236569</v>
      </c>
      <c r="DI74">
        <f t="shared" si="98"/>
        <v>0.84080754475541331</v>
      </c>
      <c r="DJ74">
        <f t="shared" si="99"/>
        <v>0.16115856137794801</v>
      </c>
      <c r="DK74">
        <v>2</v>
      </c>
      <c r="DL74">
        <v>0.5</v>
      </c>
      <c r="DM74" t="s">
        <v>439</v>
      </c>
      <c r="DN74">
        <v>2</v>
      </c>
      <c r="DO74" t="b">
        <v>1</v>
      </c>
      <c r="DP74">
        <v>1702427283.25</v>
      </c>
      <c r="DQ74">
        <v>419.13670000000008</v>
      </c>
      <c r="DR74">
        <v>419.99930000000001</v>
      </c>
      <c r="DS74">
        <v>10.953213333333331</v>
      </c>
      <c r="DT74">
        <v>10.262056666666661</v>
      </c>
      <c r="DU74">
        <v>417.86616666666657</v>
      </c>
      <c r="DV74">
        <v>10.943709999999999</v>
      </c>
      <c r="DW74">
        <v>499.99853333333328</v>
      </c>
      <c r="DX74">
        <v>91.184946666666661</v>
      </c>
      <c r="DY74">
        <v>0.1000721633333333</v>
      </c>
      <c r="DZ74">
        <v>17.501026666666672</v>
      </c>
      <c r="EA74">
        <v>17.951160000000009</v>
      </c>
      <c r="EB74">
        <v>999.9000000000002</v>
      </c>
      <c r="EC74">
        <v>0</v>
      </c>
      <c r="ED74">
        <v>0</v>
      </c>
      <c r="EE74">
        <v>9973.9583333333339</v>
      </c>
      <c r="EF74">
        <v>0</v>
      </c>
      <c r="EG74">
        <v>9.4858663333333322</v>
      </c>
      <c r="EH74">
        <v>-0.86264036666666655</v>
      </c>
      <c r="EI74">
        <v>423.77843333333328</v>
      </c>
      <c r="EJ74">
        <v>424.35413333333332</v>
      </c>
      <c r="EK74">
        <v>0.69115550000000003</v>
      </c>
      <c r="EL74">
        <v>419.99930000000001</v>
      </c>
      <c r="EM74">
        <v>10.262056666666661</v>
      </c>
      <c r="EN74">
        <v>0.99876880000000012</v>
      </c>
      <c r="EO74">
        <v>0.9357454999999999</v>
      </c>
      <c r="EP74">
        <v>6.8984209999999999</v>
      </c>
      <c r="EQ74">
        <v>5.9525343333333334</v>
      </c>
      <c r="ER74">
        <v>1500.0119999999999</v>
      </c>
      <c r="ES74">
        <v>0.97299333333333327</v>
      </c>
      <c r="ET74">
        <v>2.7006633333333328E-2</v>
      </c>
      <c r="EU74">
        <v>0</v>
      </c>
      <c r="EV74">
        <v>304.57839999999999</v>
      </c>
      <c r="EW74">
        <v>4.9995999999999983</v>
      </c>
      <c r="EX74">
        <v>4568.6056666666664</v>
      </c>
      <c r="EY74">
        <v>14076.51</v>
      </c>
      <c r="EZ74">
        <v>36.943433333333331</v>
      </c>
      <c r="FA74">
        <v>38.549666666666653</v>
      </c>
      <c r="FB74">
        <v>37.828999999999994</v>
      </c>
      <c r="FC74">
        <v>37.833033333333333</v>
      </c>
      <c r="FD74">
        <v>37.635099999999987</v>
      </c>
      <c r="FE74">
        <v>1454.6386666666669</v>
      </c>
      <c r="FF74">
        <v>40.377666666666677</v>
      </c>
      <c r="FG74">
        <v>0</v>
      </c>
      <c r="FH74">
        <v>211</v>
      </c>
      <c r="FI74">
        <v>0</v>
      </c>
      <c r="FJ74">
        <v>304.55200000000002</v>
      </c>
      <c r="FK74">
        <v>-0.82427350487749029</v>
      </c>
      <c r="FL74">
        <v>-27.13982907256089</v>
      </c>
      <c r="FM74">
        <v>4568.3538461538456</v>
      </c>
      <c r="FN74">
        <v>15</v>
      </c>
      <c r="FO74">
        <v>0</v>
      </c>
      <c r="FP74" t="s">
        <v>440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-0.85785217499999999</v>
      </c>
      <c r="GC74">
        <v>-7.1625287054408945E-2</v>
      </c>
      <c r="GD74">
        <v>5.6584929679150221E-2</v>
      </c>
      <c r="GE74">
        <v>1</v>
      </c>
      <c r="GF74">
        <v>304.62979411764712</v>
      </c>
      <c r="GG74">
        <v>-1.2408708896728109</v>
      </c>
      <c r="GH74">
        <v>0.2170613601796649</v>
      </c>
      <c r="GI74">
        <v>0</v>
      </c>
      <c r="GJ74">
        <v>0.70104842499999998</v>
      </c>
      <c r="GK74">
        <v>-0.1598064878048803</v>
      </c>
      <c r="GL74">
        <v>1.5927886303410601E-2</v>
      </c>
      <c r="GM74">
        <v>0</v>
      </c>
      <c r="GN74">
        <v>1</v>
      </c>
      <c r="GO74">
        <v>3</v>
      </c>
      <c r="GP74" t="s">
        <v>464</v>
      </c>
      <c r="GQ74">
        <v>3.09958</v>
      </c>
      <c r="GR74">
        <v>2.7581799999999999</v>
      </c>
      <c r="GS74">
        <v>8.8451000000000002E-2</v>
      </c>
      <c r="GT74">
        <v>8.8821600000000001E-2</v>
      </c>
      <c r="GU74">
        <v>6.1668500000000001E-2</v>
      </c>
      <c r="GV74">
        <v>5.9304500000000003E-2</v>
      </c>
      <c r="GW74">
        <v>23771.200000000001</v>
      </c>
      <c r="GX74">
        <v>22094.5</v>
      </c>
      <c r="GY74">
        <v>26637.1</v>
      </c>
      <c r="GZ74">
        <v>24470.6</v>
      </c>
      <c r="HA74">
        <v>40075.9</v>
      </c>
      <c r="HB74">
        <v>34072.699999999997</v>
      </c>
      <c r="HC74">
        <v>46594.2</v>
      </c>
      <c r="HD74">
        <v>38755.699999999997</v>
      </c>
      <c r="HE74">
        <v>1.9004000000000001</v>
      </c>
      <c r="HF74">
        <v>1.86528</v>
      </c>
      <c r="HG74">
        <v>3.1635200000000002E-2</v>
      </c>
      <c r="HH74">
        <v>0</v>
      </c>
      <c r="HI74">
        <v>17.443300000000001</v>
      </c>
      <c r="HJ74">
        <v>999.9</v>
      </c>
      <c r="HK74">
        <v>44.2</v>
      </c>
      <c r="HL74">
        <v>32.700000000000003</v>
      </c>
      <c r="HM74">
        <v>24.079599999999999</v>
      </c>
      <c r="HN74">
        <v>61.595500000000001</v>
      </c>
      <c r="HO74">
        <v>24.6995</v>
      </c>
      <c r="HP74">
        <v>1</v>
      </c>
      <c r="HQ74">
        <v>3.2035099999999997E-2</v>
      </c>
      <c r="HR74">
        <v>4.1769600000000002</v>
      </c>
      <c r="HS74">
        <v>20.2315</v>
      </c>
      <c r="HT74">
        <v>5.2217799999999999</v>
      </c>
      <c r="HU74">
        <v>11.98</v>
      </c>
      <c r="HV74">
        <v>4.9657</v>
      </c>
      <c r="HW74">
        <v>3.27563</v>
      </c>
      <c r="HX74">
        <v>9999</v>
      </c>
      <c r="HY74">
        <v>9999</v>
      </c>
      <c r="HZ74">
        <v>9999</v>
      </c>
      <c r="IA74">
        <v>536.79999999999995</v>
      </c>
      <c r="IB74">
        <v>1.8640099999999999</v>
      </c>
      <c r="IC74">
        <v>1.86005</v>
      </c>
      <c r="ID74">
        <v>1.8583700000000001</v>
      </c>
      <c r="IE74">
        <v>1.8597399999999999</v>
      </c>
      <c r="IF74">
        <v>1.8598600000000001</v>
      </c>
      <c r="IG74">
        <v>1.85836</v>
      </c>
      <c r="IH74">
        <v>1.8574299999999999</v>
      </c>
      <c r="II74">
        <v>1.85232</v>
      </c>
      <c r="IJ74">
        <v>0</v>
      </c>
      <c r="IK74">
        <v>0</v>
      </c>
      <c r="IL74">
        <v>0</v>
      </c>
      <c r="IM74">
        <v>0</v>
      </c>
      <c r="IN74" t="s">
        <v>442</v>
      </c>
      <c r="IO74" t="s">
        <v>443</v>
      </c>
      <c r="IP74" t="s">
        <v>444</v>
      </c>
      <c r="IQ74" t="s">
        <v>444</v>
      </c>
      <c r="IR74" t="s">
        <v>444</v>
      </c>
      <c r="IS74" t="s">
        <v>444</v>
      </c>
      <c r="IT74">
        <v>0</v>
      </c>
      <c r="IU74">
        <v>100</v>
      </c>
      <c r="IV74">
        <v>100</v>
      </c>
      <c r="IW74">
        <v>1.27</v>
      </c>
      <c r="IX74">
        <v>9.4000000000000004E-3</v>
      </c>
      <c r="IY74">
        <v>0.39716153104927959</v>
      </c>
      <c r="IZ74">
        <v>2.1943836705261579E-3</v>
      </c>
      <c r="JA74">
        <v>-2.6144308360484781E-7</v>
      </c>
      <c r="JB74">
        <v>2.8315668189746569E-11</v>
      </c>
      <c r="JC74">
        <v>-2.387284111826243E-2</v>
      </c>
      <c r="JD74">
        <v>-4.9195921971587819E-3</v>
      </c>
      <c r="JE74">
        <v>8.1864236447964141E-4</v>
      </c>
      <c r="JF74">
        <v>-8.2681161510495509E-6</v>
      </c>
      <c r="JG74">
        <v>6</v>
      </c>
      <c r="JH74">
        <v>2002</v>
      </c>
      <c r="JI74">
        <v>0</v>
      </c>
      <c r="JJ74">
        <v>28</v>
      </c>
      <c r="JK74">
        <v>28373788.199999999</v>
      </c>
      <c r="JL74">
        <v>28373788.199999999</v>
      </c>
      <c r="JM74">
        <v>1.11572</v>
      </c>
      <c r="JN74">
        <v>2.6415999999999999</v>
      </c>
      <c r="JO74">
        <v>1.49658</v>
      </c>
      <c r="JP74">
        <v>2.3327599999999999</v>
      </c>
      <c r="JQ74">
        <v>1.5490699999999999</v>
      </c>
      <c r="JR74">
        <v>2.4047900000000002</v>
      </c>
      <c r="JS74">
        <v>36.104999999999997</v>
      </c>
      <c r="JT74">
        <v>24.07</v>
      </c>
      <c r="JU74">
        <v>18</v>
      </c>
      <c r="JV74">
        <v>491.63099999999997</v>
      </c>
      <c r="JW74">
        <v>485.18700000000001</v>
      </c>
      <c r="JX74">
        <v>14.0214</v>
      </c>
      <c r="JY74">
        <v>27.4817</v>
      </c>
      <c r="JZ74">
        <v>29.998899999999999</v>
      </c>
      <c r="KA74">
        <v>27.945399999999999</v>
      </c>
      <c r="KB74">
        <v>27.984200000000001</v>
      </c>
      <c r="KC74">
        <v>22.4328</v>
      </c>
      <c r="KD74">
        <v>53.310299999999998</v>
      </c>
      <c r="KE74">
        <v>0</v>
      </c>
      <c r="KF74">
        <v>14.0387</v>
      </c>
      <c r="KG74">
        <v>420</v>
      </c>
      <c r="KH74">
        <v>10.295500000000001</v>
      </c>
      <c r="KI74">
        <v>101.81100000000001</v>
      </c>
      <c r="KJ74">
        <v>93.426400000000001</v>
      </c>
    </row>
    <row r="75" spans="1:296" x14ac:dyDescent="0.3">
      <c r="A75">
        <v>57</v>
      </c>
      <c r="B75">
        <v>1702427514.0999999</v>
      </c>
      <c r="C75">
        <v>17202</v>
      </c>
      <c r="D75" t="s">
        <v>614</v>
      </c>
      <c r="E75" t="s">
        <v>615</v>
      </c>
      <c r="F75">
        <v>5</v>
      </c>
      <c r="G75" t="s">
        <v>612</v>
      </c>
      <c r="H75">
        <v>1702427506.099999</v>
      </c>
      <c r="I75">
        <f t="shared" si="50"/>
        <v>1.6861655383847084E-3</v>
      </c>
      <c r="J75">
        <f t="shared" si="51"/>
        <v>1.6861655383847085</v>
      </c>
      <c r="K75">
        <f t="shared" si="52"/>
        <v>1.6244633493620462</v>
      </c>
      <c r="L75">
        <f t="shared" si="53"/>
        <v>419.0820322580646</v>
      </c>
      <c r="M75">
        <f t="shared" si="54"/>
        <v>393.24903859741221</v>
      </c>
      <c r="N75">
        <f t="shared" si="55"/>
        <v>35.896558183089063</v>
      </c>
      <c r="O75">
        <f t="shared" si="56"/>
        <v>38.25464547375455</v>
      </c>
      <c r="P75">
        <f t="shared" si="57"/>
        <v>0.1465095404323527</v>
      </c>
      <c r="Q75">
        <f t="shared" si="58"/>
        <v>2.8602675890781826</v>
      </c>
      <c r="R75">
        <f t="shared" si="59"/>
        <v>0.14246447495949355</v>
      </c>
      <c r="S75">
        <f t="shared" si="60"/>
        <v>8.9394427468053303E-2</v>
      </c>
      <c r="T75">
        <f t="shared" si="61"/>
        <v>241.73415229059853</v>
      </c>
      <c r="U75">
        <f t="shared" si="62"/>
        <v>18.600515808674928</v>
      </c>
      <c r="V75">
        <f t="shared" si="63"/>
        <v>18.010280645161291</v>
      </c>
      <c r="W75">
        <f t="shared" si="64"/>
        <v>2.0726169854539296</v>
      </c>
      <c r="X75">
        <f t="shared" si="65"/>
        <v>50.078017411895004</v>
      </c>
      <c r="Y75">
        <f t="shared" si="66"/>
        <v>1.0104767069266853</v>
      </c>
      <c r="Z75">
        <f t="shared" si="67"/>
        <v>2.0178049354778715</v>
      </c>
      <c r="AA75">
        <f t="shared" si="68"/>
        <v>1.0621402785272442</v>
      </c>
      <c r="AB75">
        <f t="shared" si="69"/>
        <v>-74.359900242765647</v>
      </c>
      <c r="AC75">
        <f t="shared" si="70"/>
        <v>-65.618242816782256</v>
      </c>
      <c r="AD75">
        <f t="shared" si="71"/>
        <v>-4.5092201842141666</v>
      </c>
      <c r="AE75">
        <f t="shared" si="72"/>
        <v>97.24678904683644</v>
      </c>
      <c r="AF75">
        <f t="shared" si="73"/>
        <v>1.6227070439590259</v>
      </c>
      <c r="AG75">
        <f t="shared" si="74"/>
        <v>1.6823802055746626</v>
      </c>
      <c r="AH75">
        <f t="shared" si="75"/>
        <v>1.6244633493620462</v>
      </c>
      <c r="AI75">
        <v>424.43711837662352</v>
      </c>
      <c r="AJ75">
        <v>423.78314545454549</v>
      </c>
      <c r="AK75">
        <v>-5.2857142857288902E-4</v>
      </c>
      <c r="AL75">
        <v>66.16</v>
      </c>
      <c r="AM75">
        <f t="shared" si="76"/>
        <v>1.6861655383847085</v>
      </c>
      <c r="AN75">
        <v>10.4012179719782</v>
      </c>
      <c r="AO75">
        <v>11.068416363636359</v>
      </c>
      <c r="AP75">
        <v>-2.4791047395717979E-5</v>
      </c>
      <c r="AQ75">
        <v>108.6968990658428</v>
      </c>
      <c r="AR75">
        <v>0</v>
      </c>
      <c r="AS75">
        <v>0</v>
      </c>
      <c r="AT75">
        <f t="shared" si="77"/>
        <v>1</v>
      </c>
      <c r="AU75">
        <f t="shared" si="78"/>
        <v>0</v>
      </c>
      <c r="AV75">
        <f t="shared" si="79"/>
        <v>49807.788037183898</v>
      </c>
      <c r="AW75" t="s">
        <v>437</v>
      </c>
      <c r="AX75">
        <v>0</v>
      </c>
      <c r="AY75">
        <v>0.7</v>
      </c>
      <c r="AZ75">
        <v>0.7</v>
      </c>
      <c r="BA75">
        <f t="shared" si="80"/>
        <v>0</v>
      </c>
      <c r="BB75">
        <v>-1</v>
      </c>
      <c r="BC75" t="s">
        <v>616</v>
      </c>
      <c r="BD75">
        <v>8162.52</v>
      </c>
      <c r="BE75">
        <v>297.92815999999999</v>
      </c>
      <c r="BF75">
        <v>301</v>
      </c>
      <c r="BG75">
        <f t="shared" si="81"/>
        <v>1.0205448504983394E-2</v>
      </c>
      <c r="BH75">
        <v>0.5</v>
      </c>
      <c r="BI75">
        <f t="shared" si="82"/>
        <v>1261.198412184666</v>
      </c>
      <c r="BJ75">
        <f t="shared" si="83"/>
        <v>1.6244633493620462</v>
      </c>
      <c r="BK75">
        <f t="shared" si="84"/>
        <v>6.435547725058715</v>
      </c>
      <c r="BL75">
        <f t="shared" si="85"/>
        <v>2.0809282060670481E-3</v>
      </c>
      <c r="BM75">
        <f t="shared" si="86"/>
        <v>-0.99767441860465123</v>
      </c>
      <c r="BN75">
        <f t="shared" si="87"/>
        <v>301</v>
      </c>
      <c r="BO75" t="s">
        <v>437</v>
      </c>
      <c r="BP75">
        <v>0</v>
      </c>
      <c r="BQ75">
        <f t="shared" si="88"/>
        <v>301</v>
      </c>
      <c r="BR75">
        <f t="shared" si="89"/>
        <v>0</v>
      </c>
      <c r="BS75" t="e">
        <f t="shared" si="90"/>
        <v>#DIV/0!</v>
      </c>
      <c r="BT75">
        <f t="shared" si="91"/>
        <v>1</v>
      </c>
      <c r="BU75">
        <f t="shared" si="92"/>
        <v>1.0229237429237458E-2</v>
      </c>
      <c r="BV75" t="e">
        <f t="shared" si="93"/>
        <v>#DIV/0!</v>
      </c>
      <c r="BW75" t="e">
        <f t="shared" si="94"/>
        <v>#DIV/0!</v>
      </c>
      <c r="BX75" t="e">
        <f t="shared" si="95"/>
        <v>#DIV/0!</v>
      </c>
      <c r="DG75">
        <f t="shared" si="96"/>
        <v>1499.985483870968</v>
      </c>
      <c r="DH75">
        <f t="shared" si="97"/>
        <v>1261.198412184666</v>
      </c>
      <c r="DI75">
        <f t="shared" si="98"/>
        <v>0.84080707829913703</v>
      </c>
      <c r="DJ75">
        <f t="shared" si="99"/>
        <v>0.16115766111733454</v>
      </c>
      <c r="DK75">
        <v>2</v>
      </c>
      <c r="DL75">
        <v>0.5</v>
      </c>
      <c r="DM75" t="s">
        <v>439</v>
      </c>
      <c r="DN75">
        <v>2</v>
      </c>
      <c r="DO75" t="b">
        <v>1</v>
      </c>
      <c r="DP75">
        <v>1702427506.099999</v>
      </c>
      <c r="DQ75">
        <v>419.0820322580646</v>
      </c>
      <c r="DR75">
        <v>420.01312903225812</v>
      </c>
      <c r="DS75">
        <v>11.069835483870969</v>
      </c>
      <c r="DT75">
        <v>10.40433870967742</v>
      </c>
      <c r="DU75">
        <v>417.8116451612903</v>
      </c>
      <c r="DV75">
        <v>11.059177419354841</v>
      </c>
      <c r="DW75">
        <v>500.00438709677422</v>
      </c>
      <c r="DX75">
        <v>91.182064516129046</v>
      </c>
      <c r="DY75">
        <v>9.9934064516129045E-2</v>
      </c>
      <c r="DZ75">
        <v>17.58474838709677</v>
      </c>
      <c r="EA75">
        <v>18.010280645161291</v>
      </c>
      <c r="EB75">
        <v>999.90000000000032</v>
      </c>
      <c r="EC75">
        <v>0</v>
      </c>
      <c r="ED75">
        <v>0</v>
      </c>
      <c r="EE75">
        <v>10006.51290322581</v>
      </c>
      <c r="EF75">
        <v>0</v>
      </c>
      <c r="EG75">
        <v>9.5226103225806451</v>
      </c>
      <c r="EH75">
        <v>-0.93108735483870952</v>
      </c>
      <c r="EI75">
        <v>423.77322580645159</v>
      </c>
      <c r="EJ75">
        <v>424.42906451612907</v>
      </c>
      <c r="EK75">
        <v>0.6654950322580645</v>
      </c>
      <c r="EL75">
        <v>420.01312903225812</v>
      </c>
      <c r="EM75">
        <v>10.40433870967742</v>
      </c>
      <c r="EN75">
        <v>1.009370322580645</v>
      </c>
      <c r="EO75">
        <v>0.94868909677419344</v>
      </c>
      <c r="EP75">
        <v>7.0523432258064522</v>
      </c>
      <c r="EQ75">
        <v>6.1512948387096777</v>
      </c>
      <c r="ER75">
        <v>1499.985483870968</v>
      </c>
      <c r="ES75">
        <v>0.97300670967741931</v>
      </c>
      <c r="ET75">
        <v>2.6993306451612901E-2</v>
      </c>
      <c r="EU75">
        <v>0</v>
      </c>
      <c r="EV75">
        <v>297.95729032258072</v>
      </c>
      <c r="EW75">
        <v>4.9995999999999974</v>
      </c>
      <c r="EX75">
        <v>4499.394516129033</v>
      </c>
      <c r="EY75">
        <v>14076.306451612911</v>
      </c>
      <c r="EZ75">
        <v>38.403032258064513</v>
      </c>
      <c r="FA75">
        <v>40.703419354838687</v>
      </c>
      <c r="FB75">
        <v>39.227645161290319</v>
      </c>
      <c r="FC75">
        <v>40.679096774193532</v>
      </c>
      <c r="FD75">
        <v>39.622774193548381</v>
      </c>
      <c r="FE75">
        <v>1454.6332258064519</v>
      </c>
      <c r="FF75">
        <v>40.353548387096758</v>
      </c>
      <c r="FG75">
        <v>0</v>
      </c>
      <c r="FH75">
        <v>222.4000000953674</v>
      </c>
      <c r="FI75">
        <v>0</v>
      </c>
      <c r="FJ75">
        <v>297.92815999999999</v>
      </c>
      <c r="FK75">
        <v>-3.450384601630446</v>
      </c>
      <c r="FL75">
        <v>-14.328461563588769</v>
      </c>
      <c r="FM75">
        <v>4499.2032000000008</v>
      </c>
      <c r="FN75">
        <v>15</v>
      </c>
      <c r="FO75">
        <v>0</v>
      </c>
      <c r="FP75" t="s">
        <v>440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-0.92129744999999996</v>
      </c>
      <c r="GC75">
        <v>-0.1039809906191369</v>
      </c>
      <c r="GD75">
        <v>3.3061035841266358E-2</v>
      </c>
      <c r="GE75">
        <v>1</v>
      </c>
      <c r="GF75">
        <v>298.06079411764699</v>
      </c>
      <c r="GG75">
        <v>-2.5502062579715332</v>
      </c>
      <c r="GH75">
        <v>0.36068902847122952</v>
      </c>
      <c r="GI75">
        <v>0</v>
      </c>
      <c r="GJ75">
        <v>0.66364887500000003</v>
      </c>
      <c r="GK75">
        <v>3.6559283302061901E-2</v>
      </c>
      <c r="GL75">
        <v>3.6617229359107739E-3</v>
      </c>
      <c r="GM75">
        <v>1</v>
      </c>
      <c r="GN75">
        <v>2</v>
      </c>
      <c r="GO75">
        <v>3</v>
      </c>
      <c r="GP75" t="s">
        <v>441</v>
      </c>
      <c r="GQ75">
        <v>3.09951</v>
      </c>
      <c r="GR75">
        <v>2.7581799999999999</v>
      </c>
      <c r="GS75">
        <v>8.8594699999999998E-2</v>
      </c>
      <c r="GT75">
        <v>8.8975600000000002E-2</v>
      </c>
      <c r="GU75">
        <v>6.2340699999999999E-2</v>
      </c>
      <c r="GV75">
        <v>6.0047000000000003E-2</v>
      </c>
      <c r="GW75">
        <v>23794.5</v>
      </c>
      <c r="GX75">
        <v>22112.1</v>
      </c>
      <c r="GY75">
        <v>26664.799999999999</v>
      </c>
      <c r="GZ75">
        <v>24491.3</v>
      </c>
      <c r="HA75">
        <v>40087.800000000003</v>
      </c>
      <c r="HB75">
        <v>34072.1</v>
      </c>
      <c r="HC75">
        <v>46641.9</v>
      </c>
      <c r="HD75">
        <v>38785.599999999999</v>
      </c>
      <c r="HE75">
        <v>1.90727</v>
      </c>
      <c r="HF75">
        <v>1.8782000000000001</v>
      </c>
      <c r="HG75">
        <v>3.68729E-2</v>
      </c>
      <c r="HH75">
        <v>0</v>
      </c>
      <c r="HI75">
        <v>17.398199999999999</v>
      </c>
      <c r="HJ75">
        <v>999.9</v>
      </c>
      <c r="HK75">
        <v>43.7</v>
      </c>
      <c r="HL75">
        <v>32.700000000000003</v>
      </c>
      <c r="HM75">
        <v>23.805900000000001</v>
      </c>
      <c r="HN75">
        <v>61.304600000000001</v>
      </c>
      <c r="HO75">
        <v>24.739599999999999</v>
      </c>
      <c r="HP75">
        <v>1</v>
      </c>
      <c r="HQ75">
        <v>-2.3353700000000002E-2</v>
      </c>
      <c r="HR75">
        <v>4.3222899999999997</v>
      </c>
      <c r="HS75">
        <v>20.228400000000001</v>
      </c>
      <c r="HT75">
        <v>5.2216300000000002</v>
      </c>
      <c r="HU75">
        <v>11.98</v>
      </c>
      <c r="HV75">
        <v>4.9657</v>
      </c>
      <c r="HW75">
        <v>3.2757000000000001</v>
      </c>
      <c r="HX75">
        <v>9999</v>
      </c>
      <c r="HY75">
        <v>9999</v>
      </c>
      <c r="HZ75">
        <v>9999</v>
      </c>
      <c r="IA75">
        <v>536.9</v>
      </c>
      <c r="IB75">
        <v>1.8640099999999999</v>
      </c>
      <c r="IC75">
        <v>1.86005</v>
      </c>
      <c r="ID75">
        <v>1.8583700000000001</v>
      </c>
      <c r="IE75">
        <v>1.8597399999999999</v>
      </c>
      <c r="IF75">
        <v>1.85985</v>
      </c>
      <c r="IG75">
        <v>1.85836</v>
      </c>
      <c r="IH75">
        <v>1.8573900000000001</v>
      </c>
      <c r="II75">
        <v>1.8523400000000001</v>
      </c>
      <c r="IJ75">
        <v>0</v>
      </c>
      <c r="IK75">
        <v>0</v>
      </c>
      <c r="IL75">
        <v>0</v>
      </c>
      <c r="IM75">
        <v>0</v>
      </c>
      <c r="IN75" t="s">
        <v>442</v>
      </c>
      <c r="IO75" t="s">
        <v>443</v>
      </c>
      <c r="IP75" t="s">
        <v>444</v>
      </c>
      <c r="IQ75" t="s">
        <v>444</v>
      </c>
      <c r="IR75" t="s">
        <v>444</v>
      </c>
      <c r="IS75" t="s">
        <v>444</v>
      </c>
      <c r="IT75">
        <v>0</v>
      </c>
      <c r="IU75">
        <v>100</v>
      </c>
      <c r="IV75">
        <v>100</v>
      </c>
      <c r="IW75">
        <v>1.27</v>
      </c>
      <c r="IX75">
        <v>1.0699999999999999E-2</v>
      </c>
      <c r="IY75">
        <v>0.39716153104927959</v>
      </c>
      <c r="IZ75">
        <v>2.1943836705261579E-3</v>
      </c>
      <c r="JA75">
        <v>-2.6144308360484781E-7</v>
      </c>
      <c r="JB75">
        <v>2.8315668189746569E-11</v>
      </c>
      <c r="JC75">
        <v>-2.387284111826243E-2</v>
      </c>
      <c r="JD75">
        <v>-4.9195921971587819E-3</v>
      </c>
      <c r="JE75">
        <v>8.1864236447964141E-4</v>
      </c>
      <c r="JF75">
        <v>-8.2681161510495509E-6</v>
      </c>
      <c r="JG75">
        <v>6</v>
      </c>
      <c r="JH75">
        <v>2002</v>
      </c>
      <c r="JI75">
        <v>0</v>
      </c>
      <c r="JJ75">
        <v>28</v>
      </c>
      <c r="JK75">
        <v>28373791.899999999</v>
      </c>
      <c r="JL75">
        <v>28373791.899999999</v>
      </c>
      <c r="JM75">
        <v>1.11572</v>
      </c>
      <c r="JN75">
        <v>2.63794</v>
      </c>
      <c r="JO75">
        <v>1.49658</v>
      </c>
      <c r="JP75">
        <v>2.3327599999999999</v>
      </c>
      <c r="JQ75">
        <v>1.5490699999999999</v>
      </c>
      <c r="JR75">
        <v>2.4255399999999998</v>
      </c>
      <c r="JS75">
        <v>35.824399999999997</v>
      </c>
      <c r="JT75">
        <v>24.07</v>
      </c>
      <c r="JU75">
        <v>18</v>
      </c>
      <c r="JV75">
        <v>490.24400000000003</v>
      </c>
      <c r="JW75">
        <v>487.99799999999999</v>
      </c>
      <c r="JX75">
        <v>13.819599999999999</v>
      </c>
      <c r="JY75">
        <v>26.7178</v>
      </c>
      <c r="JZ75">
        <v>29.998999999999999</v>
      </c>
      <c r="KA75">
        <v>27.259399999999999</v>
      </c>
      <c r="KB75">
        <v>27.3246</v>
      </c>
      <c r="KC75">
        <v>22.422699999999999</v>
      </c>
      <c r="KD75">
        <v>52.1569</v>
      </c>
      <c r="KE75">
        <v>0</v>
      </c>
      <c r="KF75">
        <v>13.805199999999999</v>
      </c>
      <c r="KG75">
        <v>420</v>
      </c>
      <c r="KH75">
        <v>10.402799999999999</v>
      </c>
      <c r="KI75">
        <v>101.916</v>
      </c>
      <c r="KJ75">
        <v>93.501000000000005</v>
      </c>
    </row>
    <row r="76" spans="1:296" x14ac:dyDescent="0.3">
      <c r="A76">
        <v>58</v>
      </c>
      <c r="B76">
        <v>1702427782.5999999</v>
      </c>
      <c r="C76">
        <v>17470.5</v>
      </c>
      <c r="D76" t="s">
        <v>617</v>
      </c>
      <c r="E76" t="s">
        <v>618</v>
      </c>
      <c r="F76">
        <v>5</v>
      </c>
      <c r="G76" t="s">
        <v>612</v>
      </c>
      <c r="H76">
        <v>1702427774.849999</v>
      </c>
      <c r="I76">
        <f t="shared" si="50"/>
        <v>2.4973039451547728E-3</v>
      </c>
      <c r="J76">
        <f t="shared" si="51"/>
        <v>2.4973039451547727</v>
      </c>
      <c r="K76">
        <f t="shared" si="52"/>
        <v>1.7059950885856929</v>
      </c>
      <c r="L76">
        <f t="shared" si="53"/>
        <v>418.85683333333338</v>
      </c>
      <c r="M76">
        <f t="shared" si="54"/>
        <v>388.94352707723789</v>
      </c>
      <c r="N76">
        <f t="shared" si="55"/>
        <v>35.50803523398038</v>
      </c>
      <c r="O76">
        <f t="shared" si="56"/>
        <v>38.238927146459375</v>
      </c>
      <c r="P76">
        <f t="shared" si="57"/>
        <v>0.14879005004441598</v>
      </c>
      <c r="Q76">
        <f t="shared" si="58"/>
        <v>2.8581376726068966</v>
      </c>
      <c r="R76">
        <f t="shared" si="59"/>
        <v>0.1446169927468475</v>
      </c>
      <c r="S76">
        <f t="shared" si="60"/>
        <v>9.075080430161088E-2</v>
      </c>
      <c r="T76">
        <f t="shared" si="61"/>
        <v>241.74120082330305</v>
      </c>
      <c r="U76">
        <f t="shared" si="62"/>
        <v>24.623875396217567</v>
      </c>
      <c r="V76">
        <f t="shared" si="63"/>
        <v>24.039016666666669</v>
      </c>
      <c r="W76">
        <f t="shared" si="64"/>
        <v>3.0020010850062975</v>
      </c>
      <c r="X76">
        <f t="shared" si="65"/>
        <v>49.392306602680698</v>
      </c>
      <c r="Y76">
        <f t="shared" si="66"/>
        <v>1.4640685708902741</v>
      </c>
      <c r="Z76">
        <f t="shared" si="67"/>
        <v>2.964163189760435</v>
      </c>
      <c r="AA76">
        <f t="shared" si="68"/>
        <v>1.5379325141160234</v>
      </c>
      <c r="AB76">
        <f t="shared" si="69"/>
        <v>-110.13110398132548</v>
      </c>
      <c r="AC76">
        <f t="shared" si="70"/>
        <v>-32.520768763683236</v>
      </c>
      <c r="AD76">
        <f t="shared" si="71"/>
        <v>-2.3810387868883724</v>
      </c>
      <c r="AE76">
        <f t="shared" si="72"/>
        <v>96.708289291405947</v>
      </c>
      <c r="AF76">
        <f t="shared" si="73"/>
        <v>1.7490797160975526</v>
      </c>
      <c r="AG76">
        <f t="shared" si="74"/>
        <v>2.5554510919526674</v>
      </c>
      <c r="AH76">
        <f t="shared" si="75"/>
        <v>1.7059950885856929</v>
      </c>
      <c r="AI76">
        <v>426.46852982683993</v>
      </c>
      <c r="AJ76">
        <v>425.73901818181838</v>
      </c>
      <c r="AK76">
        <v>7.5111111111134188E-3</v>
      </c>
      <c r="AL76">
        <v>66.16</v>
      </c>
      <c r="AM76">
        <f t="shared" si="76"/>
        <v>2.4973039451547727</v>
      </c>
      <c r="AN76">
        <v>15.078753571570809</v>
      </c>
      <c r="AO76">
        <v>16.058173939393939</v>
      </c>
      <c r="AP76">
        <v>4.2961632029142079E-4</v>
      </c>
      <c r="AQ76">
        <v>108.6968990658428</v>
      </c>
      <c r="AR76">
        <v>0</v>
      </c>
      <c r="AS76">
        <v>0</v>
      </c>
      <c r="AT76">
        <f t="shared" si="77"/>
        <v>1</v>
      </c>
      <c r="AU76">
        <f t="shared" si="78"/>
        <v>0</v>
      </c>
      <c r="AV76">
        <f t="shared" si="79"/>
        <v>48699.51325482317</v>
      </c>
      <c r="AW76" t="s">
        <v>437</v>
      </c>
      <c r="AX76">
        <v>0</v>
      </c>
      <c r="AY76">
        <v>0.7</v>
      </c>
      <c r="AZ76">
        <v>0.7</v>
      </c>
      <c r="BA76">
        <f t="shared" si="80"/>
        <v>0</v>
      </c>
      <c r="BB76">
        <v>-1</v>
      </c>
      <c r="BC76" t="s">
        <v>619</v>
      </c>
      <c r="BD76">
        <v>8165.8</v>
      </c>
      <c r="BE76">
        <v>280.15179999999998</v>
      </c>
      <c r="BF76">
        <v>285.52999999999997</v>
      </c>
      <c r="BG76">
        <f t="shared" si="81"/>
        <v>1.8835849122684101E-2</v>
      </c>
      <c r="BH76">
        <v>0.5</v>
      </c>
      <c r="BI76">
        <f t="shared" si="82"/>
        <v>1261.2309803229546</v>
      </c>
      <c r="BJ76">
        <f t="shared" si="83"/>
        <v>1.7059950885856929</v>
      </c>
      <c r="BK76">
        <f t="shared" si="84"/>
        <v>11.878178227109066</v>
      </c>
      <c r="BL76">
        <f t="shared" si="85"/>
        <v>2.1455190451258881E-3</v>
      </c>
      <c r="BM76">
        <f t="shared" si="86"/>
        <v>-0.99754841873008093</v>
      </c>
      <c r="BN76">
        <f t="shared" si="87"/>
        <v>285.52999999999997</v>
      </c>
      <c r="BO76" t="s">
        <v>437</v>
      </c>
      <c r="BP76">
        <v>0</v>
      </c>
      <c r="BQ76">
        <f t="shared" si="88"/>
        <v>285.52999999999997</v>
      </c>
      <c r="BR76">
        <f t="shared" si="89"/>
        <v>0</v>
      </c>
      <c r="BS76" t="e">
        <f t="shared" si="90"/>
        <v>#DIV/0!</v>
      </c>
      <c r="BT76">
        <f t="shared" si="91"/>
        <v>1</v>
      </c>
      <c r="BU76">
        <f t="shared" si="92"/>
        <v>1.8882140223993232E-2</v>
      </c>
      <c r="BV76" t="e">
        <f t="shared" si="93"/>
        <v>#DIV/0!</v>
      </c>
      <c r="BW76" t="e">
        <f t="shared" si="94"/>
        <v>#DIV/0!</v>
      </c>
      <c r="BX76" t="e">
        <f t="shared" si="95"/>
        <v>#DIV/0!</v>
      </c>
      <c r="DG76">
        <f t="shared" si="96"/>
        <v>1500.023666666666</v>
      </c>
      <c r="DH76">
        <f t="shared" si="97"/>
        <v>1261.2309803229546</v>
      </c>
      <c r="DI76">
        <f t="shared" si="98"/>
        <v>0.84080738747652317</v>
      </c>
      <c r="DJ76">
        <f t="shared" si="99"/>
        <v>0.16115825782968968</v>
      </c>
      <c r="DK76">
        <v>2</v>
      </c>
      <c r="DL76">
        <v>0.5</v>
      </c>
      <c r="DM76" t="s">
        <v>439</v>
      </c>
      <c r="DN76">
        <v>2</v>
      </c>
      <c r="DO76" t="b">
        <v>1</v>
      </c>
      <c r="DP76">
        <v>1702427774.849999</v>
      </c>
      <c r="DQ76">
        <v>418.85683333333338</v>
      </c>
      <c r="DR76">
        <v>419.9846</v>
      </c>
      <c r="DS76">
        <v>16.03693333333333</v>
      </c>
      <c r="DT76">
        <v>15.03115666666667</v>
      </c>
      <c r="DU76">
        <v>417.58686666666659</v>
      </c>
      <c r="DV76">
        <v>15.964346666666669</v>
      </c>
      <c r="DW76">
        <v>500.00553333333329</v>
      </c>
      <c r="DX76">
        <v>91.193596666666679</v>
      </c>
      <c r="DY76">
        <v>9.9953070000000005E-2</v>
      </c>
      <c r="DZ76">
        <v>23.827963333333329</v>
      </c>
      <c r="EA76">
        <v>24.039016666666669</v>
      </c>
      <c r="EB76">
        <v>999.9000000000002</v>
      </c>
      <c r="EC76">
        <v>0</v>
      </c>
      <c r="ED76">
        <v>0</v>
      </c>
      <c r="EE76">
        <v>9992.2163333333338</v>
      </c>
      <c r="EF76">
        <v>0</v>
      </c>
      <c r="EG76">
        <v>9.5557373333333331</v>
      </c>
      <c r="EH76">
        <v>-1.1276193333333331</v>
      </c>
      <c r="EI76">
        <v>425.6835333333334</v>
      </c>
      <c r="EJ76">
        <v>426.39373333333327</v>
      </c>
      <c r="EK76">
        <v>1.0057752666666671</v>
      </c>
      <c r="EL76">
        <v>419.9846</v>
      </c>
      <c r="EM76">
        <v>15.03115666666667</v>
      </c>
      <c r="EN76">
        <v>1.462466</v>
      </c>
      <c r="EO76">
        <v>1.3707446666666669</v>
      </c>
      <c r="EP76">
        <v>12.58128666666666</v>
      </c>
      <c r="EQ76">
        <v>11.59772666666667</v>
      </c>
      <c r="ER76">
        <v>1500.023666666666</v>
      </c>
      <c r="ES76">
        <v>0.97299750000000029</v>
      </c>
      <c r="ET76">
        <v>2.700277999999999E-2</v>
      </c>
      <c r="EU76">
        <v>0</v>
      </c>
      <c r="EV76">
        <v>280.17079999999999</v>
      </c>
      <c r="EW76">
        <v>4.9995999999999983</v>
      </c>
      <c r="EX76">
        <v>4221.586666666668</v>
      </c>
      <c r="EY76">
        <v>14076.61666666666</v>
      </c>
      <c r="EZ76">
        <v>37.424799999999991</v>
      </c>
      <c r="FA76">
        <v>38.674733333333329</v>
      </c>
      <c r="FB76">
        <v>38.741399999999977</v>
      </c>
      <c r="FC76">
        <v>38.16226666666666</v>
      </c>
      <c r="FD76">
        <v>38.674866666666659</v>
      </c>
      <c r="FE76">
        <v>1454.653666666667</v>
      </c>
      <c r="FF76">
        <v>40.369999999999983</v>
      </c>
      <c r="FG76">
        <v>0</v>
      </c>
      <c r="FH76">
        <v>268</v>
      </c>
      <c r="FI76">
        <v>0</v>
      </c>
      <c r="FJ76">
        <v>280.15179999999998</v>
      </c>
      <c r="FK76">
        <v>-2.024076914835319</v>
      </c>
      <c r="FL76">
        <v>-39.370769161099183</v>
      </c>
      <c r="FM76">
        <v>4221.1328000000003</v>
      </c>
      <c r="FN76">
        <v>15</v>
      </c>
      <c r="FO76">
        <v>0</v>
      </c>
      <c r="FP76" t="s">
        <v>440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-1.1369037500000001</v>
      </c>
      <c r="GC76">
        <v>9.7905478424016618E-2</v>
      </c>
      <c r="GD76">
        <v>3.0515181032356668E-2</v>
      </c>
      <c r="GE76">
        <v>1</v>
      </c>
      <c r="GF76">
        <v>280.28091176470588</v>
      </c>
      <c r="GG76">
        <v>-2.0944996165511469</v>
      </c>
      <c r="GH76">
        <v>0.26135240662719061</v>
      </c>
      <c r="GI76">
        <v>0</v>
      </c>
      <c r="GJ76">
        <v>1.0215619499999999</v>
      </c>
      <c r="GK76">
        <v>-0.41719267542214472</v>
      </c>
      <c r="GL76">
        <v>4.4679812723952862E-2</v>
      </c>
      <c r="GM76">
        <v>0</v>
      </c>
      <c r="GN76">
        <v>1</v>
      </c>
      <c r="GO76">
        <v>3</v>
      </c>
      <c r="GP76" t="s">
        <v>464</v>
      </c>
      <c r="GQ76">
        <v>3.1007500000000001</v>
      </c>
      <c r="GR76">
        <v>2.75827</v>
      </c>
      <c r="GS76">
        <v>8.8760900000000004E-2</v>
      </c>
      <c r="GT76">
        <v>8.9176199999999997E-2</v>
      </c>
      <c r="GU76">
        <v>8.2394999999999996E-2</v>
      </c>
      <c r="GV76">
        <v>7.9485200000000006E-2</v>
      </c>
      <c r="GW76">
        <v>23810.9</v>
      </c>
      <c r="GX76">
        <v>22122.1</v>
      </c>
      <c r="GY76">
        <v>26685.7</v>
      </c>
      <c r="GZ76">
        <v>24505.200000000001</v>
      </c>
      <c r="HA76">
        <v>39251.599999999999</v>
      </c>
      <c r="HB76">
        <v>33379.1</v>
      </c>
      <c r="HC76">
        <v>46677.4</v>
      </c>
      <c r="HD76">
        <v>38804.6</v>
      </c>
      <c r="HE76">
        <v>1.91405</v>
      </c>
      <c r="HF76">
        <v>1.8964000000000001</v>
      </c>
      <c r="HG76">
        <v>0.17693300000000001</v>
      </c>
      <c r="HH76">
        <v>0</v>
      </c>
      <c r="HI76">
        <v>21.102399999999999</v>
      </c>
      <c r="HJ76">
        <v>999.9</v>
      </c>
      <c r="HK76">
        <v>43.2</v>
      </c>
      <c r="HL76">
        <v>32.6</v>
      </c>
      <c r="HM76">
        <v>23.3992</v>
      </c>
      <c r="HN76">
        <v>60.904600000000002</v>
      </c>
      <c r="HO76">
        <v>24.6114</v>
      </c>
      <c r="HP76">
        <v>1</v>
      </c>
      <c r="HQ76">
        <v>-7.2075700000000006E-2</v>
      </c>
      <c r="HR76">
        <v>2.6439699999999999</v>
      </c>
      <c r="HS76">
        <v>20.257400000000001</v>
      </c>
      <c r="HT76">
        <v>5.2202799999999998</v>
      </c>
      <c r="HU76">
        <v>11.98</v>
      </c>
      <c r="HV76">
        <v>4.9657</v>
      </c>
      <c r="HW76">
        <v>3.2756799999999999</v>
      </c>
      <c r="HX76">
        <v>9999</v>
      </c>
      <c r="HY76">
        <v>9999</v>
      </c>
      <c r="HZ76">
        <v>9999</v>
      </c>
      <c r="IA76">
        <v>537</v>
      </c>
      <c r="IB76">
        <v>1.86399</v>
      </c>
      <c r="IC76">
        <v>1.86005</v>
      </c>
      <c r="ID76">
        <v>1.8583700000000001</v>
      </c>
      <c r="IE76">
        <v>1.8597399999999999</v>
      </c>
      <c r="IF76">
        <v>1.8598600000000001</v>
      </c>
      <c r="IG76">
        <v>1.8583400000000001</v>
      </c>
      <c r="IH76">
        <v>1.8573999999999999</v>
      </c>
      <c r="II76">
        <v>1.85232</v>
      </c>
      <c r="IJ76">
        <v>0</v>
      </c>
      <c r="IK76">
        <v>0</v>
      </c>
      <c r="IL76">
        <v>0</v>
      </c>
      <c r="IM76">
        <v>0</v>
      </c>
      <c r="IN76" t="s">
        <v>442</v>
      </c>
      <c r="IO76" t="s">
        <v>443</v>
      </c>
      <c r="IP76" t="s">
        <v>444</v>
      </c>
      <c r="IQ76" t="s">
        <v>444</v>
      </c>
      <c r="IR76" t="s">
        <v>444</v>
      </c>
      <c r="IS76" t="s">
        <v>444</v>
      </c>
      <c r="IT76">
        <v>0</v>
      </c>
      <c r="IU76">
        <v>100</v>
      </c>
      <c r="IV76">
        <v>100</v>
      </c>
      <c r="IW76">
        <v>1.27</v>
      </c>
      <c r="IX76">
        <v>7.2900000000000006E-2</v>
      </c>
      <c r="IY76">
        <v>0.39716153104927959</v>
      </c>
      <c r="IZ76">
        <v>2.1943836705261579E-3</v>
      </c>
      <c r="JA76">
        <v>-2.6144308360484781E-7</v>
      </c>
      <c r="JB76">
        <v>2.8315668189746569E-11</v>
      </c>
      <c r="JC76">
        <v>-2.387284111826243E-2</v>
      </c>
      <c r="JD76">
        <v>-4.9195921971587819E-3</v>
      </c>
      <c r="JE76">
        <v>8.1864236447964141E-4</v>
      </c>
      <c r="JF76">
        <v>-8.2681161510495509E-6</v>
      </c>
      <c r="JG76">
        <v>6</v>
      </c>
      <c r="JH76">
        <v>2002</v>
      </c>
      <c r="JI76">
        <v>0</v>
      </c>
      <c r="JJ76">
        <v>28</v>
      </c>
      <c r="JK76">
        <v>28373796.399999999</v>
      </c>
      <c r="JL76">
        <v>28373796.399999999</v>
      </c>
      <c r="JM76">
        <v>1.11938</v>
      </c>
      <c r="JN76">
        <v>2.6355</v>
      </c>
      <c r="JO76">
        <v>1.49658</v>
      </c>
      <c r="JP76">
        <v>2.3327599999999999</v>
      </c>
      <c r="JQ76">
        <v>1.5490699999999999</v>
      </c>
      <c r="JR76">
        <v>2.4536099999999998</v>
      </c>
      <c r="JS76">
        <v>35.591500000000003</v>
      </c>
      <c r="JT76">
        <v>24.096299999999999</v>
      </c>
      <c r="JU76">
        <v>18</v>
      </c>
      <c r="JV76">
        <v>489.13</v>
      </c>
      <c r="JW76">
        <v>494.154</v>
      </c>
      <c r="JX76">
        <v>21.485199999999999</v>
      </c>
      <c r="JY76">
        <v>26.209199999999999</v>
      </c>
      <c r="JZ76">
        <v>29.9984</v>
      </c>
      <c r="KA76">
        <v>26.624700000000001</v>
      </c>
      <c r="KB76">
        <v>26.666699999999999</v>
      </c>
      <c r="KC76">
        <v>22.506799999999998</v>
      </c>
      <c r="KD76">
        <v>33.520299999999999</v>
      </c>
      <c r="KE76">
        <v>0</v>
      </c>
      <c r="KF76">
        <v>21.603400000000001</v>
      </c>
      <c r="KG76">
        <v>420</v>
      </c>
      <c r="KH76">
        <v>15.2232</v>
      </c>
      <c r="KI76">
        <v>101.994</v>
      </c>
      <c r="KJ76">
        <v>93.549800000000005</v>
      </c>
    </row>
    <row r="77" spans="1:296" x14ac:dyDescent="0.3">
      <c r="A77">
        <v>59</v>
      </c>
      <c r="B77">
        <v>1702427897.5999999</v>
      </c>
      <c r="C77">
        <v>17585.5</v>
      </c>
      <c r="D77" t="s">
        <v>620</v>
      </c>
      <c r="E77" t="s">
        <v>621</v>
      </c>
      <c r="F77">
        <v>5</v>
      </c>
      <c r="G77" t="s">
        <v>612</v>
      </c>
      <c r="H77">
        <v>1702427889.599999</v>
      </c>
      <c r="I77">
        <f t="shared" si="50"/>
        <v>2.7927852721848804E-3</v>
      </c>
      <c r="J77">
        <f t="shared" si="51"/>
        <v>2.7927852721848803</v>
      </c>
      <c r="K77">
        <f t="shared" si="52"/>
        <v>1.658093891773496</v>
      </c>
      <c r="L77">
        <f t="shared" si="53"/>
        <v>418.91951612903222</v>
      </c>
      <c r="M77">
        <f t="shared" si="54"/>
        <v>391.71658887399747</v>
      </c>
      <c r="N77">
        <f t="shared" si="55"/>
        <v>35.760024056752542</v>
      </c>
      <c r="O77">
        <f t="shared" si="56"/>
        <v>38.243394331803728</v>
      </c>
      <c r="P77">
        <f t="shared" si="57"/>
        <v>0.16869603030559574</v>
      </c>
      <c r="Q77">
        <f t="shared" si="58"/>
        <v>2.8611932619628595</v>
      </c>
      <c r="R77">
        <f t="shared" si="59"/>
        <v>0.16335878390521127</v>
      </c>
      <c r="S77">
        <f t="shared" si="60"/>
        <v>0.10256470390825281</v>
      </c>
      <c r="T77">
        <f t="shared" si="61"/>
        <v>241.74174826846306</v>
      </c>
      <c r="U77">
        <f t="shared" si="62"/>
        <v>24.449935246275665</v>
      </c>
      <c r="V77">
        <f t="shared" si="63"/>
        <v>24.003864516129031</v>
      </c>
      <c r="W77">
        <f t="shared" si="64"/>
        <v>2.9956698076317996</v>
      </c>
      <c r="X77">
        <f t="shared" si="65"/>
        <v>49.982473665145513</v>
      </c>
      <c r="Y77">
        <f t="shared" si="66"/>
        <v>1.4731641954587</v>
      </c>
      <c r="Z77">
        <f t="shared" si="67"/>
        <v>2.9473615198160705</v>
      </c>
      <c r="AA77">
        <f t="shared" si="68"/>
        <v>1.5225056121730995</v>
      </c>
      <c r="AB77">
        <f t="shared" si="69"/>
        <v>-123.16183050335323</v>
      </c>
      <c r="AC77">
        <f t="shared" si="70"/>
        <v>-41.705936154391146</v>
      </c>
      <c r="AD77">
        <f t="shared" si="71"/>
        <v>-3.0482817870298815</v>
      </c>
      <c r="AE77">
        <f t="shared" si="72"/>
        <v>73.825699823688808</v>
      </c>
      <c r="AF77">
        <f t="shared" si="73"/>
        <v>1.5553903655905097</v>
      </c>
      <c r="AG77">
        <f t="shared" si="74"/>
        <v>2.8017003752137897</v>
      </c>
      <c r="AH77">
        <f t="shared" si="75"/>
        <v>1.658093891773496</v>
      </c>
      <c r="AI77">
        <v>426.44261129870142</v>
      </c>
      <c r="AJ77">
        <v>425.77210303030279</v>
      </c>
      <c r="AK77">
        <v>-5.8133333333532631E-4</v>
      </c>
      <c r="AL77">
        <v>66.16</v>
      </c>
      <c r="AM77">
        <f t="shared" si="76"/>
        <v>2.7927852721848803</v>
      </c>
      <c r="AN77">
        <v>15.031220767190741</v>
      </c>
      <c r="AO77">
        <v>16.130879393939392</v>
      </c>
      <c r="AP77">
        <v>-7.2552667049186374E-5</v>
      </c>
      <c r="AQ77">
        <v>108.6968990658428</v>
      </c>
      <c r="AR77">
        <v>0</v>
      </c>
      <c r="AS77">
        <v>0</v>
      </c>
      <c r="AT77">
        <f t="shared" si="77"/>
        <v>1</v>
      </c>
      <c r="AU77">
        <f t="shared" si="78"/>
        <v>0</v>
      </c>
      <c r="AV77">
        <f t="shared" si="79"/>
        <v>48802.382086602709</v>
      </c>
      <c r="AW77" t="s">
        <v>437</v>
      </c>
      <c r="AX77">
        <v>0</v>
      </c>
      <c r="AY77">
        <v>0.7</v>
      </c>
      <c r="AZ77">
        <v>0.7</v>
      </c>
      <c r="BA77">
        <f t="shared" si="80"/>
        <v>0</v>
      </c>
      <c r="BB77">
        <v>-1</v>
      </c>
      <c r="BC77" t="s">
        <v>622</v>
      </c>
      <c r="BD77">
        <v>8166.97</v>
      </c>
      <c r="BE77">
        <v>277.23176000000001</v>
      </c>
      <c r="BF77">
        <v>282.35000000000002</v>
      </c>
      <c r="BG77">
        <f t="shared" si="81"/>
        <v>1.8127288825925292E-2</v>
      </c>
      <c r="BH77">
        <v>0.5</v>
      </c>
      <c r="BI77">
        <f t="shared" si="82"/>
        <v>1261.233861613277</v>
      </c>
      <c r="BJ77">
        <f t="shared" si="83"/>
        <v>1.658093891773496</v>
      </c>
      <c r="BK77">
        <f t="shared" si="84"/>
        <v>11.43137524325048</v>
      </c>
      <c r="BL77">
        <f t="shared" si="85"/>
        <v>2.1075345125712523E-3</v>
      </c>
      <c r="BM77">
        <f t="shared" si="86"/>
        <v>-0.99752080750841154</v>
      </c>
      <c r="BN77">
        <f t="shared" si="87"/>
        <v>282.35000000000002</v>
      </c>
      <c r="BO77" t="s">
        <v>437</v>
      </c>
      <c r="BP77">
        <v>0</v>
      </c>
      <c r="BQ77">
        <f t="shared" si="88"/>
        <v>282.35000000000002</v>
      </c>
      <c r="BR77">
        <f t="shared" si="89"/>
        <v>0</v>
      </c>
      <c r="BS77" t="e">
        <f t="shared" si="90"/>
        <v>#DIV/0!</v>
      </c>
      <c r="BT77">
        <f t="shared" si="91"/>
        <v>1</v>
      </c>
      <c r="BU77">
        <f t="shared" si="92"/>
        <v>1.8172341558672159E-2</v>
      </c>
      <c r="BV77" t="e">
        <f t="shared" si="93"/>
        <v>#DIV/0!</v>
      </c>
      <c r="BW77" t="e">
        <f t="shared" si="94"/>
        <v>#DIV/0!</v>
      </c>
      <c r="BX77" t="e">
        <f t="shared" si="95"/>
        <v>#DIV/0!</v>
      </c>
      <c r="DG77">
        <f t="shared" si="96"/>
        <v>1500.027096774194</v>
      </c>
      <c r="DH77">
        <f t="shared" si="97"/>
        <v>1261.233861613277</v>
      </c>
      <c r="DI77">
        <f t="shared" si="98"/>
        <v>0.84080738563027202</v>
      </c>
      <c r="DJ77">
        <f t="shared" si="99"/>
        <v>0.16115825426642513</v>
      </c>
      <c r="DK77">
        <v>2</v>
      </c>
      <c r="DL77">
        <v>0.5</v>
      </c>
      <c r="DM77" t="s">
        <v>439</v>
      </c>
      <c r="DN77">
        <v>2</v>
      </c>
      <c r="DO77" t="b">
        <v>1</v>
      </c>
      <c r="DP77">
        <v>1702427889.599999</v>
      </c>
      <c r="DQ77">
        <v>418.91951612903222</v>
      </c>
      <c r="DR77">
        <v>420.01112903225811</v>
      </c>
      <c r="DS77">
        <v>16.137093548387099</v>
      </c>
      <c r="DT77">
        <v>15.03451612903226</v>
      </c>
      <c r="DU77">
        <v>417.6494838709678</v>
      </c>
      <c r="DV77">
        <v>16.06304193548387</v>
      </c>
      <c r="DW77">
        <v>500.0082580645161</v>
      </c>
      <c r="DX77">
        <v>91.190625806451621</v>
      </c>
      <c r="DY77">
        <v>9.9927293548387072E-2</v>
      </c>
      <c r="DZ77">
        <v>23.73349032258065</v>
      </c>
      <c r="EA77">
        <v>24.003864516129031</v>
      </c>
      <c r="EB77">
        <v>999.90000000000032</v>
      </c>
      <c r="EC77">
        <v>0</v>
      </c>
      <c r="ED77">
        <v>0</v>
      </c>
      <c r="EE77">
        <v>10011.24129032258</v>
      </c>
      <c r="EF77">
        <v>0</v>
      </c>
      <c r="EG77">
        <v>9.5212896774193556</v>
      </c>
      <c r="EH77">
        <v>-1.09162064516129</v>
      </c>
      <c r="EI77">
        <v>425.79061290322579</v>
      </c>
      <c r="EJ77">
        <v>426.42229032258058</v>
      </c>
      <c r="EK77">
        <v>1.1025874193548391</v>
      </c>
      <c r="EL77">
        <v>420.01112903225811</v>
      </c>
      <c r="EM77">
        <v>15.03451612903226</v>
      </c>
      <c r="EN77">
        <v>1.471552580645161</v>
      </c>
      <c r="EO77">
        <v>1.3710067741935481</v>
      </c>
      <c r="EP77">
        <v>12.675735483870969</v>
      </c>
      <c r="EQ77">
        <v>11.60070322580645</v>
      </c>
      <c r="ER77">
        <v>1500.027096774194</v>
      </c>
      <c r="ES77">
        <v>0.97299441935483866</v>
      </c>
      <c r="ET77">
        <v>2.7005561290322569E-2</v>
      </c>
      <c r="EU77">
        <v>0</v>
      </c>
      <c r="EV77">
        <v>277.25151612903232</v>
      </c>
      <c r="EW77">
        <v>4.9995999999999974</v>
      </c>
      <c r="EX77">
        <v>4166.0132258064496</v>
      </c>
      <c r="EY77">
        <v>14076.63870967742</v>
      </c>
      <c r="EZ77">
        <v>36.701387096774177</v>
      </c>
      <c r="FA77">
        <v>38.042064516129031</v>
      </c>
      <c r="FB77">
        <v>37.435322580645163</v>
      </c>
      <c r="FC77">
        <v>37.527999999999992</v>
      </c>
      <c r="FD77">
        <v>38.124806451612891</v>
      </c>
      <c r="FE77">
        <v>1454.6570967741941</v>
      </c>
      <c r="FF77">
        <v>40.369999999999983</v>
      </c>
      <c r="FG77">
        <v>0</v>
      </c>
      <c r="FH77">
        <v>114.3999998569489</v>
      </c>
      <c r="FI77">
        <v>0</v>
      </c>
      <c r="FJ77">
        <v>277.23176000000001</v>
      </c>
      <c r="FK77">
        <v>-1.0745384466660739</v>
      </c>
      <c r="FL77">
        <v>-29.590769296948519</v>
      </c>
      <c r="FM77">
        <v>4165.6268</v>
      </c>
      <c r="FN77">
        <v>15</v>
      </c>
      <c r="FO77">
        <v>0</v>
      </c>
      <c r="FP77" t="s">
        <v>440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-1.08740075</v>
      </c>
      <c r="GC77">
        <v>-5.1873208255155352E-2</v>
      </c>
      <c r="GD77">
        <v>2.9091742848057399E-2</v>
      </c>
      <c r="GE77">
        <v>1</v>
      </c>
      <c r="GF77">
        <v>277.36849999999998</v>
      </c>
      <c r="GG77">
        <v>-1.8381818122006039</v>
      </c>
      <c r="GH77">
        <v>0.28520892754775501</v>
      </c>
      <c r="GI77">
        <v>0</v>
      </c>
      <c r="GJ77">
        <v>1.1017655</v>
      </c>
      <c r="GK77">
        <v>1.543339587241932E-2</v>
      </c>
      <c r="GL77">
        <v>1.779010890916629E-3</v>
      </c>
      <c r="GM77">
        <v>1</v>
      </c>
      <c r="GN77">
        <v>2</v>
      </c>
      <c r="GO77">
        <v>3</v>
      </c>
      <c r="GP77" t="s">
        <v>441</v>
      </c>
      <c r="GQ77">
        <v>3.1006900000000002</v>
      </c>
      <c r="GR77">
        <v>2.75827</v>
      </c>
      <c r="GS77">
        <v>8.8797799999999996E-2</v>
      </c>
      <c r="GT77">
        <v>8.9202799999999999E-2</v>
      </c>
      <c r="GU77">
        <v>8.2688700000000004E-2</v>
      </c>
      <c r="GV77">
        <v>7.9303100000000001E-2</v>
      </c>
      <c r="GW77">
        <v>23817.7</v>
      </c>
      <c r="GX77">
        <v>22127.1</v>
      </c>
      <c r="GY77">
        <v>26693.9</v>
      </c>
      <c r="GZ77">
        <v>24511</v>
      </c>
      <c r="HA77">
        <v>39250.800000000003</v>
      </c>
      <c r="HB77">
        <v>33393</v>
      </c>
      <c r="HC77">
        <v>46691.8</v>
      </c>
      <c r="HD77">
        <v>38813.1</v>
      </c>
      <c r="HE77">
        <v>1.91455</v>
      </c>
      <c r="HF77">
        <v>1.8995</v>
      </c>
      <c r="HG77">
        <v>0.13916899999999999</v>
      </c>
      <c r="HH77">
        <v>0</v>
      </c>
      <c r="HI77">
        <v>21.706299999999999</v>
      </c>
      <c r="HJ77">
        <v>999.9</v>
      </c>
      <c r="HK77">
        <v>43.1</v>
      </c>
      <c r="HL77">
        <v>32.5</v>
      </c>
      <c r="HM77">
        <v>23.214700000000001</v>
      </c>
      <c r="HN77">
        <v>60.354599999999998</v>
      </c>
      <c r="HO77">
        <v>24.619399999999999</v>
      </c>
      <c r="HP77">
        <v>1</v>
      </c>
      <c r="HQ77">
        <v>-9.1120400000000004E-2</v>
      </c>
      <c r="HR77">
        <v>1.4876400000000001</v>
      </c>
      <c r="HS77">
        <v>20.273099999999999</v>
      </c>
      <c r="HT77">
        <v>5.2232799999999999</v>
      </c>
      <c r="HU77">
        <v>11.98</v>
      </c>
      <c r="HV77">
        <v>4.9657499999999999</v>
      </c>
      <c r="HW77">
        <v>3.2754300000000001</v>
      </c>
      <c r="HX77">
        <v>9999</v>
      </c>
      <c r="HY77">
        <v>9999</v>
      </c>
      <c r="HZ77">
        <v>9999</v>
      </c>
      <c r="IA77">
        <v>537</v>
      </c>
      <c r="IB77">
        <v>1.86395</v>
      </c>
      <c r="IC77">
        <v>1.86005</v>
      </c>
      <c r="ID77">
        <v>1.8583700000000001</v>
      </c>
      <c r="IE77">
        <v>1.85972</v>
      </c>
      <c r="IF77">
        <v>1.85985</v>
      </c>
      <c r="IG77">
        <v>1.8583000000000001</v>
      </c>
      <c r="IH77">
        <v>1.85734</v>
      </c>
      <c r="II77">
        <v>1.85229</v>
      </c>
      <c r="IJ77">
        <v>0</v>
      </c>
      <c r="IK77">
        <v>0</v>
      </c>
      <c r="IL77">
        <v>0</v>
      </c>
      <c r="IM77">
        <v>0</v>
      </c>
      <c r="IN77" t="s">
        <v>442</v>
      </c>
      <c r="IO77" t="s">
        <v>443</v>
      </c>
      <c r="IP77" t="s">
        <v>444</v>
      </c>
      <c r="IQ77" t="s">
        <v>444</v>
      </c>
      <c r="IR77" t="s">
        <v>444</v>
      </c>
      <c r="IS77" t="s">
        <v>444</v>
      </c>
      <c r="IT77">
        <v>0</v>
      </c>
      <c r="IU77">
        <v>100</v>
      </c>
      <c r="IV77">
        <v>100</v>
      </c>
      <c r="IW77">
        <v>1.27</v>
      </c>
      <c r="IX77">
        <v>7.3899999999999993E-2</v>
      </c>
      <c r="IY77">
        <v>0.39716153104927959</v>
      </c>
      <c r="IZ77">
        <v>2.1943836705261579E-3</v>
      </c>
      <c r="JA77">
        <v>-2.6144308360484781E-7</v>
      </c>
      <c r="JB77">
        <v>2.8315668189746569E-11</v>
      </c>
      <c r="JC77">
        <v>-2.387284111826243E-2</v>
      </c>
      <c r="JD77">
        <v>-4.9195921971587819E-3</v>
      </c>
      <c r="JE77">
        <v>8.1864236447964141E-4</v>
      </c>
      <c r="JF77">
        <v>-8.2681161510495509E-6</v>
      </c>
      <c r="JG77">
        <v>6</v>
      </c>
      <c r="JH77">
        <v>2002</v>
      </c>
      <c r="JI77">
        <v>0</v>
      </c>
      <c r="JJ77">
        <v>28</v>
      </c>
      <c r="JK77">
        <v>28373798.300000001</v>
      </c>
      <c r="JL77">
        <v>28373798.300000001</v>
      </c>
      <c r="JM77">
        <v>1.11938</v>
      </c>
      <c r="JN77">
        <v>2.63062</v>
      </c>
      <c r="JO77">
        <v>1.49658</v>
      </c>
      <c r="JP77">
        <v>2.3315399999999999</v>
      </c>
      <c r="JQ77">
        <v>1.5490699999999999</v>
      </c>
      <c r="JR77">
        <v>2.4279799999999998</v>
      </c>
      <c r="JS77">
        <v>35.4754</v>
      </c>
      <c r="JT77">
        <v>24.096299999999999</v>
      </c>
      <c r="JU77">
        <v>18</v>
      </c>
      <c r="JV77">
        <v>488.05700000000002</v>
      </c>
      <c r="JW77">
        <v>494.56200000000001</v>
      </c>
      <c r="JX77">
        <v>21.738299999999999</v>
      </c>
      <c r="JY77">
        <v>26.078800000000001</v>
      </c>
      <c r="JZ77">
        <v>30.0002</v>
      </c>
      <c r="KA77">
        <v>26.4544</v>
      </c>
      <c r="KB77">
        <v>26.482600000000001</v>
      </c>
      <c r="KC77">
        <v>22.512</v>
      </c>
      <c r="KD77">
        <v>33.805399999999999</v>
      </c>
      <c r="KE77">
        <v>0</v>
      </c>
      <c r="KF77">
        <v>21.734000000000002</v>
      </c>
      <c r="KG77">
        <v>420</v>
      </c>
      <c r="KH77">
        <v>15.0511</v>
      </c>
      <c r="KI77">
        <v>102.02500000000001</v>
      </c>
      <c r="KJ77">
        <v>93.570899999999995</v>
      </c>
    </row>
    <row r="78" spans="1:296" x14ac:dyDescent="0.3">
      <c r="A78">
        <v>60</v>
      </c>
      <c r="B78">
        <v>1702427966.5999999</v>
      </c>
      <c r="C78">
        <v>17654.5</v>
      </c>
      <c r="D78" t="s">
        <v>623</v>
      </c>
      <c r="E78" t="s">
        <v>624</v>
      </c>
      <c r="F78">
        <v>5</v>
      </c>
      <c r="G78" t="s">
        <v>612</v>
      </c>
      <c r="H78">
        <v>1702427958.599999</v>
      </c>
      <c r="I78">
        <f t="shared" si="50"/>
        <v>2.8175925262773553E-3</v>
      </c>
      <c r="J78">
        <f t="shared" si="51"/>
        <v>2.8175925262773553</v>
      </c>
      <c r="K78">
        <f t="shared" si="52"/>
        <v>1.2606243844980656</v>
      </c>
      <c r="L78">
        <f t="shared" si="53"/>
        <v>418.93219354838709</v>
      </c>
      <c r="M78">
        <f t="shared" si="54"/>
        <v>395.78186455188978</v>
      </c>
      <c r="N78">
        <f t="shared" si="55"/>
        <v>36.131609805103949</v>
      </c>
      <c r="O78">
        <f t="shared" si="56"/>
        <v>38.245043312493877</v>
      </c>
      <c r="P78">
        <f t="shared" si="57"/>
        <v>0.17117986081824524</v>
      </c>
      <c r="Q78">
        <f t="shared" si="58"/>
        <v>2.8606354879505447</v>
      </c>
      <c r="R78">
        <f t="shared" si="59"/>
        <v>0.16568600932252539</v>
      </c>
      <c r="S78">
        <f t="shared" si="60"/>
        <v>0.10403266862603479</v>
      </c>
      <c r="T78">
        <f t="shared" si="61"/>
        <v>241.73391004252107</v>
      </c>
      <c r="U78">
        <f t="shared" si="62"/>
        <v>24.419086682440629</v>
      </c>
      <c r="V78">
        <f t="shared" si="63"/>
        <v>23.97795161290323</v>
      </c>
      <c r="W78">
        <f t="shared" si="64"/>
        <v>2.991010095594818</v>
      </c>
      <c r="X78">
        <f t="shared" si="65"/>
        <v>50.169922169193384</v>
      </c>
      <c r="Y78">
        <f t="shared" si="66"/>
        <v>1.4765247053774819</v>
      </c>
      <c r="Z78">
        <f t="shared" si="67"/>
        <v>2.9430476300083548</v>
      </c>
      <c r="AA78">
        <f t="shared" si="68"/>
        <v>1.5144853902173361</v>
      </c>
      <c r="AB78">
        <f t="shared" si="69"/>
        <v>-124.25583040883137</v>
      </c>
      <c r="AC78">
        <f t="shared" si="70"/>
        <v>-41.454034634223916</v>
      </c>
      <c r="AD78">
        <f t="shared" si="71"/>
        <v>-3.0296918049627033</v>
      </c>
      <c r="AE78">
        <f t="shared" si="72"/>
        <v>72.994353194503077</v>
      </c>
      <c r="AF78">
        <f t="shared" si="73"/>
        <v>1.4891028357261893</v>
      </c>
      <c r="AG78">
        <f t="shared" si="74"/>
        <v>2.8159689662517433</v>
      </c>
      <c r="AH78">
        <f t="shared" si="75"/>
        <v>1.2606243844980656</v>
      </c>
      <c r="AI78">
        <v>426.41085409090908</v>
      </c>
      <c r="AJ78">
        <v>425.89101212121199</v>
      </c>
      <c r="AK78">
        <v>1.612121212117498E-3</v>
      </c>
      <c r="AL78">
        <v>66.16</v>
      </c>
      <c r="AM78">
        <f t="shared" si="76"/>
        <v>2.8175925262773553</v>
      </c>
      <c r="AN78">
        <v>15.06434116059333</v>
      </c>
      <c r="AO78">
        <v>16.173238181818181</v>
      </c>
      <c r="AP78">
        <v>-1.1587060490957179E-5</v>
      </c>
      <c r="AQ78">
        <v>108.6968990658428</v>
      </c>
      <c r="AR78">
        <v>0</v>
      </c>
      <c r="AS78">
        <v>0</v>
      </c>
      <c r="AT78">
        <f t="shared" si="77"/>
        <v>1</v>
      </c>
      <c r="AU78">
        <f t="shared" si="78"/>
        <v>0</v>
      </c>
      <c r="AV78">
        <f t="shared" si="79"/>
        <v>48790.442683752066</v>
      </c>
      <c r="AW78" t="s">
        <v>437</v>
      </c>
      <c r="AX78">
        <v>0</v>
      </c>
      <c r="AY78">
        <v>0.7</v>
      </c>
      <c r="AZ78">
        <v>0.7</v>
      </c>
      <c r="BA78">
        <f t="shared" si="80"/>
        <v>0</v>
      </c>
      <c r="BB78">
        <v>-1</v>
      </c>
      <c r="BC78" t="s">
        <v>625</v>
      </c>
      <c r="BD78">
        <v>8157.79</v>
      </c>
      <c r="BE78">
        <v>274.79223076923068</v>
      </c>
      <c r="BF78">
        <v>279.68</v>
      </c>
      <c r="BG78">
        <f t="shared" si="81"/>
        <v>1.7476291585988735E-2</v>
      </c>
      <c r="BH78">
        <v>0.5</v>
      </c>
      <c r="BI78">
        <f t="shared" si="82"/>
        <v>1261.1953551615939</v>
      </c>
      <c r="BJ78">
        <f t="shared" si="83"/>
        <v>1.2606243844980656</v>
      </c>
      <c r="BK78">
        <f t="shared" si="84"/>
        <v>11.020508886849319</v>
      </c>
      <c r="BL78">
        <f t="shared" si="85"/>
        <v>1.7924458532504008E-3</v>
      </c>
      <c r="BM78">
        <f t="shared" si="86"/>
        <v>-0.99749713958810071</v>
      </c>
      <c r="BN78">
        <f t="shared" si="87"/>
        <v>279.68</v>
      </c>
      <c r="BO78" t="s">
        <v>437</v>
      </c>
      <c r="BP78">
        <v>0</v>
      </c>
      <c r="BQ78">
        <f t="shared" si="88"/>
        <v>279.68</v>
      </c>
      <c r="BR78">
        <f t="shared" si="89"/>
        <v>0</v>
      </c>
      <c r="BS78" t="e">
        <f t="shared" si="90"/>
        <v>#DIV/0!</v>
      </c>
      <c r="BT78">
        <f t="shared" si="91"/>
        <v>1</v>
      </c>
      <c r="BU78">
        <f t="shared" si="92"/>
        <v>1.7520142055951402E-2</v>
      </c>
      <c r="BV78" t="e">
        <f t="shared" si="93"/>
        <v>#DIV/0!</v>
      </c>
      <c r="BW78" t="e">
        <f t="shared" si="94"/>
        <v>#DIV/0!</v>
      </c>
      <c r="BX78" t="e">
        <f t="shared" si="95"/>
        <v>#DIV/0!</v>
      </c>
      <c r="DG78">
        <f t="shared" si="96"/>
        <v>1499.9816129032261</v>
      </c>
      <c r="DH78">
        <f t="shared" si="97"/>
        <v>1261.1953551615939</v>
      </c>
      <c r="DI78">
        <f t="shared" si="98"/>
        <v>0.84080721011008963</v>
      </c>
      <c r="DJ78">
        <f t="shared" si="99"/>
        <v>0.16115791551247299</v>
      </c>
      <c r="DK78">
        <v>2</v>
      </c>
      <c r="DL78">
        <v>0.5</v>
      </c>
      <c r="DM78" t="s">
        <v>439</v>
      </c>
      <c r="DN78">
        <v>2</v>
      </c>
      <c r="DO78" t="b">
        <v>1</v>
      </c>
      <c r="DP78">
        <v>1702427958.599999</v>
      </c>
      <c r="DQ78">
        <v>418.93219354838709</v>
      </c>
      <c r="DR78">
        <v>419.99970967741939</v>
      </c>
      <c r="DS78">
        <v>16.173696774193541</v>
      </c>
      <c r="DT78">
        <v>15.06553225806452</v>
      </c>
      <c r="DU78">
        <v>417.66212903225812</v>
      </c>
      <c r="DV78">
        <v>16.099096774193551</v>
      </c>
      <c r="DW78">
        <v>500.00235483870972</v>
      </c>
      <c r="DX78">
        <v>91.191780645161273</v>
      </c>
      <c r="DY78">
        <v>9.9946038709677401E-2</v>
      </c>
      <c r="DZ78">
        <v>23.709158064516132</v>
      </c>
      <c r="EA78">
        <v>23.97795161290323</v>
      </c>
      <c r="EB78">
        <v>999.90000000000032</v>
      </c>
      <c r="EC78">
        <v>0</v>
      </c>
      <c r="ED78">
        <v>0</v>
      </c>
      <c r="EE78">
        <v>10007.69903225806</v>
      </c>
      <c r="EF78">
        <v>0</v>
      </c>
      <c r="EG78">
        <v>9.5179596774193538</v>
      </c>
      <c r="EH78">
        <v>-1.0673774193548391</v>
      </c>
      <c r="EI78">
        <v>425.81919354838709</v>
      </c>
      <c r="EJ78">
        <v>426.42393548387088</v>
      </c>
      <c r="EK78">
        <v>1.1081583870967739</v>
      </c>
      <c r="EL78">
        <v>419.99970967741939</v>
      </c>
      <c r="EM78">
        <v>15.06553225806452</v>
      </c>
      <c r="EN78">
        <v>1.4749077419354839</v>
      </c>
      <c r="EO78">
        <v>1.373853225806452</v>
      </c>
      <c r="EP78">
        <v>12.710487096774189</v>
      </c>
      <c r="EQ78">
        <v>11.632074193548389</v>
      </c>
      <c r="ER78">
        <v>1499.9816129032261</v>
      </c>
      <c r="ES78">
        <v>0.97300429032258051</v>
      </c>
      <c r="ET78">
        <v>2.6995593548387091E-2</v>
      </c>
      <c r="EU78">
        <v>0</v>
      </c>
      <c r="EV78">
        <v>274.77803225806451</v>
      </c>
      <c r="EW78">
        <v>4.9995999999999974</v>
      </c>
      <c r="EX78">
        <v>4151.5554838709668</v>
      </c>
      <c r="EY78">
        <v>14076.26774193549</v>
      </c>
      <c r="EZ78">
        <v>37.856516129032251</v>
      </c>
      <c r="FA78">
        <v>39.531967741935468</v>
      </c>
      <c r="FB78">
        <v>38.029935483870958</v>
      </c>
      <c r="FC78">
        <v>39.352548387096761</v>
      </c>
      <c r="FD78">
        <v>39.239612903225797</v>
      </c>
      <c r="FE78">
        <v>1454.621612903225</v>
      </c>
      <c r="FF78">
        <v>40.359999999999978</v>
      </c>
      <c r="FG78">
        <v>0</v>
      </c>
      <c r="FH78">
        <v>68.199999809265137</v>
      </c>
      <c r="FI78">
        <v>0</v>
      </c>
      <c r="FJ78">
        <v>274.79223076923068</v>
      </c>
      <c r="FK78">
        <v>-1.6549743410627209</v>
      </c>
      <c r="FL78">
        <v>-15.291623942786821</v>
      </c>
      <c r="FM78">
        <v>4151.4846153846147</v>
      </c>
      <c r="FN78">
        <v>15</v>
      </c>
      <c r="FO78">
        <v>0</v>
      </c>
      <c r="FP78" t="s">
        <v>440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-1.07154675</v>
      </c>
      <c r="GC78">
        <v>0.21061731332082639</v>
      </c>
      <c r="GD78">
        <v>4.2554960875172951E-2</v>
      </c>
      <c r="GE78">
        <v>1</v>
      </c>
      <c r="GF78">
        <v>274.86726470588241</v>
      </c>
      <c r="GG78">
        <v>-1.83069517964414</v>
      </c>
      <c r="GH78">
        <v>0.26761905638903599</v>
      </c>
      <c r="GI78">
        <v>0</v>
      </c>
      <c r="GJ78">
        <v>1.1066005000000001</v>
      </c>
      <c r="GK78">
        <v>3.2386941838646113E-2</v>
      </c>
      <c r="GL78">
        <v>3.6839787933700069E-3</v>
      </c>
      <c r="GM78">
        <v>1</v>
      </c>
      <c r="GN78">
        <v>2</v>
      </c>
      <c r="GO78">
        <v>3</v>
      </c>
      <c r="GP78" t="s">
        <v>441</v>
      </c>
      <c r="GQ78">
        <v>3.1006800000000001</v>
      </c>
      <c r="GR78">
        <v>2.7581199999999999</v>
      </c>
      <c r="GS78">
        <v>8.8832700000000001E-2</v>
      </c>
      <c r="GT78">
        <v>8.9218900000000004E-2</v>
      </c>
      <c r="GU78">
        <v>8.2869600000000002E-2</v>
      </c>
      <c r="GV78">
        <v>7.9459699999999994E-2</v>
      </c>
      <c r="GW78">
        <v>23821.599999999999</v>
      </c>
      <c r="GX78">
        <v>22130.1</v>
      </c>
      <c r="GY78">
        <v>26698.9</v>
      </c>
      <c r="GZ78">
        <v>24514.2</v>
      </c>
      <c r="HA78">
        <v>39249.699999999997</v>
      </c>
      <c r="HB78">
        <v>33391.800000000003</v>
      </c>
      <c r="HC78">
        <v>46700</v>
      </c>
      <c r="HD78">
        <v>38818.5</v>
      </c>
      <c r="HE78">
        <v>1.9156500000000001</v>
      </c>
      <c r="HF78">
        <v>1.90198</v>
      </c>
      <c r="HG78">
        <v>0.12538199999999999</v>
      </c>
      <c r="HH78">
        <v>0</v>
      </c>
      <c r="HI78">
        <v>21.912099999999999</v>
      </c>
      <c r="HJ78">
        <v>999.9</v>
      </c>
      <c r="HK78">
        <v>43.1</v>
      </c>
      <c r="HL78">
        <v>32.5</v>
      </c>
      <c r="HM78">
        <v>23.2149</v>
      </c>
      <c r="HN78">
        <v>61.104599999999998</v>
      </c>
      <c r="HO78">
        <v>24.8277</v>
      </c>
      <c r="HP78">
        <v>1</v>
      </c>
      <c r="HQ78">
        <v>-0.102551</v>
      </c>
      <c r="HR78">
        <v>0.74666900000000003</v>
      </c>
      <c r="HS78">
        <v>20.281400000000001</v>
      </c>
      <c r="HT78">
        <v>5.2229799999999997</v>
      </c>
      <c r="HU78">
        <v>11.98</v>
      </c>
      <c r="HV78">
        <v>4.9657</v>
      </c>
      <c r="HW78">
        <v>3.2755800000000002</v>
      </c>
      <c r="HX78">
        <v>9999</v>
      </c>
      <c r="HY78">
        <v>9999</v>
      </c>
      <c r="HZ78">
        <v>9999</v>
      </c>
      <c r="IA78">
        <v>537</v>
      </c>
      <c r="IB78">
        <v>1.8639699999999999</v>
      </c>
      <c r="IC78">
        <v>1.86005</v>
      </c>
      <c r="ID78">
        <v>1.85836</v>
      </c>
      <c r="IE78">
        <v>1.8597399999999999</v>
      </c>
      <c r="IF78">
        <v>1.85985</v>
      </c>
      <c r="IG78">
        <v>1.85833</v>
      </c>
      <c r="IH78">
        <v>1.8573599999999999</v>
      </c>
      <c r="II78">
        <v>1.85229</v>
      </c>
      <c r="IJ78">
        <v>0</v>
      </c>
      <c r="IK78">
        <v>0</v>
      </c>
      <c r="IL78">
        <v>0</v>
      </c>
      <c r="IM78">
        <v>0</v>
      </c>
      <c r="IN78" t="s">
        <v>442</v>
      </c>
      <c r="IO78" t="s">
        <v>443</v>
      </c>
      <c r="IP78" t="s">
        <v>444</v>
      </c>
      <c r="IQ78" t="s">
        <v>444</v>
      </c>
      <c r="IR78" t="s">
        <v>444</v>
      </c>
      <c r="IS78" t="s">
        <v>444</v>
      </c>
      <c r="IT78">
        <v>0</v>
      </c>
      <c r="IU78">
        <v>100</v>
      </c>
      <c r="IV78">
        <v>100</v>
      </c>
      <c r="IW78">
        <v>1.27</v>
      </c>
      <c r="IX78">
        <v>7.46E-2</v>
      </c>
      <c r="IY78">
        <v>0.39716153104927959</v>
      </c>
      <c r="IZ78">
        <v>2.1943836705261579E-3</v>
      </c>
      <c r="JA78">
        <v>-2.6144308360484781E-7</v>
      </c>
      <c r="JB78">
        <v>2.8315668189746569E-11</v>
      </c>
      <c r="JC78">
        <v>-2.387284111826243E-2</v>
      </c>
      <c r="JD78">
        <v>-4.9195921971587819E-3</v>
      </c>
      <c r="JE78">
        <v>8.1864236447964141E-4</v>
      </c>
      <c r="JF78">
        <v>-8.2681161510495509E-6</v>
      </c>
      <c r="JG78">
        <v>6</v>
      </c>
      <c r="JH78">
        <v>2002</v>
      </c>
      <c r="JI78">
        <v>0</v>
      </c>
      <c r="JJ78">
        <v>28</v>
      </c>
      <c r="JK78">
        <v>28373799.399999999</v>
      </c>
      <c r="JL78">
        <v>28373799.399999999</v>
      </c>
      <c r="JM78">
        <v>1.11938</v>
      </c>
      <c r="JN78">
        <v>2.6428199999999999</v>
      </c>
      <c r="JO78">
        <v>1.49658</v>
      </c>
      <c r="JP78">
        <v>2.3327599999999999</v>
      </c>
      <c r="JQ78">
        <v>1.5490699999999999</v>
      </c>
      <c r="JR78">
        <v>2.35229</v>
      </c>
      <c r="JS78">
        <v>35.3596</v>
      </c>
      <c r="JT78">
        <v>24.105</v>
      </c>
      <c r="JU78">
        <v>18</v>
      </c>
      <c r="JV78">
        <v>487.81799999999998</v>
      </c>
      <c r="JW78">
        <v>495.233</v>
      </c>
      <c r="JX78">
        <v>21.732800000000001</v>
      </c>
      <c r="JY78">
        <v>25.962800000000001</v>
      </c>
      <c r="JZ78">
        <v>29.999400000000001</v>
      </c>
      <c r="KA78">
        <v>26.345099999999999</v>
      </c>
      <c r="KB78">
        <v>26.375399999999999</v>
      </c>
      <c r="KC78">
        <v>22.519500000000001</v>
      </c>
      <c r="KD78">
        <v>33.521799999999999</v>
      </c>
      <c r="KE78">
        <v>0</v>
      </c>
      <c r="KF78">
        <v>21.742699999999999</v>
      </c>
      <c r="KG78">
        <v>420</v>
      </c>
      <c r="KH78">
        <v>15.089499999999999</v>
      </c>
      <c r="KI78">
        <v>102.044</v>
      </c>
      <c r="KJ78">
        <v>93.583500000000001</v>
      </c>
    </row>
    <row r="79" spans="1:296" x14ac:dyDescent="0.3">
      <c r="A79">
        <v>61</v>
      </c>
      <c r="B79">
        <v>1702428462.5999999</v>
      </c>
      <c r="C79">
        <v>18150.5</v>
      </c>
      <c r="D79" t="s">
        <v>626</v>
      </c>
      <c r="E79" t="s">
        <v>627</v>
      </c>
      <c r="F79">
        <v>5</v>
      </c>
      <c r="G79" t="s">
        <v>612</v>
      </c>
      <c r="H79">
        <v>1702428454.599999</v>
      </c>
      <c r="I79">
        <f t="shared" si="50"/>
        <v>4.4528280087188319E-3</v>
      </c>
      <c r="J79">
        <f t="shared" si="51"/>
        <v>4.4528280087188321</v>
      </c>
      <c r="K79">
        <f t="shared" si="52"/>
        <v>0.85424031357675978</v>
      </c>
      <c r="L79">
        <f t="shared" si="53"/>
        <v>418.91748387096783</v>
      </c>
      <c r="M79">
        <f t="shared" si="54"/>
        <v>395.9045399759126</v>
      </c>
      <c r="N79">
        <f t="shared" si="55"/>
        <v>36.148363558767187</v>
      </c>
      <c r="O79">
        <f t="shared" si="56"/>
        <v>38.249577812401611</v>
      </c>
      <c r="P79">
        <f t="shared" si="57"/>
        <v>0.19141573922479452</v>
      </c>
      <c r="Q79">
        <f t="shared" si="58"/>
        <v>2.8588198424430971</v>
      </c>
      <c r="R79">
        <f t="shared" si="59"/>
        <v>0.18456996570351317</v>
      </c>
      <c r="S79">
        <f t="shared" si="60"/>
        <v>0.11595089662141336</v>
      </c>
      <c r="T79">
        <f t="shared" si="61"/>
        <v>241.73544188107076</v>
      </c>
      <c r="U79">
        <f t="shared" si="62"/>
        <v>30.265130474372754</v>
      </c>
      <c r="V79">
        <f t="shared" si="63"/>
        <v>30.012296774193551</v>
      </c>
      <c r="W79">
        <f t="shared" si="64"/>
        <v>4.263459925286841</v>
      </c>
      <c r="X79">
        <f t="shared" si="65"/>
        <v>50.202850748917072</v>
      </c>
      <c r="Y79">
        <f t="shared" si="66"/>
        <v>2.1378877681842354</v>
      </c>
      <c r="Z79">
        <f t="shared" si="67"/>
        <v>4.2584987431821331</v>
      </c>
      <c r="AA79">
        <f t="shared" si="68"/>
        <v>2.1255721571026056</v>
      </c>
      <c r="AB79">
        <f t="shared" si="69"/>
        <v>-196.36971518450048</v>
      </c>
      <c r="AC79">
        <f t="shared" si="70"/>
        <v>-3.1242567275908741</v>
      </c>
      <c r="AD79">
        <f t="shared" si="71"/>
        <v>-0.24300114115985319</v>
      </c>
      <c r="AE79">
        <f t="shared" si="72"/>
        <v>41.998468827819551</v>
      </c>
      <c r="AF79">
        <f t="shared" si="73"/>
        <v>0.80512059937886415</v>
      </c>
      <c r="AG79">
        <f t="shared" si="74"/>
        <v>4.5233608336814344</v>
      </c>
      <c r="AH79">
        <f t="shared" si="75"/>
        <v>0.85424031357675978</v>
      </c>
      <c r="AI79">
        <v>429.32984393939392</v>
      </c>
      <c r="AJ79">
        <v>428.9714727272729</v>
      </c>
      <c r="AK79">
        <v>1.9066666666656389E-3</v>
      </c>
      <c r="AL79">
        <v>66.16</v>
      </c>
      <c r="AM79">
        <f t="shared" si="76"/>
        <v>4.4528280087188321</v>
      </c>
      <c r="AN79">
        <v>21.676152706484231</v>
      </c>
      <c r="AO79">
        <v>23.41238303030303</v>
      </c>
      <c r="AP79">
        <v>3.9730662917394541E-4</v>
      </c>
      <c r="AQ79">
        <v>108.6968990658428</v>
      </c>
      <c r="AR79">
        <v>0</v>
      </c>
      <c r="AS79">
        <v>0</v>
      </c>
      <c r="AT79">
        <f t="shared" si="77"/>
        <v>1</v>
      </c>
      <c r="AU79">
        <f t="shared" si="78"/>
        <v>0</v>
      </c>
      <c r="AV79">
        <f t="shared" si="79"/>
        <v>47728.139136631216</v>
      </c>
      <c r="AW79" t="s">
        <v>437</v>
      </c>
      <c r="AX79">
        <v>0</v>
      </c>
      <c r="AY79">
        <v>0.7</v>
      </c>
      <c r="AZ79">
        <v>0.7</v>
      </c>
      <c r="BA79">
        <f t="shared" si="80"/>
        <v>0</v>
      </c>
      <c r="BB79">
        <v>-1</v>
      </c>
      <c r="BC79" t="s">
        <v>628</v>
      </c>
      <c r="BD79">
        <v>8161.02</v>
      </c>
      <c r="BE79">
        <v>253.33426923076919</v>
      </c>
      <c r="BF79">
        <v>260.47000000000003</v>
      </c>
      <c r="BG79">
        <f t="shared" si="81"/>
        <v>2.7395595535880668E-2</v>
      </c>
      <c r="BH79">
        <v>0.5</v>
      </c>
      <c r="BI79">
        <f t="shared" si="82"/>
        <v>1261.2061648389299</v>
      </c>
      <c r="BJ79">
        <f t="shared" si="83"/>
        <v>0.85424031357675978</v>
      </c>
      <c r="BK79">
        <f t="shared" si="84"/>
        <v>17.275746989643284</v>
      </c>
      <c r="BL79">
        <f t="shared" si="85"/>
        <v>1.4702119013298408E-3</v>
      </c>
      <c r="BM79">
        <f t="shared" si="86"/>
        <v>-0.99731255038968025</v>
      </c>
      <c r="BN79">
        <f t="shared" si="87"/>
        <v>260.47000000000003</v>
      </c>
      <c r="BO79" t="s">
        <v>437</v>
      </c>
      <c r="BP79">
        <v>0</v>
      </c>
      <c r="BQ79">
        <f t="shared" si="88"/>
        <v>260.47000000000003</v>
      </c>
      <c r="BR79">
        <f t="shared" si="89"/>
        <v>0</v>
      </c>
      <c r="BS79" t="e">
        <f t="shared" si="90"/>
        <v>#DIV/0!</v>
      </c>
      <c r="BT79">
        <f t="shared" si="91"/>
        <v>1</v>
      </c>
      <c r="BU79">
        <f t="shared" si="92"/>
        <v>2.7469418213153296E-2</v>
      </c>
      <c r="BV79" t="e">
        <f t="shared" si="93"/>
        <v>#DIV/0!</v>
      </c>
      <c r="BW79" t="e">
        <f t="shared" si="94"/>
        <v>#DIV/0!</v>
      </c>
      <c r="BX79" t="e">
        <f t="shared" si="95"/>
        <v>#DIV/0!</v>
      </c>
      <c r="DG79">
        <f t="shared" si="96"/>
        <v>1499.994838709677</v>
      </c>
      <c r="DH79">
        <f t="shared" si="97"/>
        <v>1261.2061648389299</v>
      </c>
      <c r="DI79">
        <f t="shared" si="98"/>
        <v>0.8408070029919853</v>
      </c>
      <c r="DJ79">
        <f t="shared" si="99"/>
        <v>0.16115751577453161</v>
      </c>
      <c r="DK79">
        <v>2</v>
      </c>
      <c r="DL79">
        <v>0.5</v>
      </c>
      <c r="DM79" t="s">
        <v>439</v>
      </c>
      <c r="DN79">
        <v>2</v>
      </c>
      <c r="DO79" t="b">
        <v>1</v>
      </c>
      <c r="DP79">
        <v>1702428454.599999</v>
      </c>
      <c r="DQ79">
        <v>418.91748387096783</v>
      </c>
      <c r="DR79">
        <v>419.99745161290332</v>
      </c>
      <c r="DS79">
        <v>23.4146</v>
      </c>
      <c r="DT79">
        <v>21.647696774193541</v>
      </c>
      <c r="DU79">
        <v>417.64745161290318</v>
      </c>
      <c r="DV79">
        <v>23.21492580645161</v>
      </c>
      <c r="DW79">
        <v>500.02151612903231</v>
      </c>
      <c r="DX79">
        <v>91.205732258064486</v>
      </c>
      <c r="DY79">
        <v>0.10002432903225809</v>
      </c>
      <c r="DZ79">
        <v>29.992025806451611</v>
      </c>
      <c r="EA79">
        <v>30.012296774193551</v>
      </c>
      <c r="EB79">
        <v>999.90000000000032</v>
      </c>
      <c r="EC79">
        <v>0</v>
      </c>
      <c r="ED79">
        <v>0</v>
      </c>
      <c r="EE79">
        <v>9995.058387096773</v>
      </c>
      <c r="EF79">
        <v>0</v>
      </c>
      <c r="EG79">
        <v>9.5391129032258064</v>
      </c>
      <c r="EH79">
        <v>-1.0798754838709681</v>
      </c>
      <c r="EI79">
        <v>428.96161290322578</v>
      </c>
      <c r="EJ79">
        <v>429.29054838709669</v>
      </c>
      <c r="EK79">
        <v>1.7668958064516129</v>
      </c>
      <c r="EL79">
        <v>419.99745161290332</v>
      </c>
      <c r="EM79">
        <v>21.647696774193541</v>
      </c>
      <c r="EN79">
        <v>2.1355448387096772</v>
      </c>
      <c r="EO79">
        <v>1.9743941935483871</v>
      </c>
      <c r="EP79">
        <v>18.48681612903226</v>
      </c>
      <c r="EQ79">
        <v>17.24046774193549</v>
      </c>
      <c r="ER79">
        <v>1499.994838709677</v>
      </c>
      <c r="ES79">
        <v>0.97300799999999998</v>
      </c>
      <c r="ET79">
        <v>2.6991999999999999E-2</v>
      </c>
      <c r="EU79">
        <v>0</v>
      </c>
      <c r="EV79">
        <v>253.33212903225811</v>
      </c>
      <c r="EW79">
        <v>4.9995999999999974</v>
      </c>
      <c r="EX79">
        <v>3840.041612903226</v>
      </c>
      <c r="EY79">
        <v>14076.4</v>
      </c>
      <c r="EZ79">
        <v>37.939258064516117</v>
      </c>
      <c r="FA79">
        <v>38.989774193548392</v>
      </c>
      <c r="FB79">
        <v>38.410935483870951</v>
      </c>
      <c r="FC79">
        <v>38.667096774193539</v>
      </c>
      <c r="FD79">
        <v>39.771935483870948</v>
      </c>
      <c r="FE79">
        <v>1454.6448387096771</v>
      </c>
      <c r="FF79">
        <v>40.349999999999987</v>
      </c>
      <c r="FG79">
        <v>0</v>
      </c>
      <c r="FH79">
        <v>495.19999980926508</v>
      </c>
      <c r="FI79">
        <v>0</v>
      </c>
      <c r="FJ79">
        <v>253.33426923076919</v>
      </c>
      <c r="FK79">
        <v>-1.863692308972144</v>
      </c>
      <c r="FL79">
        <v>-20.97641025604765</v>
      </c>
      <c r="FM79">
        <v>3839.913846153846</v>
      </c>
      <c r="FN79">
        <v>15</v>
      </c>
      <c r="FO79">
        <v>0</v>
      </c>
      <c r="FP79" t="s">
        <v>440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-1.0862655000000001</v>
      </c>
      <c r="GC79">
        <v>4.3525305816135007E-2</v>
      </c>
      <c r="GD79">
        <v>7.036670564833912E-2</v>
      </c>
      <c r="GE79">
        <v>1</v>
      </c>
      <c r="GF79">
        <v>253.4227941176471</v>
      </c>
      <c r="GG79">
        <v>-1.686279604676967</v>
      </c>
      <c r="GH79">
        <v>0.27009407722797701</v>
      </c>
      <c r="GI79">
        <v>0</v>
      </c>
      <c r="GJ79">
        <v>1.76683725</v>
      </c>
      <c r="GK79">
        <v>-0.14947350844277901</v>
      </c>
      <c r="GL79">
        <v>2.2897327135224761E-2</v>
      </c>
      <c r="GM79">
        <v>0</v>
      </c>
      <c r="GN79">
        <v>1</v>
      </c>
      <c r="GO79">
        <v>3</v>
      </c>
      <c r="GP79" t="s">
        <v>464</v>
      </c>
      <c r="GQ79">
        <v>3.1022500000000002</v>
      </c>
      <c r="GR79">
        <v>2.7580499999999999</v>
      </c>
      <c r="GS79">
        <v>8.89152E-2</v>
      </c>
      <c r="GT79">
        <v>8.93153E-2</v>
      </c>
      <c r="GU79">
        <v>0.107809</v>
      </c>
      <c r="GV79">
        <v>0.103226</v>
      </c>
      <c r="GW79">
        <v>23806</v>
      </c>
      <c r="GX79">
        <v>22112</v>
      </c>
      <c r="GY79">
        <v>26683.9</v>
      </c>
      <c r="GZ79">
        <v>24497.1</v>
      </c>
      <c r="HA79">
        <v>38146.1</v>
      </c>
      <c r="HB79">
        <v>32492.9</v>
      </c>
      <c r="HC79">
        <v>46674.1</v>
      </c>
      <c r="HD79">
        <v>38783.199999999997</v>
      </c>
      <c r="HE79">
        <v>1.91465</v>
      </c>
      <c r="HF79">
        <v>1.9142699999999999</v>
      </c>
      <c r="HG79">
        <v>0.174068</v>
      </c>
      <c r="HH79">
        <v>0</v>
      </c>
      <c r="HI79">
        <v>27.165299999999998</v>
      </c>
      <c r="HJ79">
        <v>999.9</v>
      </c>
      <c r="HK79">
        <v>46.3</v>
      </c>
      <c r="HL79">
        <v>32.200000000000003</v>
      </c>
      <c r="HM79">
        <v>24.514700000000001</v>
      </c>
      <c r="HN79">
        <v>60.764600000000002</v>
      </c>
      <c r="HO79">
        <v>24.459099999999999</v>
      </c>
      <c r="HP79">
        <v>1</v>
      </c>
      <c r="HQ79">
        <v>-8.1039100000000003E-2</v>
      </c>
      <c r="HR79">
        <v>-1.08239</v>
      </c>
      <c r="HS79">
        <v>20.276800000000001</v>
      </c>
      <c r="HT79">
        <v>5.2228300000000001</v>
      </c>
      <c r="HU79">
        <v>11.979799999999999</v>
      </c>
      <c r="HV79">
        <v>4.9657999999999998</v>
      </c>
      <c r="HW79">
        <v>3.27515</v>
      </c>
      <c r="HX79">
        <v>9999</v>
      </c>
      <c r="HY79">
        <v>9999</v>
      </c>
      <c r="HZ79">
        <v>9999</v>
      </c>
      <c r="IA79">
        <v>537.1</v>
      </c>
      <c r="IB79">
        <v>1.8639399999999999</v>
      </c>
      <c r="IC79">
        <v>1.86005</v>
      </c>
      <c r="ID79">
        <v>1.85836</v>
      </c>
      <c r="IE79">
        <v>1.8597399999999999</v>
      </c>
      <c r="IF79">
        <v>1.8597999999999999</v>
      </c>
      <c r="IG79">
        <v>1.85829</v>
      </c>
      <c r="IH79">
        <v>1.85738</v>
      </c>
      <c r="II79">
        <v>1.8522700000000001</v>
      </c>
      <c r="IJ79">
        <v>0</v>
      </c>
      <c r="IK79">
        <v>0</v>
      </c>
      <c r="IL79">
        <v>0</v>
      </c>
      <c r="IM79">
        <v>0</v>
      </c>
      <c r="IN79" t="s">
        <v>442</v>
      </c>
      <c r="IO79" t="s">
        <v>443</v>
      </c>
      <c r="IP79" t="s">
        <v>444</v>
      </c>
      <c r="IQ79" t="s">
        <v>444</v>
      </c>
      <c r="IR79" t="s">
        <v>444</v>
      </c>
      <c r="IS79" t="s">
        <v>444</v>
      </c>
      <c r="IT79">
        <v>0</v>
      </c>
      <c r="IU79">
        <v>100</v>
      </c>
      <c r="IV79">
        <v>100</v>
      </c>
      <c r="IW79">
        <v>1.27</v>
      </c>
      <c r="IX79">
        <v>0.1996</v>
      </c>
      <c r="IY79">
        <v>0.39716153104927959</v>
      </c>
      <c r="IZ79">
        <v>2.1943836705261579E-3</v>
      </c>
      <c r="JA79">
        <v>-2.6144308360484781E-7</v>
      </c>
      <c r="JB79">
        <v>2.8315668189746569E-11</v>
      </c>
      <c r="JC79">
        <v>-2.387284111826243E-2</v>
      </c>
      <c r="JD79">
        <v>-4.9195921971587819E-3</v>
      </c>
      <c r="JE79">
        <v>8.1864236447964141E-4</v>
      </c>
      <c r="JF79">
        <v>-8.2681161510495509E-6</v>
      </c>
      <c r="JG79">
        <v>6</v>
      </c>
      <c r="JH79">
        <v>2002</v>
      </c>
      <c r="JI79">
        <v>0</v>
      </c>
      <c r="JJ79">
        <v>28</v>
      </c>
      <c r="JK79">
        <v>28373807.699999999</v>
      </c>
      <c r="JL79">
        <v>28373807.699999999</v>
      </c>
      <c r="JM79">
        <v>1.1267100000000001</v>
      </c>
      <c r="JN79">
        <v>2.6403799999999999</v>
      </c>
      <c r="JO79">
        <v>1.49658</v>
      </c>
      <c r="JP79">
        <v>2.3315399999999999</v>
      </c>
      <c r="JQ79">
        <v>1.5490699999999999</v>
      </c>
      <c r="JR79">
        <v>2.34131</v>
      </c>
      <c r="JS79">
        <v>35.290199999999999</v>
      </c>
      <c r="JT79">
        <v>24.096299999999999</v>
      </c>
      <c r="JU79">
        <v>18</v>
      </c>
      <c r="JV79">
        <v>486.90100000000001</v>
      </c>
      <c r="JW79">
        <v>502.303</v>
      </c>
      <c r="JX79">
        <v>29.1812</v>
      </c>
      <c r="JY79">
        <v>26.221900000000002</v>
      </c>
      <c r="JZ79">
        <v>30.000900000000001</v>
      </c>
      <c r="KA79">
        <v>26.303000000000001</v>
      </c>
      <c r="KB79">
        <v>26.263300000000001</v>
      </c>
      <c r="KC79">
        <v>22.6526</v>
      </c>
      <c r="KD79">
        <v>12.738799999999999</v>
      </c>
      <c r="KE79">
        <v>33.847900000000003</v>
      </c>
      <c r="KF79">
        <v>29.177399999999999</v>
      </c>
      <c r="KG79">
        <v>420</v>
      </c>
      <c r="KH79">
        <v>21.597999999999999</v>
      </c>
      <c r="KI79">
        <v>101.98699999999999</v>
      </c>
      <c r="KJ79">
        <v>93.506100000000004</v>
      </c>
    </row>
    <row r="80" spans="1:296" x14ac:dyDescent="0.3">
      <c r="A80">
        <v>62</v>
      </c>
      <c r="B80">
        <v>1702428528.5999999</v>
      </c>
      <c r="C80">
        <v>18216.5</v>
      </c>
      <c r="D80" t="s">
        <v>629</v>
      </c>
      <c r="E80" t="s">
        <v>630</v>
      </c>
      <c r="F80">
        <v>5</v>
      </c>
      <c r="G80" t="s">
        <v>612</v>
      </c>
      <c r="H80">
        <v>1702428520.599999</v>
      </c>
      <c r="I80">
        <f t="shared" si="50"/>
        <v>4.5249137070987435E-3</v>
      </c>
      <c r="J80">
        <f t="shared" si="51"/>
        <v>4.5249137070987437</v>
      </c>
      <c r="K80">
        <f t="shared" si="52"/>
        <v>0.56649815205420184</v>
      </c>
      <c r="L80">
        <f t="shared" si="53"/>
        <v>418.91751612903232</v>
      </c>
      <c r="M80">
        <f t="shared" si="54"/>
        <v>398.45508177009157</v>
      </c>
      <c r="N80">
        <f t="shared" si="55"/>
        <v>36.382156743669221</v>
      </c>
      <c r="O80">
        <f t="shared" si="56"/>
        <v>38.250541734260409</v>
      </c>
      <c r="P80">
        <f t="shared" si="57"/>
        <v>0.19500734712550954</v>
      </c>
      <c r="Q80">
        <f t="shared" si="58"/>
        <v>2.8589861636481331</v>
      </c>
      <c r="R80">
        <f t="shared" si="59"/>
        <v>0.18790778628711904</v>
      </c>
      <c r="S80">
        <f t="shared" si="60"/>
        <v>0.11805869945376246</v>
      </c>
      <c r="T80">
        <f t="shared" si="61"/>
        <v>241.73668368788131</v>
      </c>
      <c r="U80">
        <f t="shared" si="62"/>
        <v>30.212918382964709</v>
      </c>
      <c r="V80">
        <f t="shared" si="63"/>
        <v>29.99144193548387</v>
      </c>
      <c r="W80">
        <f t="shared" si="64"/>
        <v>4.2583559192934946</v>
      </c>
      <c r="X80">
        <f t="shared" si="65"/>
        <v>50.268252321469639</v>
      </c>
      <c r="Y80">
        <f t="shared" si="66"/>
        <v>2.1366092662321017</v>
      </c>
      <c r="Z80">
        <f t="shared" si="67"/>
        <v>4.2504148593993447</v>
      </c>
      <c r="AA80">
        <f t="shared" si="68"/>
        <v>2.1217466530613929</v>
      </c>
      <c r="AB80">
        <f t="shared" si="69"/>
        <v>-199.54869448305459</v>
      </c>
      <c r="AC80">
        <f t="shared" si="70"/>
        <v>-5.0078524006890568</v>
      </c>
      <c r="AD80">
        <f t="shared" si="71"/>
        <v>-0.38937844311886244</v>
      </c>
      <c r="AE80">
        <f t="shared" si="72"/>
        <v>36.790758361018803</v>
      </c>
      <c r="AF80">
        <f t="shared" si="73"/>
        <v>0.78985754270748176</v>
      </c>
      <c r="AG80">
        <f t="shared" si="74"/>
        <v>4.6122833206258891</v>
      </c>
      <c r="AH80">
        <f t="shared" si="75"/>
        <v>0.56649815205420184</v>
      </c>
      <c r="AI80">
        <v>429.21739884199133</v>
      </c>
      <c r="AJ80">
        <v>428.98013333333307</v>
      </c>
      <c r="AK80">
        <v>1.1843137254810511E-3</v>
      </c>
      <c r="AL80">
        <v>66.16</v>
      </c>
      <c r="AM80">
        <f t="shared" si="76"/>
        <v>4.5249137070987437</v>
      </c>
      <c r="AN80">
        <v>21.514120362958739</v>
      </c>
      <c r="AO80">
        <v>23.352496969696961</v>
      </c>
      <c r="AP80">
        <v>-8.9904465884542289E-3</v>
      </c>
      <c r="AQ80">
        <v>108.6968990658428</v>
      </c>
      <c r="AR80">
        <v>0</v>
      </c>
      <c r="AS80">
        <v>0</v>
      </c>
      <c r="AT80">
        <f t="shared" si="77"/>
        <v>1</v>
      </c>
      <c r="AU80">
        <f t="shared" si="78"/>
        <v>0</v>
      </c>
      <c r="AV80">
        <f t="shared" si="79"/>
        <v>47738.059095599478</v>
      </c>
      <c r="AW80" t="s">
        <v>437</v>
      </c>
      <c r="AX80">
        <v>0</v>
      </c>
      <c r="AY80">
        <v>0.7</v>
      </c>
      <c r="AZ80">
        <v>0.7</v>
      </c>
      <c r="BA80">
        <f t="shared" si="80"/>
        <v>0</v>
      </c>
      <c r="BB80">
        <v>-1</v>
      </c>
      <c r="BC80" t="s">
        <v>631</v>
      </c>
      <c r="BD80">
        <v>8157.57</v>
      </c>
      <c r="BE80">
        <v>251.72269230769231</v>
      </c>
      <c r="BF80">
        <v>258.55</v>
      </c>
      <c r="BG80">
        <f t="shared" si="81"/>
        <v>2.6406140755396268E-2</v>
      </c>
      <c r="BH80">
        <v>0.5</v>
      </c>
      <c r="BI80">
        <f t="shared" si="82"/>
        <v>1261.2063196778258</v>
      </c>
      <c r="BJ80">
        <f t="shared" si="83"/>
        <v>0.56649815205420184</v>
      </c>
      <c r="BK80">
        <f t="shared" si="84"/>
        <v>16.651795799503986</v>
      </c>
      <c r="BL80">
        <f t="shared" si="85"/>
        <v>1.2420633544354286E-3</v>
      </c>
      <c r="BM80">
        <f t="shared" si="86"/>
        <v>-0.99729259330883779</v>
      </c>
      <c r="BN80">
        <f t="shared" si="87"/>
        <v>258.55</v>
      </c>
      <c r="BO80" t="s">
        <v>437</v>
      </c>
      <c r="BP80">
        <v>0</v>
      </c>
      <c r="BQ80">
        <f t="shared" si="88"/>
        <v>258.55</v>
      </c>
      <c r="BR80">
        <f t="shared" si="89"/>
        <v>0</v>
      </c>
      <c r="BS80" t="e">
        <f t="shared" si="90"/>
        <v>#DIV/0!</v>
      </c>
      <c r="BT80">
        <f t="shared" si="91"/>
        <v>1</v>
      </c>
      <c r="BU80">
        <f t="shared" si="92"/>
        <v>2.6477827001387233E-2</v>
      </c>
      <c r="BV80" t="e">
        <f t="shared" si="93"/>
        <v>#DIV/0!</v>
      </c>
      <c r="BW80" t="e">
        <f t="shared" si="94"/>
        <v>#DIV/0!</v>
      </c>
      <c r="BX80" t="e">
        <f t="shared" si="95"/>
        <v>#DIV/0!</v>
      </c>
      <c r="DG80">
        <f t="shared" si="96"/>
        <v>1499.9941935483871</v>
      </c>
      <c r="DH80">
        <f t="shared" si="97"/>
        <v>1261.2063196778258</v>
      </c>
      <c r="DI80">
        <f t="shared" si="98"/>
        <v>0.84080746785713578</v>
      </c>
      <c r="DJ80">
        <f t="shared" si="99"/>
        <v>0.16115841296427214</v>
      </c>
      <c r="DK80">
        <v>2</v>
      </c>
      <c r="DL80">
        <v>0.5</v>
      </c>
      <c r="DM80" t="s">
        <v>439</v>
      </c>
      <c r="DN80">
        <v>2</v>
      </c>
      <c r="DO80" t="b">
        <v>1</v>
      </c>
      <c r="DP80">
        <v>1702428520.599999</v>
      </c>
      <c r="DQ80">
        <v>418.91751612903232</v>
      </c>
      <c r="DR80">
        <v>420.00629032258058</v>
      </c>
      <c r="DS80">
        <v>23.400009677419352</v>
      </c>
      <c r="DT80">
        <v>21.598325806451609</v>
      </c>
      <c r="DU80">
        <v>417.64741935483858</v>
      </c>
      <c r="DV80">
        <v>23.20061290322581</v>
      </c>
      <c r="DW80">
        <v>500.01622580645159</v>
      </c>
      <c r="DX80">
        <v>91.208038709677425</v>
      </c>
      <c r="DY80">
        <v>0.1000118290322581</v>
      </c>
      <c r="DZ80">
        <v>29.958951612903231</v>
      </c>
      <c r="EA80">
        <v>29.99144193548387</v>
      </c>
      <c r="EB80">
        <v>999.90000000000032</v>
      </c>
      <c r="EC80">
        <v>0</v>
      </c>
      <c r="ED80">
        <v>0</v>
      </c>
      <c r="EE80">
        <v>9995.8229032258041</v>
      </c>
      <c r="EF80">
        <v>0</v>
      </c>
      <c r="EG80">
        <v>9.5125251612903217</v>
      </c>
      <c r="EH80">
        <v>-1.088774838709677</v>
      </c>
      <c r="EI80">
        <v>428.95496774193549</v>
      </c>
      <c r="EJ80">
        <v>429.27803225806451</v>
      </c>
      <c r="EK80">
        <v>1.8016754838709681</v>
      </c>
      <c r="EL80">
        <v>420.00629032258058</v>
      </c>
      <c r="EM80">
        <v>21.598325806451609</v>
      </c>
      <c r="EN80">
        <v>2.1342677419354841</v>
      </c>
      <c r="EO80">
        <v>1.969941290322581</v>
      </c>
      <c r="EP80">
        <v>18.477258064516128</v>
      </c>
      <c r="EQ80">
        <v>17.204722580645161</v>
      </c>
      <c r="ER80">
        <v>1499.9941935483871</v>
      </c>
      <c r="ES80">
        <v>0.97299377419354816</v>
      </c>
      <c r="ET80">
        <v>2.7006141935483879E-2</v>
      </c>
      <c r="EU80">
        <v>0</v>
      </c>
      <c r="EV80">
        <v>251.7689032258065</v>
      </c>
      <c r="EW80">
        <v>4.9995999999999974</v>
      </c>
      <c r="EX80">
        <v>3817.132903225805</v>
      </c>
      <c r="EY80">
        <v>14076.312903225809</v>
      </c>
      <c r="EZ80">
        <v>38.015903225806447</v>
      </c>
      <c r="FA80">
        <v>39.039999999999992</v>
      </c>
      <c r="FB80">
        <v>38.562322580645152</v>
      </c>
      <c r="FC80">
        <v>38.703290322580642</v>
      </c>
      <c r="FD80">
        <v>39.808258064516117</v>
      </c>
      <c r="FE80">
        <v>1454.6209677419349</v>
      </c>
      <c r="FF80">
        <v>40.373225806451643</v>
      </c>
      <c r="FG80">
        <v>0</v>
      </c>
      <c r="FH80">
        <v>65.599999904632568</v>
      </c>
      <c r="FI80">
        <v>0</v>
      </c>
      <c r="FJ80">
        <v>251.72269230769231</v>
      </c>
      <c r="FK80">
        <v>-2.024273509613749</v>
      </c>
      <c r="FL80">
        <v>-20.559316212460889</v>
      </c>
      <c r="FM80">
        <v>3816.873076923077</v>
      </c>
      <c r="FN80">
        <v>15</v>
      </c>
      <c r="FO80">
        <v>0</v>
      </c>
      <c r="FP80" t="s">
        <v>440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-1.096610243902439</v>
      </c>
      <c r="GC80">
        <v>0.2197478048780481</v>
      </c>
      <c r="GD80">
        <v>4.791333978349667E-2</v>
      </c>
      <c r="GE80">
        <v>1</v>
      </c>
      <c r="GF80">
        <v>251.80135294117639</v>
      </c>
      <c r="GG80">
        <v>-1.145699006194737</v>
      </c>
      <c r="GH80">
        <v>0.26348745726961631</v>
      </c>
      <c r="GI80">
        <v>0</v>
      </c>
      <c r="GJ80">
        <v>1.778566829268293</v>
      </c>
      <c r="GK80">
        <v>0.51254362369337925</v>
      </c>
      <c r="GL80">
        <v>5.2899965809340442E-2</v>
      </c>
      <c r="GM80">
        <v>0</v>
      </c>
      <c r="GN80">
        <v>1</v>
      </c>
      <c r="GO80">
        <v>3</v>
      </c>
      <c r="GP80" t="s">
        <v>464</v>
      </c>
      <c r="GQ80">
        <v>3.1022500000000002</v>
      </c>
      <c r="GR80">
        <v>2.7581000000000002</v>
      </c>
      <c r="GS80">
        <v>8.8895299999999997E-2</v>
      </c>
      <c r="GT80">
        <v>8.9304099999999997E-2</v>
      </c>
      <c r="GU80">
        <v>0.10757</v>
      </c>
      <c r="GV80">
        <v>0.102606</v>
      </c>
      <c r="GW80">
        <v>23799.9</v>
      </c>
      <c r="GX80">
        <v>22106.7</v>
      </c>
      <c r="GY80">
        <v>26676.9</v>
      </c>
      <c r="GZ80">
        <v>24491.5</v>
      </c>
      <c r="HA80">
        <v>38147</v>
      </c>
      <c r="HB80">
        <v>32508.3</v>
      </c>
      <c r="HC80">
        <v>46661.9</v>
      </c>
      <c r="HD80">
        <v>38774.199999999997</v>
      </c>
      <c r="HE80">
        <v>1.9132499999999999</v>
      </c>
      <c r="HF80">
        <v>1.9122699999999999</v>
      </c>
      <c r="HG80">
        <v>0.15626799999999999</v>
      </c>
      <c r="HH80">
        <v>0</v>
      </c>
      <c r="HI80">
        <v>27.430399999999999</v>
      </c>
      <c r="HJ80">
        <v>999.9</v>
      </c>
      <c r="HK80">
        <v>47</v>
      </c>
      <c r="HL80">
        <v>32.200000000000003</v>
      </c>
      <c r="HM80">
        <v>24.887</v>
      </c>
      <c r="HN80">
        <v>61.214599999999997</v>
      </c>
      <c r="HO80">
        <v>24.399000000000001</v>
      </c>
      <c r="HP80">
        <v>1</v>
      </c>
      <c r="HQ80">
        <v>-6.8922800000000006E-2</v>
      </c>
      <c r="HR80">
        <v>-1.0898699999999999</v>
      </c>
      <c r="HS80">
        <v>20.276900000000001</v>
      </c>
      <c r="HT80">
        <v>5.2219300000000004</v>
      </c>
      <c r="HU80">
        <v>11.98</v>
      </c>
      <c r="HV80">
        <v>4.9657</v>
      </c>
      <c r="HW80">
        <v>3.27535</v>
      </c>
      <c r="HX80">
        <v>9999</v>
      </c>
      <c r="HY80">
        <v>9999</v>
      </c>
      <c r="HZ80">
        <v>9999</v>
      </c>
      <c r="IA80">
        <v>537.20000000000005</v>
      </c>
      <c r="IB80">
        <v>1.86399</v>
      </c>
      <c r="IC80">
        <v>1.86005</v>
      </c>
      <c r="ID80">
        <v>1.85836</v>
      </c>
      <c r="IE80">
        <v>1.8597399999999999</v>
      </c>
      <c r="IF80">
        <v>1.85989</v>
      </c>
      <c r="IG80">
        <v>1.8583000000000001</v>
      </c>
      <c r="IH80">
        <v>1.8574200000000001</v>
      </c>
      <c r="II80">
        <v>1.8522799999999999</v>
      </c>
      <c r="IJ80">
        <v>0</v>
      </c>
      <c r="IK80">
        <v>0</v>
      </c>
      <c r="IL80">
        <v>0</v>
      </c>
      <c r="IM80">
        <v>0</v>
      </c>
      <c r="IN80" t="s">
        <v>442</v>
      </c>
      <c r="IO80" t="s">
        <v>443</v>
      </c>
      <c r="IP80" t="s">
        <v>444</v>
      </c>
      <c r="IQ80" t="s">
        <v>444</v>
      </c>
      <c r="IR80" t="s">
        <v>444</v>
      </c>
      <c r="IS80" t="s">
        <v>444</v>
      </c>
      <c r="IT80">
        <v>0</v>
      </c>
      <c r="IU80">
        <v>100</v>
      </c>
      <c r="IV80">
        <v>100</v>
      </c>
      <c r="IW80">
        <v>1.27</v>
      </c>
      <c r="IX80">
        <v>0.19839999999999999</v>
      </c>
      <c r="IY80">
        <v>0.39716153104927959</v>
      </c>
      <c r="IZ80">
        <v>2.1943836705261579E-3</v>
      </c>
      <c r="JA80">
        <v>-2.6144308360484781E-7</v>
      </c>
      <c r="JB80">
        <v>2.8315668189746569E-11</v>
      </c>
      <c r="JC80">
        <v>-2.387284111826243E-2</v>
      </c>
      <c r="JD80">
        <v>-4.9195921971587819E-3</v>
      </c>
      <c r="JE80">
        <v>8.1864236447964141E-4</v>
      </c>
      <c r="JF80">
        <v>-8.2681161510495509E-6</v>
      </c>
      <c r="JG80">
        <v>6</v>
      </c>
      <c r="JH80">
        <v>2002</v>
      </c>
      <c r="JI80">
        <v>0</v>
      </c>
      <c r="JJ80">
        <v>28</v>
      </c>
      <c r="JK80">
        <v>28373808.800000001</v>
      </c>
      <c r="JL80">
        <v>28373808.800000001</v>
      </c>
      <c r="JM80">
        <v>1.1267100000000001</v>
      </c>
      <c r="JN80">
        <v>2.6403799999999999</v>
      </c>
      <c r="JO80">
        <v>1.49658</v>
      </c>
      <c r="JP80">
        <v>2.3327599999999999</v>
      </c>
      <c r="JQ80">
        <v>1.5490699999999999</v>
      </c>
      <c r="JR80">
        <v>2.35229</v>
      </c>
      <c r="JS80">
        <v>35.336500000000001</v>
      </c>
      <c r="JT80">
        <v>24.087499999999999</v>
      </c>
      <c r="JU80">
        <v>18</v>
      </c>
      <c r="JV80">
        <v>486.952</v>
      </c>
      <c r="JW80">
        <v>501.88799999999998</v>
      </c>
      <c r="JX80">
        <v>29.104600000000001</v>
      </c>
      <c r="JY80">
        <v>26.353200000000001</v>
      </c>
      <c r="JZ80">
        <v>30.000900000000001</v>
      </c>
      <c r="KA80">
        <v>26.410299999999999</v>
      </c>
      <c r="KB80">
        <v>26.3642</v>
      </c>
      <c r="KC80">
        <v>22.653700000000001</v>
      </c>
      <c r="KD80">
        <v>15.096500000000001</v>
      </c>
      <c r="KE80">
        <v>35.767600000000002</v>
      </c>
      <c r="KF80">
        <v>29.097899999999999</v>
      </c>
      <c r="KG80">
        <v>420</v>
      </c>
      <c r="KH80">
        <v>21.460100000000001</v>
      </c>
      <c r="KI80">
        <v>101.96</v>
      </c>
      <c r="KJ80">
        <v>93.4846</v>
      </c>
    </row>
    <row r="81" spans="1:296" x14ac:dyDescent="0.3">
      <c r="A81">
        <v>63</v>
      </c>
      <c r="B81">
        <v>1702428609.5999999</v>
      </c>
      <c r="C81">
        <v>18297.5</v>
      </c>
      <c r="D81" t="s">
        <v>632</v>
      </c>
      <c r="E81" t="s">
        <v>633</v>
      </c>
      <c r="F81">
        <v>5</v>
      </c>
      <c r="G81" t="s">
        <v>612</v>
      </c>
      <c r="H81">
        <v>1702428601.599999</v>
      </c>
      <c r="I81">
        <f t="shared" si="50"/>
        <v>4.5329566381471743E-3</v>
      </c>
      <c r="J81">
        <f t="shared" si="51"/>
        <v>4.5329566381471746</v>
      </c>
      <c r="K81">
        <f t="shared" si="52"/>
        <v>0.72787179255626888</v>
      </c>
      <c r="L81">
        <f t="shared" si="53"/>
        <v>418.94567741935481</v>
      </c>
      <c r="M81">
        <f t="shared" si="54"/>
        <v>397.09022429606034</v>
      </c>
      <c r="N81">
        <f t="shared" si="55"/>
        <v>36.255708853657708</v>
      </c>
      <c r="O81">
        <f t="shared" si="56"/>
        <v>38.251187202961383</v>
      </c>
      <c r="P81">
        <f t="shared" si="57"/>
        <v>0.19478563249197273</v>
      </c>
      <c r="Q81">
        <f t="shared" si="58"/>
        <v>2.8595211187863003</v>
      </c>
      <c r="R81">
        <f t="shared" si="59"/>
        <v>0.18770316417687227</v>
      </c>
      <c r="S81">
        <f t="shared" si="60"/>
        <v>0.11792935414515945</v>
      </c>
      <c r="T81">
        <f t="shared" si="61"/>
        <v>241.7356221716494</v>
      </c>
      <c r="U81">
        <f t="shared" si="62"/>
        <v>30.196912972094154</v>
      </c>
      <c r="V81">
        <f t="shared" si="63"/>
        <v>29.98876774193549</v>
      </c>
      <c r="W81">
        <f t="shared" si="64"/>
        <v>4.2577018234467863</v>
      </c>
      <c r="X81">
        <f t="shared" si="65"/>
        <v>50.149951449230301</v>
      </c>
      <c r="Y81">
        <f t="shared" si="66"/>
        <v>2.1298886761327389</v>
      </c>
      <c r="Z81">
        <f t="shared" si="67"/>
        <v>4.2470403551416167</v>
      </c>
      <c r="AA81">
        <f t="shared" si="68"/>
        <v>2.1278131473140474</v>
      </c>
      <c r="AB81">
        <f t="shared" si="69"/>
        <v>-199.90338774229039</v>
      </c>
      <c r="AC81">
        <f t="shared" si="70"/>
        <v>-6.7274526921878222</v>
      </c>
      <c r="AD81">
        <f t="shared" si="71"/>
        <v>-0.52294294919194761</v>
      </c>
      <c r="AE81">
        <f t="shared" si="72"/>
        <v>34.581838787979223</v>
      </c>
      <c r="AF81">
        <f t="shared" si="73"/>
        <v>0.74758150342648055</v>
      </c>
      <c r="AG81">
        <f t="shared" si="74"/>
        <v>4.5407578867527922</v>
      </c>
      <c r="AH81">
        <f t="shared" si="75"/>
        <v>0.72787179255626888</v>
      </c>
      <c r="AI81">
        <v>429.32321145021677</v>
      </c>
      <c r="AJ81">
        <v>429.01104242424208</v>
      </c>
      <c r="AK81">
        <v>3.0518518518157229E-3</v>
      </c>
      <c r="AL81">
        <v>66.16</v>
      </c>
      <c r="AM81">
        <f t="shared" si="76"/>
        <v>4.5329566381471746</v>
      </c>
      <c r="AN81">
        <v>21.55202119739964</v>
      </c>
      <c r="AO81">
        <v>23.322912727272719</v>
      </c>
      <c r="AP81">
        <v>-5.9503162688937279E-6</v>
      </c>
      <c r="AQ81">
        <v>108.6968990658428</v>
      </c>
      <c r="AR81">
        <v>0</v>
      </c>
      <c r="AS81">
        <v>0</v>
      </c>
      <c r="AT81">
        <f t="shared" si="77"/>
        <v>1</v>
      </c>
      <c r="AU81">
        <f t="shared" si="78"/>
        <v>0</v>
      </c>
      <c r="AV81">
        <f t="shared" si="79"/>
        <v>47755.131250653307</v>
      </c>
      <c r="AW81" t="s">
        <v>437</v>
      </c>
      <c r="AX81">
        <v>0</v>
      </c>
      <c r="AY81">
        <v>0.7</v>
      </c>
      <c r="AZ81">
        <v>0.7</v>
      </c>
      <c r="BA81">
        <f t="shared" si="80"/>
        <v>0</v>
      </c>
      <c r="BB81">
        <v>-1</v>
      </c>
      <c r="BC81" t="s">
        <v>634</v>
      </c>
      <c r="BD81">
        <v>8154.51</v>
      </c>
      <c r="BE81">
        <v>249.80647999999999</v>
      </c>
      <c r="BF81">
        <v>256.58</v>
      </c>
      <c r="BG81">
        <f t="shared" si="81"/>
        <v>2.6399251695377601E-2</v>
      </c>
      <c r="BH81">
        <v>0.5</v>
      </c>
      <c r="BI81">
        <f t="shared" si="82"/>
        <v>1261.2025938713209</v>
      </c>
      <c r="BJ81">
        <f t="shared" si="83"/>
        <v>0.72787179255626888</v>
      </c>
      <c r="BK81">
        <f t="shared" si="84"/>
        <v>16.64740235723605</v>
      </c>
      <c r="BL81">
        <f t="shared" si="85"/>
        <v>1.3700192189206374E-3</v>
      </c>
      <c r="BM81">
        <f t="shared" si="86"/>
        <v>-0.99727180606438537</v>
      </c>
      <c r="BN81">
        <f t="shared" si="87"/>
        <v>256.58</v>
      </c>
      <c r="BO81" t="s">
        <v>437</v>
      </c>
      <c r="BP81">
        <v>0</v>
      </c>
      <c r="BQ81">
        <f t="shared" si="88"/>
        <v>256.58</v>
      </c>
      <c r="BR81">
        <f t="shared" si="89"/>
        <v>0</v>
      </c>
      <c r="BS81" t="e">
        <f t="shared" si="90"/>
        <v>#DIV/0!</v>
      </c>
      <c r="BT81">
        <f t="shared" si="91"/>
        <v>1</v>
      </c>
      <c r="BU81">
        <f t="shared" si="92"/>
        <v>2.6471471002032166E-2</v>
      </c>
      <c r="BV81" t="e">
        <f t="shared" si="93"/>
        <v>#DIV/0!</v>
      </c>
      <c r="BW81" t="e">
        <f t="shared" si="94"/>
        <v>#DIV/0!</v>
      </c>
      <c r="BX81" t="e">
        <f t="shared" si="95"/>
        <v>#DIV/0!</v>
      </c>
      <c r="DG81">
        <f t="shared" si="96"/>
        <v>1499.99</v>
      </c>
      <c r="DH81">
        <f t="shared" si="97"/>
        <v>1261.2025938713209</v>
      </c>
      <c r="DI81">
        <f t="shared" si="98"/>
        <v>0.84080733462977808</v>
      </c>
      <c r="DJ81">
        <f t="shared" si="99"/>
        <v>0.16115815583547183</v>
      </c>
      <c r="DK81">
        <v>2</v>
      </c>
      <c r="DL81">
        <v>0.5</v>
      </c>
      <c r="DM81" t="s">
        <v>439</v>
      </c>
      <c r="DN81">
        <v>2</v>
      </c>
      <c r="DO81" t="b">
        <v>1</v>
      </c>
      <c r="DP81">
        <v>1702428601.599999</v>
      </c>
      <c r="DQ81">
        <v>418.94567741935481</v>
      </c>
      <c r="DR81">
        <v>420.00561290322582</v>
      </c>
      <c r="DS81">
        <v>23.327580645161291</v>
      </c>
      <c r="DT81">
        <v>21.553696774193551</v>
      </c>
      <c r="DU81">
        <v>417.6754838709677</v>
      </c>
      <c r="DV81">
        <v>23.129596774193551</v>
      </c>
      <c r="DW81">
        <v>500.01390322580647</v>
      </c>
      <c r="DX81">
        <v>91.20347741935484</v>
      </c>
      <c r="DY81">
        <v>9.9976141935483848E-2</v>
      </c>
      <c r="DZ81">
        <v>29.945129032258059</v>
      </c>
      <c r="EA81">
        <v>29.98876774193549</v>
      </c>
      <c r="EB81">
        <v>999.90000000000032</v>
      </c>
      <c r="EC81">
        <v>0</v>
      </c>
      <c r="ED81">
        <v>0</v>
      </c>
      <c r="EE81">
        <v>9999.5954838709677</v>
      </c>
      <c r="EF81">
        <v>0</v>
      </c>
      <c r="EG81">
        <v>9.5252070967741957</v>
      </c>
      <c r="EH81">
        <v>-1.060033806451613</v>
      </c>
      <c r="EI81">
        <v>428.95212903225797</v>
      </c>
      <c r="EJ81">
        <v>429.25783870967751</v>
      </c>
      <c r="EK81">
        <v>1.773881612903226</v>
      </c>
      <c r="EL81">
        <v>420.00561290322582</v>
      </c>
      <c r="EM81">
        <v>21.553696774193551</v>
      </c>
      <c r="EN81">
        <v>2.127556129032258</v>
      </c>
      <c r="EO81">
        <v>1.9657722580645161</v>
      </c>
      <c r="EP81">
        <v>18.427012903225808</v>
      </c>
      <c r="EQ81">
        <v>17.171303225806451</v>
      </c>
      <c r="ER81">
        <v>1499.99</v>
      </c>
      <c r="ES81">
        <v>0.97299951612903224</v>
      </c>
      <c r="ET81">
        <v>2.7000532258064518E-2</v>
      </c>
      <c r="EU81">
        <v>0</v>
      </c>
      <c r="EV81">
        <v>249.80629032258059</v>
      </c>
      <c r="EW81">
        <v>4.9995999999999974</v>
      </c>
      <c r="EX81">
        <v>3790.9270967741932</v>
      </c>
      <c r="EY81">
        <v>14076.30967741936</v>
      </c>
      <c r="EZ81">
        <v>38.042032258064509</v>
      </c>
      <c r="FA81">
        <v>39.158999999999978</v>
      </c>
      <c r="FB81">
        <v>38.26590322580644</v>
      </c>
      <c r="FC81">
        <v>38.763967741935467</v>
      </c>
      <c r="FD81">
        <v>39.795999999999992</v>
      </c>
      <c r="FE81">
        <v>1454.623548387096</v>
      </c>
      <c r="FF81">
        <v>40.366451612903241</v>
      </c>
      <c r="FG81">
        <v>0</v>
      </c>
      <c r="FH81">
        <v>80.199999809265137</v>
      </c>
      <c r="FI81">
        <v>0</v>
      </c>
      <c r="FJ81">
        <v>249.80647999999999</v>
      </c>
      <c r="FK81">
        <v>-1.1035384723636781</v>
      </c>
      <c r="FL81">
        <v>-20.646153863655659</v>
      </c>
      <c r="FM81">
        <v>3790.683199999999</v>
      </c>
      <c r="FN81">
        <v>15</v>
      </c>
      <c r="FO81">
        <v>0</v>
      </c>
      <c r="FP81" t="s">
        <v>440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-1.0672894500000001</v>
      </c>
      <c r="GC81">
        <v>9.5246656660414736E-2</v>
      </c>
      <c r="GD81">
        <v>3.029371863600604E-2</v>
      </c>
      <c r="GE81">
        <v>1</v>
      </c>
      <c r="GF81">
        <v>249.8928529411765</v>
      </c>
      <c r="GG81">
        <v>-1.3217265150567681</v>
      </c>
      <c r="GH81">
        <v>0.25026246602939489</v>
      </c>
      <c r="GI81">
        <v>0</v>
      </c>
      <c r="GJ81">
        <v>1.7690444999999999</v>
      </c>
      <c r="GK81">
        <v>8.377711069418281E-2</v>
      </c>
      <c r="GL81">
        <v>1.358633356538841E-2</v>
      </c>
      <c r="GM81">
        <v>1</v>
      </c>
      <c r="GN81">
        <v>2</v>
      </c>
      <c r="GO81">
        <v>3</v>
      </c>
      <c r="GP81" t="s">
        <v>441</v>
      </c>
      <c r="GQ81">
        <v>3.1023299999999998</v>
      </c>
      <c r="GR81">
        <v>2.7581600000000002</v>
      </c>
      <c r="GS81">
        <v>8.8861200000000001E-2</v>
      </c>
      <c r="GT81">
        <v>8.9264800000000005E-2</v>
      </c>
      <c r="GU81">
        <v>0.107444</v>
      </c>
      <c r="GV81">
        <v>0.102716</v>
      </c>
      <c r="GW81">
        <v>23792.400000000001</v>
      </c>
      <c r="GX81">
        <v>22100.5</v>
      </c>
      <c r="GY81">
        <v>26668.1</v>
      </c>
      <c r="GZ81">
        <v>24484.2</v>
      </c>
      <c r="HA81">
        <v>38140.6</v>
      </c>
      <c r="HB81">
        <v>32495.1</v>
      </c>
      <c r="HC81">
        <v>46646.6</v>
      </c>
      <c r="HD81">
        <v>38763</v>
      </c>
      <c r="HE81">
        <v>1.91157</v>
      </c>
      <c r="HF81">
        <v>1.9095</v>
      </c>
      <c r="HG81">
        <v>0.14466000000000001</v>
      </c>
      <c r="HH81">
        <v>0</v>
      </c>
      <c r="HI81">
        <v>27.635000000000002</v>
      </c>
      <c r="HJ81">
        <v>999.9</v>
      </c>
      <c r="HK81">
        <v>47.6</v>
      </c>
      <c r="HL81">
        <v>32.1</v>
      </c>
      <c r="HM81">
        <v>25.061399999999999</v>
      </c>
      <c r="HN81">
        <v>60.614600000000003</v>
      </c>
      <c r="HO81">
        <v>24.070499999999999</v>
      </c>
      <c r="HP81">
        <v>1</v>
      </c>
      <c r="HQ81">
        <v>-5.2258600000000002E-2</v>
      </c>
      <c r="HR81">
        <v>-1.0846800000000001</v>
      </c>
      <c r="HS81">
        <v>20.276800000000001</v>
      </c>
      <c r="HT81">
        <v>5.2193899999999998</v>
      </c>
      <c r="HU81">
        <v>11.98</v>
      </c>
      <c r="HV81">
        <v>4.9657499999999999</v>
      </c>
      <c r="HW81">
        <v>3.2750300000000001</v>
      </c>
      <c r="HX81">
        <v>9999</v>
      </c>
      <c r="HY81">
        <v>9999</v>
      </c>
      <c r="HZ81">
        <v>9999</v>
      </c>
      <c r="IA81">
        <v>537.20000000000005</v>
      </c>
      <c r="IB81">
        <v>1.86399</v>
      </c>
      <c r="IC81">
        <v>1.86005</v>
      </c>
      <c r="ID81">
        <v>1.8583400000000001</v>
      </c>
      <c r="IE81">
        <v>1.8597399999999999</v>
      </c>
      <c r="IF81">
        <v>1.8598600000000001</v>
      </c>
      <c r="IG81">
        <v>1.8582799999999999</v>
      </c>
      <c r="IH81">
        <v>1.8573599999999999</v>
      </c>
      <c r="II81">
        <v>1.8522700000000001</v>
      </c>
      <c r="IJ81">
        <v>0</v>
      </c>
      <c r="IK81">
        <v>0</v>
      </c>
      <c r="IL81">
        <v>0</v>
      </c>
      <c r="IM81">
        <v>0</v>
      </c>
      <c r="IN81" t="s">
        <v>442</v>
      </c>
      <c r="IO81" t="s">
        <v>443</v>
      </c>
      <c r="IP81" t="s">
        <v>444</v>
      </c>
      <c r="IQ81" t="s">
        <v>444</v>
      </c>
      <c r="IR81" t="s">
        <v>444</v>
      </c>
      <c r="IS81" t="s">
        <v>444</v>
      </c>
      <c r="IT81">
        <v>0</v>
      </c>
      <c r="IU81">
        <v>100</v>
      </c>
      <c r="IV81">
        <v>100</v>
      </c>
      <c r="IW81">
        <v>1.2709999999999999</v>
      </c>
      <c r="IX81">
        <v>0.19789999999999999</v>
      </c>
      <c r="IY81">
        <v>0.39716153104927959</v>
      </c>
      <c r="IZ81">
        <v>2.1943836705261579E-3</v>
      </c>
      <c r="JA81">
        <v>-2.6144308360484781E-7</v>
      </c>
      <c r="JB81">
        <v>2.8315668189746569E-11</v>
      </c>
      <c r="JC81">
        <v>-2.387284111826243E-2</v>
      </c>
      <c r="JD81">
        <v>-4.9195921971587819E-3</v>
      </c>
      <c r="JE81">
        <v>8.1864236447964141E-4</v>
      </c>
      <c r="JF81">
        <v>-8.2681161510495509E-6</v>
      </c>
      <c r="JG81">
        <v>6</v>
      </c>
      <c r="JH81">
        <v>2002</v>
      </c>
      <c r="JI81">
        <v>0</v>
      </c>
      <c r="JJ81">
        <v>28</v>
      </c>
      <c r="JK81">
        <v>28373810.199999999</v>
      </c>
      <c r="JL81">
        <v>28373810.199999999</v>
      </c>
      <c r="JM81">
        <v>1.1267100000000001</v>
      </c>
      <c r="JN81">
        <v>2.6257299999999999</v>
      </c>
      <c r="JO81">
        <v>1.49658</v>
      </c>
      <c r="JP81">
        <v>2.3315399999999999</v>
      </c>
      <c r="JQ81">
        <v>1.5490699999999999</v>
      </c>
      <c r="JR81">
        <v>2.4548299999999998</v>
      </c>
      <c r="JS81">
        <v>35.3827</v>
      </c>
      <c r="JT81">
        <v>24.105</v>
      </c>
      <c r="JU81">
        <v>18</v>
      </c>
      <c r="JV81">
        <v>487.23</v>
      </c>
      <c r="JW81">
        <v>501.40199999999999</v>
      </c>
      <c r="JX81">
        <v>29.111699999999999</v>
      </c>
      <c r="JY81">
        <v>26.535599999999999</v>
      </c>
      <c r="JZ81">
        <v>30.001100000000001</v>
      </c>
      <c r="KA81">
        <v>26.566400000000002</v>
      </c>
      <c r="KB81">
        <v>26.514600000000002</v>
      </c>
      <c r="KC81">
        <v>22.6477</v>
      </c>
      <c r="KD81">
        <v>16.2331</v>
      </c>
      <c r="KE81">
        <v>37.755000000000003</v>
      </c>
      <c r="KF81">
        <v>29.111599999999999</v>
      </c>
      <c r="KG81">
        <v>420</v>
      </c>
      <c r="KH81">
        <v>21.485099999999999</v>
      </c>
      <c r="KI81">
        <v>101.92700000000001</v>
      </c>
      <c r="KJ81">
        <v>93.457300000000004</v>
      </c>
    </row>
    <row r="82" spans="1:296" x14ac:dyDescent="0.3">
      <c r="A82">
        <v>64</v>
      </c>
      <c r="B82">
        <v>1702428951.5999999</v>
      </c>
      <c r="C82">
        <v>18639.5</v>
      </c>
      <c r="D82" t="s">
        <v>635</v>
      </c>
      <c r="E82" t="s">
        <v>636</v>
      </c>
      <c r="F82">
        <v>5</v>
      </c>
      <c r="G82" t="s">
        <v>612</v>
      </c>
      <c r="H82">
        <v>1702428943.599999</v>
      </c>
      <c r="I82">
        <f t="shared" si="50"/>
        <v>5.447886600833958E-3</v>
      </c>
      <c r="J82">
        <f t="shared" si="51"/>
        <v>5.4478866008339581</v>
      </c>
      <c r="K82">
        <f t="shared" si="52"/>
        <v>-0.6739163117859881</v>
      </c>
      <c r="L82">
        <f t="shared" si="53"/>
        <v>419.37903225806451</v>
      </c>
      <c r="M82">
        <f t="shared" si="54"/>
        <v>403.32209512274341</v>
      </c>
      <c r="N82">
        <f t="shared" si="55"/>
        <v>36.820309482646152</v>
      </c>
      <c r="O82">
        <f t="shared" si="56"/>
        <v>38.286188495513009</v>
      </c>
      <c r="P82">
        <f t="shared" si="57"/>
        <v>0.16030521898229352</v>
      </c>
      <c r="Q82">
        <f t="shared" si="58"/>
        <v>2.8609535980749303</v>
      </c>
      <c r="R82">
        <f t="shared" si="59"/>
        <v>0.155477140167287</v>
      </c>
      <c r="S82">
        <f t="shared" si="60"/>
        <v>9.7594883705516416E-2</v>
      </c>
      <c r="T82">
        <f t="shared" si="61"/>
        <v>241.7334936419235</v>
      </c>
      <c r="U82">
        <f t="shared" si="62"/>
        <v>36.344708175517781</v>
      </c>
      <c r="V82">
        <f t="shared" si="63"/>
        <v>35.941403225806447</v>
      </c>
      <c r="W82">
        <f t="shared" si="64"/>
        <v>5.9495869787764137</v>
      </c>
      <c r="X82">
        <f t="shared" si="65"/>
        <v>47.794705696037163</v>
      </c>
      <c r="Y82">
        <f t="shared" si="66"/>
        <v>2.9058609678030165</v>
      </c>
      <c r="Z82">
        <f t="shared" si="67"/>
        <v>6.0798804501142731</v>
      </c>
      <c r="AA82">
        <f t="shared" si="68"/>
        <v>3.0437260109733972</v>
      </c>
      <c r="AB82">
        <f t="shared" si="69"/>
        <v>-240.25179909677755</v>
      </c>
      <c r="AC82">
        <f t="shared" si="70"/>
        <v>60.837125136816631</v>
      </c>
      <c r="AD82">
        <f t="shared" si="71"/>
        <v>5.0214488448863932</v>
      </c>
      <c r="AE82">
        <f t="shared" si="72"/>
        <v>67.340268526849002</v>
      </c>
      <c r="AF82">
        <f t="shared" si="73"/>
        <v>-0.73033784575126437</v>
      </c>
      <c r="AG82">
        <f t="shared" si="74"/>
        <v>5.4023399891867081</v>
      </c>
      <c r="AH82">
        <f t="shared" si="75"/>
        <v>-0.6739163117859881</v>
      </c>
      <c r="AI82">
        <v>432.9310705519481</v>
      </c>
      <c r="AJ82">
        <v>433.2073636363636</v>
      </c>
      <c r="AK82">
        <v>3.255813953504249E-4</v>
      </c>
      <c r="AL82">
        <v>66.16</v>
      </c>
      <c r="AM82">
        <f t="shared" si="76"/>
        <v>5.4478866008339581</v>
      </c>
      <c r="AN82">
        <v>29.76230113941228</v>
      </c>
      <c r="AO82">
        <v>31.86477151515151</v>
      </c>
      <c r="AP82">
        <v>9.3187292931083189E-4</v>
      </c>
      <c r="AQ82">
        <v>108.6968990658428</v>
      </c>
      <c r="AR82">
        <v>0</v>
      </c>
      <c r="AS82">
        <v>0</v>
      </c>
      <c r="AT82">
        <f t="shared" si="77"/>
        <v>1</v>
      </c>
      <c r="AU82">
        <f t="shared" si="78"/>
        <v>0</v>
      </c>
      <c r="AV82">
        <f t="shared" si="79"/>
        <v>46807.633523433455</v>
      </c>
      <c r="AW82" t="s">
        <v>437</v>
      </c>
      <c r="AX82">
        <v>0</v>
      </c>
      <c r="AY82">
        <v>0.7</v>
      </c>
      <c r="AZ82">
        <v>0.7</v>
      </c>
      <c r="BA82">
        <f t="shared" si="80"/>
        <v>0</v>
      </c>
      <c r="BB82">
        <v>-1</v>
      </c>
      <c r="BC82" t="s">
        <v>637</v>
      </c>
      <c r="BD82">
        <v>8155.45</v>
      </c>
      <c r="BE82">
        <v>238.0580384615385</v>
      </c>
      <c r="BF82">
        <v>246.35</v>
      </c>
      <c r="BG82">
        <f t="shared" si="81"/>
        <v>3.3659271518008849E-2</v>
      </c>
      <c r="BH82">
        <v>0.5</v>
      </c>
      <c r="BI82">
        <f t="shared" si="82"/>
        <v>1261.1924521962164</v>
      </c>
      <c r="BJ82">
        <f t="shared" si="83"/>
        <v>-0.6739163117859881</v>
      </c>
      <c r="BK82">
        <f t="shared" si="84"/>
        <v>21.225409592467923</v>
      </c>
      <c r="BL82">
        <f t="shared" si="85"/>
        <v>2.585518868640357E-4</v>
      </c>
      <c r="BM82">
        <f t="shared" si="86"/>
        <v>-0.99715851430891012</v>
      </c>
      <c r="BN82">
        <f t="shared" si="87"/>
        <v>246.35</v>
      </c>
      <c r="BO82" t="s">
        <v>437</v>
      </c>
      <c r="BP82">
        <v>0</v>
      </c>
      <c r="BQ82">
        <f t="shared" si="88"/>
        <v>246.35</v>
      </c>
      <c r="BR82">
        <f t="shared" si="89"/>
        <v>0</v>
      </c>
      <c r="BS82" t="e">
        <f t="shared" si="90"/>
        <v>#DIV/0!</v>
      </c>
      <c r="BT82">
        <f t="shared" si="91"/>
        <v>1</v>
      </c>
      <c r="BU82">
        <f t="shared" si="92"/>
        <v>3.3755186397156495E-2</v>
      </c>
      <c r="BV82" t="e">
        <f t="shared" si="93"/>
        <v>#DIV/0!</v>
      </c>
      <c r="BW82" t="e">
        <f t="shared" si="94"/>
        <v>#DIV/0!</v>
      </c>
      <c r="BX82" t="e">
        <f t="shared" si="95"/>
        <v>#DIV/0!</v>
      </c>
      <c r="DG82">
        <f t="shared" si="96"/>
        <v>1499.9780645161291</v>
      </c>
      <c r="DH82">
        <f t="shared" si="97"/>
        <v>1261.1924521962164</v>
      </c>
      <c r="DI82">
        <f t="shared" si="98"/>
        <v>0.84080726380692683</v>
      </c>
      <c r="DJ82">
        <f t="shared" si="99"/>
        <v>0.1611580191473688</v>
      </c>
      <c r="DK82">
        <v>2</v>
      </c>
      <c r="DL82">
        <v>0.5</v>
      </c>
      <c r="DM82" t="s">
        <v>439</v>
      </c>
      <c r="DN82">
        <v>2</v>
      </c>
      <c r="DO82" t="b">
        <v>1</v>
      </c>
      <c r="DP82">
        <v>1702428943.599999</v>
      </c>
      <c r="DQ82">
        <v>419.37903225806451</v>
      </c>
      <c r="DR82">
        <v>419.99312903225808</v>
      </c>
      <c r="DS82">
        <v>31.83020322580645</v>
      </c>
      <c r="DT82">
        <v>29.73811612903226</v>
      </c>
      <c r="DU82">
        <v>418.108</v>
      </c>
      <c r="DV82">
        <v>31.53302903225806</v>
      </c>
      <c r="DW82">
        <v>500.01574193548379</v>
      </c>
      <c r="DX82">
        <v>91.192612903225807</v>
      </c>
      <c r="DY82">
        <v>9.9954322580645155E-2</v>
      </c>
      <c r="DZ82">
        <v>36.335835483870973</v>
      </c>
      <c r="EA82">
        <v>35.941403225806447</v>
      </c>
      <c r="EB82">
        <v>999.90000000000032</v>
      </c>
      <c r="EC82">
        <v>0</v>
      </c>
      <c r="ED82">
        <v>0</v>
      </c>
      <c r="EE82">
        <v>10009.55548387097</v>
      </c>
      <c r="EF82">
        <v>0</v>
      </c>
      <c r="EG82">
        <v>9.5266751612903207</v>
      </c>
      <c r="EH82">
        <v>-0.61420861290322593</v>
      </c>
      <c r="EI82">
        <v>433.16670967741942</v>
      </c>
      <c r="EJ82">
        <v>432.86580645161291</v>
      </c>
      <c r="EK82">
        <v>2.0920958064516131</v>
      </c>
      <c r="EL82">
        <v>419.99312903225808</v>
      </c>
      <c r="EM82">
        <v>29.73811612903226</v>
      </c>
      <c r="EN82">
        <v>2.9026796774193548</v>
      </c>
      <c r="EO82">
        <v>2.7118964516129029</v>
      </c>
      <c r="EP82">
        <v>23.479941935483868</v>
      </c>
      <c r="EQ82">
        <v>22.357383870967741</v>
      </c>
      <c r="ER82">
        <v>1499.9780645161291</v>
      </c>
      <c r="ES82">
        <v>0.97299958064516123</v>
      </c>
      <c r="ET82">
        <v>2.7000125806451621E-2</v>
      </c>
      <c r="EU82">
        <v>0</v>
      </c>
      <c r="EV82">
        <v>238.08435483870969</v>
      </c>
      <c r="EW82">
        <v>4.9995999999999974</v>
      </c>
      <c r="EX82">
        <v>3634.4906451612901</v>
      </c>
      <c r="EY82">
        <v>14076.209677419351</v>
      </c>
      <c r="EZ82">
        <v>38.989645161290312</v>
      </c>
      <c r="FA82">
        <v>39.973516129032248</v>
      </c>
      <c r="FB82">
        <v>39.207451612903228</v>
      </c>
      <c r="FC82">
        <v>39.745774193548378</v>
      </c>
      <c r="FD82">
        <v>41.146967741935477</v>
      </c>
      <c r="FE82">
        <v>1454.615161290322</v>
      </c>
      <c r="FF82">
        <v>40.362580645161273</v>
      </c>
      <c r="FG82">
        <v>0</v>
      </c>
      <c r="FH82">
        <v>341.59999990463263</v>
      </c>
      <c r="FI82">
        <v>0</v>
      </c>
      <c r="FJ82">
        <v>238.0580384615385</v>
      </c>
      <c r="FK82">
        <v>-1.452820511372044</v>
      </c>
      <c r="FL82">
        <v>-14.55726495981793</v>
      </c>
      <c r="FM82">
        <v>3634.2853846153848</v>
      </c>
      <c r="FN82">
        <v>15</v>
      </c>
      <c r="FO82">
        <v>0</v>
      </c>
      <c r="FP82" t="s">
        <v>440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-0.6158882</v>
      </c>
      <c r="GC82">
        <v>-6.5790303939960715E-2</v>
      </c>
      <c r="GD82">
        <v>3.5837208211717597E-2</v>
      </c>
      <c r="GE82">
        <v>1</v>
      </c>
      <c r="GF82">
        <v>238.13123529411769</v>
      </c>
      <c r="GG82">
        <v>-1.109029795417795</v>
      </c>
      <c r="GH82">
        <v>0.22896545575871621</v>
      </c>
      <c r="GI82">
        <v>0</v>
      </c>
      <c r="GJ82">
        <v>2.0893220000000001</v>
      </c>
      <c r="GK82">
        <v>6.0244277673537808E-2</v>
      </c>
      <c r="GL82">
        <v>6.4025948645841891E-3</v>
      </c>
      <c r="GM82">
        <v>1</v>
      </c>
      <c r="GN82">
        <v>2</v>
      </c>
      <c r="GO82">
        <v>3</v>
      </c>
      <c r="GP82" t="s">
        <v>441</v>
      </c>
      <c r="GQ82">
        <v>3.10433</v>
      </c>
      <c r="GR82">
        <v>2.75806</v>
      </c>
      <c r="GS82">
        <v>8.8774800000000001E-2</v>
      </c>
      <c r="GT82">
        <v>8.9124599999999998E-2</v>
      </c>
      <c r="GU82">
        <v>0.132882</v>
      </c>
      <c r="GV82">
        <v>0.12804699999999999</v>
      </c>
      <c r="GW82">
        <v>23740.5</v>
      </c>
      <c r="GX82">
        <v>22041.5</v>
      </c>
      <c r="GY82">
        <v>26611</v>
      </c>
      <c r="GZ82">
        <v>24419.3</v>
      </c>
      <c r="HA82">
        <v>36961.300000000003</v>
      </c>
      <c r="HB82">
        <v>31484.5</v>
      </c>
      <c r="HC82">
        <v>46546.5</v>
      </c>
      <c r="HD82">
        <v>38656</v>
      </c>
      <c r="HE82">
        <v>1.9012500000000001</v>
      </c>
      <c r="HF82">
        <v>1.9076500000000001</v>
      </c>
      <c r="HG82">
        <v>0.25276100000000001</v>
      </c>
      <c r="HH82">
        <v>0</v>
      </c>
      <c r="HI82">
        <v>31.9269</v>
      </c>
      <c r="HJ82">
        <v>999.9</v>
      </c>
      <c r="HK82">
        <v>57.3</v>
      </c>
      <c r="HL82">
        <v>32</v>
      </c>
      <c r="HM82">
        <v>30.000299999999999</v>
      </c>
      <c r="HN82">
        <v>60.824599999999997</v>
      </c>
      <c r="HO82">
        <v>23.413499999999999</v>
      </c>
      <c r="HP82">
        <v>1</v>
      </c>
      <c r="HQ82">
        <v>4.8549299999999997E-2</v>
      </c>
      <c r="HR82">
        <v>-3.71347</v>
      </c>
      <c r="HS82">
        <v>20.239899999999999</v>
      </c>
      <c r="HT82">
        <v>5.2199900000000001</v>
      </c>
      <c r="HU82">
        <v>11.98</v>
      </c>
      <c r="HV82">
        <v>4.9653</v>
      </c>
      <c r="HW82">
        <v>3.27475</v>
      </c>
      <c r="HX82">
        <v>9999</v>
      </c>
      <c r="HY82">
        <v>9999</v>
      </c>
      <c r="HZ82">
        <v>9999</v>
      </c>
      <c r="IA82">
        <v>537.29999999999995</v>
      </c>
      <c r="IB82">
        <v>1.8640000000000001</v>
      </c>
      <c r="IC82">
        <v>1.86005</v>
      </c>
      <c r="ID82">
        <v>1.8583700000000001</v>
      </c>
      <c r="IE82">
        <v>1.8597399999999999</v>
      </c>
      <c r="IF82">
        <v>1.85989</v>
      </c>
      <c r="IG82">
        <v>1.8583400000000001</v>
      </c>
      <c r="IH82">
        <v>1.85745</v>
      </c>
      <c r="II82">
        <v>1.8522799999999999</v>
      </c>
      <c r="IJ82">
        <v>0</v>
      </c>
      <c r="IK82">
        <v>0</v>
      </c>
      <c r="IL82">
        <v>0</v>
      </c>
      <c r="IM82">
        <v>0</v>
      </c>
      <c r="IN82" t="s">
        <v>442</v>
      </c>
      <c r="IO82" t="s">
        <v>443</v>
      </c>
      <c r="IP82" t="s">
        <v>444</v>
      </c>
      <c r="IQ82" t="s">
        <v>444</v>
      </c>
      <c r="IR82" t="s">
        <v>444</v>
      </c>
      <c r="IS82" t="s">
        <v>444</v>
      </c>
      <c r="IT82">
        <v>0</v>
      </c>
      <c r="IU82">
        <v>100</v>
      </c>
      <c r="IV82">
        <v>100</v>
      </c>
      <c r="IW82">
        <v>1.2709999999999999</v>
      </c>
      <c r="IX82">
        <v>0.29720000000000002</v>
      </c>
      <c r="IY82">
        <v>0.39716153104927959</v>
      </c>
      <c r="IZ82">
        <v>2.1943836705261579E-3</v>
      </c>
      <c r="JA82">
        <v>-2.6144308360484781E-7</v>
      </c>
      <c r="JB82">
        <v>2.8315668189746569E-11</v>
      </c>
      <c r="JC82">
        <v>0.29717572329656933</v>
      </c>
      <c r="JD82">
        <v>0</v>
      </c>
      <c r="JE82">
        <v>0</v>
      </c>
      <c r="JF82">
        <v>0</v>
      </c>
      <c r="JG82">
        <v>6</v>
      </c>
      <c r="JH82">
        <v>2002</v>
      </c>
      <c r="JI82">
        <v>0</v>
      </c>
      <c r="JJ82">
        <v>28</v>
      </c>
      <c r="JK82">
        <v>28373815.899999999</v>
      </c>
      <c r="JL82">
        <v>28373815.899999999</v>
      </c>
      <c r="JM82">
        <v>1.1352500000000001</v>
      </c>
      <c r="JN82">
        <v>2.63306</v>
      </c>
      <c r="JO82">
        <v>1.49658</v>
      </c>
      <c r="JP82">
        <v>2.3339799999999999</v>
      </c>
      <c r="JQ82">
        <v>1.5490699999999999</v>
      </c>
      <c r="JR82">
        <v>2.4267599999999998</v>
      </c>
      <c r="JS82">
        <v>35.731099999999998</v>
      </c>
      <c r="JT82">
        <v>24.078700000000001</v>
      </c>
      <c r="JU82">
        <v>18</v>
      </c>
      <c r="JV82">
        <v>489.14400000000001</v>
      </c>
      <c r="JW82">
        <v>508.48500000000001</v>
      </c>
      <c r="JX82">
        <v>38.691499999999998</v>
      </c>
      <c r="JY82">
        <v>27.7943</v>
      </c>
      <c r="JZ82">
        <v>30.0015</v>
      </c>
      <c r="KA82">
        <v>27.565899999999999</v>
      </c>
      <c r="KB82">
        <v>27.448</v>
      </c>
      <c r="KC82">
        <v>22.830100000000002</v>
      </c>
      <c r="KD82">
        <v>0</v>
      </c>
      <c r="KE82">
        <v>100</v>
      </c>
      <c r="KF82">
        <v>38.670200000000001</v>
      </c>
      <c r="KG82">
        <v>420</v>
      </c>
      <c r="KH82">
        <v>38.233400000000003</v>
      </c>
      <c r="KI82">
        <v>101.708</v>
      </c>
      <c r="KJ82">
        <v>93.203199999999995</v>
      </c>
    </row>
    <row r="83" spans="1:296" x14ac:dyDescent="0.3">
      <c r="A83">
        <v>65</v>
      </c>
      <c r="B83">
        <v>1702429038.0999999</v>
      </c>
      <c r="C83">
        <v>18726</v>
      </c>
      <c r="D83" t="s">
        <v>638</v>
      </c>
      <c r="E83" t="s">
        <v>639</v>
      </c>
      <c r="F83">
        <v>5</v>
      </c>
      <c r="G83" t="s">
        <v>612</v>
      </c>
      <c r="H83">
        <v>1702429030.349999</v>
      </c>
      <c r="I83">
        <f t="shared" ref="I83:I114" si="100">(J83)/1000</f>
        <v>5.3074635319369208E-3</v>
      </c>
      <c r="J83">
        <f t="shared" ref="J83:J90" si="101">IF(DO83, AM83, AG83)</f>
        <v>5.3074635319369206</v>
      </c>
      <c r="K83">
        <f t="shared" ref="K83:K90" si="102">IF(DO83, AH83, AF83)</f>
        <v>-0.85824979791985723</v>
      </c>
      <c r="L83">
        <f t="shared" ref="L83:L114" si="103">DQ83 - IF(AT83&gt;1, K83*DK83*100/(AV83*EE83), 0)</f>
        <v>419.46096666666659</v>
      </c>
      <c r="M83">
        <f t="shared" ref="M83:M114" si="104">((S83-I83/2)*L83-K83)/(S83+I83/2)</f>
        <v>404.64109020467254</v>
      </c>
      <c r="N83">
        <f t="shared" ref="N83:N114" si="105">M83*(DX83+DY83)/1000</f>
        <v>36.943728098934947</v>
      </c>
      <c r="O83">
        <f t="shared" ref="O83:O90" si="106">(DQ83 - IF(AT83&gt;1, K83*DK83*100/(AV83*EE83), 0))*(DX83+DY83)/1000</f>
        <v>38.29678269404485</v>
      </c>
      <c r="P83">
        <f t="shared" ref="P83:P114" si="107">2/((1/R83-1/Q83)+SIGN(R83)*SQRT((1/R83-1/Q83)*(1/R83-1/Q83) + 4*DL83/((DL83+1)*(DL83+1))*(2*1/R83*1/Q83-1/Q83*1/Q83)))</f>
        <v>0.14694921946944065</v>
      </c>
      <c r="Q83">
        <f t="shared" ref="Q83:Q90" si="108">IF(LEFT(DM83,1)&lt;&gt;"0",IF(LEFT(DM83,1)="1",3,DN83),$D$5+$E$5*(EE83*DX83/($K$5*1000))+$F$5*(EE83*DX83/($K$5*1000))*MAX(MIN(DK83,$J$5),$I$5)*MAX(MIN(DK83,$J$5),$I$5)+$G$5*MAX(MIN(DK83,$J$5),$I$5)*(EE83*DX83/($K$5*1000))+$H$5*(EE83*DX83/($K$5*1000))*(EE83*DX83/($K$5*1000)))</f>
        <v>2.8602971592156412</v>
      </c>
      <c r="R83">
        <f t="shared" ref="R83:R90" si="109">I83*(1000-(1000*0.61365*EXP(17.502*V83/(240.97+V83))/(DX83+DY83)+DS83)/2)/(1000*0.61365*EXP(17.502*V83/(240.97+V83))/(DX83+DY83)-DS83)</f>
        <v>0.14288024272401365</v>
      </c>
      <c r="S83">
        <f t="shared" ref="S83:S90" si="110">1/((DL83+1)/(P83/1.6)+1/(Q83/1.37)) + DL83/((DL83+1)/(P83/1.6) + DL83/(Q83/1.37))</f>
        <v>8.9656348499735333E-2</v>
      </c>
      <c r="T83">
        <f t="shared" ref="T83:T90" si="111">(DG83*DJ83)</f>
        <v>241.73551462316212</v>
      </c>
      <c r="U83">
        <f t="shared" ref="U83:U114" si="112">(DZ83+(T83+2*0.95*0.0000000567*(((DZ83+$B$9)+273)^4-(DZ83+273)^4)-44100*I83)/(1.84*29.3*Q83+8*0.95*0.0000000567*(DZ83+273)^3))</f>
        <v>36.934481922943604</v>
      </c>
      <c r="V83">
        <f t="shared" ref="V83:V114" si="113">($C$9*EA83+$D$9*EB83+$E$9*U83)</f>
        <v>36.509006666666657</v>
      </c>
      <c r="W83">
        <f t="shared" ref="W83:W114" si="114">0.61365*EXP(17.502*V83/(240.97+V83))</f>
        <v>6.1378626747875895</v>
      </c>
      <c r="X83">
        <f t="shared" ref="X83:X114" si="115">(Y83/Z83*100)</f>
        <v>46.509033765471628</v>
      </c>
      <c r="Y83">
        <f t="shared" ref="Y83:Y90" si="116">DS83*(DX83+DY83)/1000</f>
        <v>2.9145428475364783</v>
      </c>
      <c r="Z83">
        <f t="shared" ref="Z83:Z90" si="117">0.61365*EXP(17.502*DZ83/(240.97+DZ83))</f>
        <v>6.2666166367451801</v>
      </c>
      <c r="AA83">
        <f t="shared" ref="AA83:AA90" si="118">(W83-DS83*(DX83+DY83)/1000)</f>
        <v>3.2233198272511112</v>
      </c>
      <c r="AB83">
        <f t="shared" ref="AB83:AB90" si="119">(-I83*44100)</f>
        <v>-234.05914175841821</v>
      </c>
      <c r="AC83">
        <f t="shared" ref="AC83:AC90" si="120">2*29.3*Q83*0.92*(DZ83-V83)</f>
        <v>58.52311727221678</v>
      </c>
      <c r="AD83">
        <f t="shared" ref="AD83:AD90" si="121">2*0.95*0.0000000567*(((DZ83+$B$9)+273)^4-(V83+273)^4)</f>
        <v>4.8578722264280252</v>
      </c>
      <c r="AE83">
        <f t="shared" ref="AE83:AE114" si="122">T83+AD83+AB83+AC83</f>
        <v>71.057362363388705</v>
      </c>
      <c r="AF83">
        <f t="shared" ref="AF83:AF90" si="123">DW83*AT83*(DR83-DQ83*(1000-AT83*DT83)/(1000-AT83*DS83))/(100*DK83)</f>
        <v>-0.90681590508374232</v>
      </c>
      <c r="AG83">
        <f t="shared" ref="AG83:AG90" si="124">1000*DW83*AT83*(DS83-DT83)/(100*DK83*(1000-AT83*DS83))</f>
        <v>5.5804538942410664</v>
      </c>
      <c r="AH83">
        <f t="shared" ref="AH83:AH114" si="125">(AI83 - AJ83 - DX83*1000/(8.314*(DZ83+273.15)) * AL83/DW83 * AK83) * DW83/(100*DK83) * (1000 - DT83)/1000</f>
        <v>-0.85824979791985723</v>
      </c>
      <c r="AI83">
        <v>432.96700735930739</v>
      </c>
      <c r="AJ83">
        <v>433.31893939393922</v>
      </c>
      <c r="AK83">
        <v>3.9855072463600253E-4</v>
      </c>
      <c r="AL83">
        <v>66.16</v>
      </c>
      <c r="AM83">
        <f t="shared" ref="AM83:AM114" si="126">(AO83 - AN83 + DX83*1000/(8.314*(DZ83+273.15)) * AQ83/DW83 * AP83) * DW83/(100*DK83) * 1000/(1000 - AO83)</f>
        <v>5.3074635319369206</v>
      </c>
      <c r="AN83">
        <v>29.730348772303099</v>
      </c>
      <c r="AO83">
        <v>31.859542424242409</v>
      </c>
      <c r="AP83">
        <v>-9.6265653705787727E-3</v>
      </c>
      <c r="AQ83">
        <v>108.6968990658428</v>
      </c>
      <c r="AR83">
        <v>0</v>
      </c>
      <c r="AS83">
        <v>0</v>
      </c>
      <c r="AT83">
        <f t="shared" ref="AT83:AT90" si="127">IF(AR83*$H$15&gt;=AV83,1,(AV83/(AV83-AR83*$H$15)))</f>
        <v>1</v>
      </c>
      <c r="AU83">
        <f t="shared" ref="AU83:AU114" si="128">(AT83-1)*100</f>
        <v>0</v>
      </c>
      <c r="AV83">
        <f t="shared" ref="AV83:AV90" si="129">MAX(0,($B$15+$C$15*EE83)/(1+$D$15*EE83)*DX83/(DZ83+273)*$E$15)</f>
        <v>46706.31563568968</v>
      </c>
      <c r="AW83" t="s">
        <v>437</v>
      </c>
      <c r="AX83">
        <v>0</v>
      </c>
      <c r="AY83">
        <v>0.7</v>
      </c>
      <c r="AZ83">
        <v>0.7</v>
      </c>
      <c r="BA83">
        <f t="shared" ref="BA83:BA114" si="130">1-AY83/AZ83</f>
        <v>0</v>
      </c>
      <c r="BB83">
        <v>-1</v>
      </c>
      <c r="BC83" t="s">
        <v>640</v>
      </c>
      <c r="BD83">
        <v>8157.8</v>
      </c>
      <c r="BE83">
        <v>236.3419615384615</v>
      </c>
      <c r="BF83">
        <v>244.22</v>
      </c>
      <c r="BG83">
        <f t="shared" ref="BG83:BG114" si="131">1-BE83/BF83</f>
        <v>3.2257957831211548E-2</v>
      </c>
      <c r="BH83">
        <v>0.5</v>
      </c>
      <c r="BI83">
        <f t="shared" ref="BI83:BI90" si="132">DH83</f>
        <v>1261.2038003228824</v>
      </c>
      <c r="BJ83">
        <f t="shared" ref="BJ83:BJ90" si="133">K83</f>
        <v>-0.85824979791985723</v>
      </c>
      <c r="BK83">
        <f t="shared" ref="BK83:BK90" si="134">BG83*BH83*BI83</f>
        <v>20.341929503689645</v>
      </c>
      <c r="BL83">
        <f t="shared" ref="BL83:BL90" si="135">(BJ83-BB83)/BI83</f>
        <v>1.1239278064643725E-4</v>
      </c>
      <c r="BM83">
        <f t="shared" ref="BM83:BM90" si="136">(AZ83-BF83)/BF83</f>
        <v>-0.99713373188109089</v>
      </c>
      <c r="BN83">
        <f t="shared" ref="BN83:BN90" si="137">AY83/(BA83+AY83/BF83)</f>
        <v>244.22</v>
      </c>
      <c r="BO83" t="s">
        <v>437</v>
      </c>
      <c r="BP83">
        <v>0</v>
      </c>
      <c r="BQ83">
        <f t="shared" ref="BQ83:BQ114" si="138">IF(BP83&lt;&gt;0, BP83, BN83)</f>
        <v>244.22</v>
      </c>
      <c r="BR83">
        <f t="shared" ref="BR83:BR114" si="139">1-BQ83/BF83</f>
        <v>0</v>
      </c>
      <c r="BS83" t="e">
        <f t="shared" ref="BS83:BS90" si="140">(BF83-BE83)/(BF83-BQ83)</f>
        <v>#DIV/0!</v>
      </c>
      <c r="BT83">
        <f t="shared" ref="BT83:BT90" si="141">(AZ83-BF83)/(AZ83-BQ83)</f>
        <v>1</v>
      </c>
      <c r="BU83">
        <f t="shared" ref="BU83:BU90" si="142">(BF83-BE83)/(BF83-AY83)</f>
        <v>3.2350683564136395E-2</v>
      </c>
      <c r="BV83" t="e">
        <f t="shared" ref="BV83:BV90" si="143">(AZ83-BF83)/(AZ83-AY83)</f>
        <v>#DIV/0!</v>
      </c>
      <c r="BW83" t="e">
        <f t="shared" ref="BW83:BW90" si="144">(BS83*BQ83/BE83)</f>
        <v>#DIV/0!</v>
      </c>
      <c r="BX83" t="e">
        <f t="shared" ref="BX83:BX114" si="145">(1-BW83)</f>
        <v>#DIV/0!</v>
      </c>
      <c r="DG83">
        <f t="shared" ref="DG83:DG90" si="146">$B$13*EF83+$C$13*EG83+$F$13*ER83*(1-EU83)</f>
        <v>1499.991666666667</v>
      </c>
      <c r="DH83">
        <f t="shared" ref="DH83:DH114" si="147">DG83*DI83</f>
        <v>1261.2038003228824</v>
      </c>
      <c r="DI83">
        <f t="shared" ref="DI83:DI90" si="148">($B$13*$D$11+$C$13*$D$11+$F$13*((FE83+EW83)/MAX(FE83+EW83+FF83, 0.1)*$I$11+FF83/MAX(FE83+EW83+FF83, 0.1)*$J$11))/($B$13+$C$13+$F$13)</f>
        <v>0.84080720469972525</v>
      </c>
      <c r="DJ83">
        <f t="shared" ref="DJ83:DJ90" si="149">($B$13*$K$11+$C$13*$K$11+$F$13*((FE83+EW83)/MAX(FE83+EW83+FF83, 0.1)*$P$11+FF83/MAX(FE83+EW83+FF83, 0.1)*$Q$11))/($B$13+$C$13+$F$13)</f>
        <v>0.16115790507046954</v>
      </c>
      <c r="DK83">
        <v>2</v>
      </c>
      <c r="DL83">
        <v>0.5</v>
      </c>
      <c r="DM83" t="s">
        <v>439</v>
      </c>
      <c r="DN83">
        <v>2</v>
      </c>
      <c r="DO83" t="b">
        <v>1</v>
      </c>
      <c r="DP83">
        <v>1702429030.349999</v>
      </c>
      <c r="DQ83">
        <v>419.46096666666659</v>
      </c>
      <c r="DR83">
        <v>420.03449999999998</v>
      </c>
      <c r="DS83">
        <v>31.92270666666667</v>
      </c>
      <c r="DT83">
        <v>29.76198333333333</v>
      </c>
      <c r="DU83">
        <v>418.18979999999999</v>
      </c>
      <c r="DV83">
        <v>31.62552333333333</v>
      </c>
      <c r="DW83">
        <v>500.04649999999992</v>
      </c>
      <c r="DX83">
        <v>91.199966666666668</v>
      </c>
      <c r="DY83">
        <v>0.10002484</v>
      </c>
      <c r="DZ83">
        <v>36.888523333333318</v>
      </c>
      <c r="EA83">
        <v>36.509006666666657</v>
      </c>
      <c r="EB83">
        <v>999.9000000000002</v>
      </c>
      <c r="EC83">
        <v>0</v>
      </c>
      <c r="ED83">
        <v>0</v>
      </c>
      <c r="EE83">
        <v>10004.72966666667</v>
      </c>
      <c r="EF83">
        <v>0</v>
      </c>
      <c r="EG83">
        <v>9.4683103333333332</v>
      </c>
      <c r="EH83">
        <v>-0.57354539999999998</v>
      </c>
      <c r="EI83">
        <v>433.29286666666673</v>
      </c>
      <c r="EJ83">
        <v>432.91890000000001</v>
      </c>
      <c r="EK83">
        <v>2.1607176666666659</v>
      </c>
      <c r="EL83">
        <v>420.03449999999998</v>
      </c>
      <c r="EM83">
        <v>29.76198333333333</v>
      </c>
      <c r="EN83">
        <v>2.9113493333333329</v>
      </c>
      <c r="EO83">
        <v>2.7142919999999999</v>
      </c>
      <c r="EP83">
        <v>23.529389999999999</v>
      </c>
      <c r="EQ83">
        <v>22.371893333333329</v>
      </c>
      <c r="ER83">
        <v>1499.991666666667</v>
      </c>
      <c r="ES83">
        <v>0.97300266666666635</v>
      </c>
      <c r="ET83">
        <v>2.6997116666666671E-2</v>
      </c>
      <c r="EU83">
        <v>0</v>
      </c>
      <c r="EV83">
        <v>236.34113333333329</v>
      </c>
      <c r="EW83">
        <v>4.9995999999999983</v>
      </c>
      <c r="EX83">
        <v>3614.3563333333341</v>
      </c>
      <c r="EY83">
        <v>14076.32666666667</v>
      </c>
      <c r="EZ83">
        <v>39.378799999999998</v>
      </c>
      <c r="FA83">
        <v>40.253999999999991</v>
      </c>
      <c r="FB83">
        <v>40.091399999999993</v>
      </c>
      <c r="FC83">
        <v>40.049799999999998</v>
      </c>
      <c r="FD83">
        <v>41.687266666666659</v>
      </c>
      <c r="FE83">
        <v>1454.6316666666669</v>
      </c>
      <c r="FF83">
        <v>40.359999999999992</v>
      </c>
      <c r="FG83">
        <v>0</v>
      </c>
      <c r="FH83">
        <v>85.799999952316284</v>
      </c>
      <c r="FI83">
        <v>0</v>
      </c>
      <c r="FJ83">
        <v>236.3419615384615</v>
      </c>
      <c r="FK83">
        <v>-0.51613675891767508</v>
      </c>
      <c r="FL83">
        <v>-7.8010256427729434</v>
      </c>
      <c r="FM83">
        <v>3614.349999999999</v>
      </c>
      <c r="FN83">
        <v>15</v>
      </c>
      <c r="FO83">
        <v>0</v>
      </c>
      <c r="FP83" t="s">
        <v>440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-0.56878368292682913</v>
      </c>
      <c r="GC83">
        <v>-5.1957156794426189E-2</v>
      </c>
      <c r="GD83">
        <v>3.094728891505923E-2</v>
      </c>
      <c r="GE83">
        <v>1</v>
      </c>
      <c r="GF83">
        <v>236.3895882352941</v>
      </c>
      <c r="GG83">
        <v>-0.81561498085840878</v>
      </c>
      <c r="GH83">
        <v>0.22838835831655799</v>
      </c>
      <c r="GI83">
        <v>1</v>
      </c>
      <c r="GJ83">
        <v>2.1599687804878052</v>
      </c>
      <c r="GK83">
        <v>-3.3563623693381402E-2</v>
      </c>
      <c r="GL83">
        <v>9.112279090332253E-3</v>
      </c>
      <c r="GM83">
        <v>1</v>
      </c>
      <c r="GN83">
        <v>3</v>
      </c>
      <c r="GO83">
        <v>3</v>
      </c>
      <c r="GP83" t="s">
        <v>448</v>
      </c>
      <c r="GQ83">
        <v>3.10432</v>
      </c>
      <c r="GR83">
        <v>2.7582200000000001</v>
      </c>
      <c r="GS83">
        <v>8.8720199999999999E-2</v>
      </c>
      <c r="GT83">
        <v>8.9065599999999995E-2</v>
      </c>
      <c r="GU83">
        <v>0.13275700000000001</v>
      </c>
      <c r="GV83">
        <v>0.12781600000000001</v>
      </c>
      <c r="GW83">
        <v>23728.3</v>
      </c>
      <c r="GX83">
        <v>22028.3</v>
      </c>
      <c r="GY83">
        <v>26596.9</v>
      </c>
      <c r="GZ83">
        <v>24404.400000000001</v>
      </c>
      <c r="HA83">
        <v>36949.9</v>
      </c>
      <c r="HB83">
        <v>31476.400000000001</v>
      </c>
      <c r="HC83">
        <v>46522.7</v>
      </c>
      <c r="HD83">
        <v>38634.6</v>
      </c>
      <c r="HE83">
        <v>1.89697</v>
      </c>
      <c r="HF83">
        <v>1.9021999999999999</v>
      </c>
      <c r="HG83">
        <v>0.234488</v>
      </c>
      <c r="HH83">
        <v>0</v>
      </c>
      <c r="HI83">
        <v>32.686</v>
      </c>
      <c r="HJ83">
        <v>999.9</v>
      </c>
      <c r="HK83">
        <v>58</v>
      </c>
      <c r="HL83">
        <v>31.9</v>
      </c>
      <c r="HM83">
        <v>30.194199999999999</v>
      </c>
      <c r="HN83">
        <v>60.374600000000001</v>
      </c>
      <c r="HO83">
        <v>23.317299999999999</v>
      </c>
      <c r="HP83">
        <v>1</v>
      </c>
      <c r="HQ83">
        <v>7.1831800000000001E-2</v>
      </c>
      <c r="HR83">
        <v>-0.27522600000000003</v>
      </c>
      <c r="HS83">
        <v>20.278300000000002</v>
      </c>
      <c r="HT83">
        <v>5.2232799999999999</v>
      </c>
      <c r="HU83">
        <v>11.98</v>
      </c>
      <c r="HV83">
        <v>4.9656500000000001</v>
      </c>
      <c r="HW83">
        <v>3.2753999999999999</v>
      </c>
      <c r="HX83">
        <v>9999</v>
      </c>
      <c r="HY83">
        <v>9999</v>
      </c>
      <c r="HZ83">
        <v>9999</v>
      </c>
      <c r="IA83">
        <v>537.29999999999995</v>
      </c>
      <c r="IB83">
        <v>1.8639600000000001</v>
      </c>
      <c r="IC83">
        <v>1.86006</v>
      </c>
      <c r="ID83">
        <v>1.8583700000000001</v>
      </c>
      <c r="IE83">
        <v>1.8597399999999999</v>
      </c>
      <c r="IF83">
        <v>1.85989</v>
      </c>
      <c r="IG83">
        <v>1.8583499999999999</v>
      </c>
      <c r="IH83">
        <v>1.8574200000000001</v>
      </c>
      <c r="II83">
        <v>1.8522799999999999</v>
      </c>
      <c r="IJ83">
        <v>0</v>
      </c>
      <c r="IK83">
        <v>0</v>
      </c>
      <c r="IL83">
        <v>0</v>
      </c>
      <c r="IM83">
        <v>0</v>
      </c>
      <c r="IN83" t="s">
        <v>442</v>
      </c>
      <c r="IO83" t="s">
        <v>443</v>
      </c>
      <c r="IP83" t="s">
        <v>444</v>
      </c>
      <c r="IQ83" t="s">
        <v>444</v>
      </c>
      <c r="IR83" t="s">
        <v>444</v>
      </c>
      <c r="IS83" t="s">
        <v>444</v>
      </c>
      <c r="IT83">
        <v>0</v>
      </c>
      <c r="IU83">
        <v>100</v>
      </c>
      <c r="IV83">
        <v>100</v>
      </c>
      <c r="IW83">
        <v>1.272</v>
      </c>
      <c r="IX83">
        <v>0.29720000000000002</v>
      </c>
      <c r="IY83">
        <v>0.39716153104927959</v>
      </c>
      <c r="IZ83">
        <v>2.1943836705261579E-3</v>
      </c>
      <c r="JA83">
        <v>-2.6144308360484781E-7</v>
      </c>
      <c r="JB83">
        <v>2.8315668189746569E-11</v>
      </c>
      <c r="JC83">
        <v>0.29717572329656933</v>
      </c>
      <c r="JD83">
        <v>0</v>
      </c>
      <c r="JE83">
        <v>0</v>
      </c>
      <c r="JF83">
        <v>0</v>
      </c>
      <c r="JG83">
        <v>6</v>
      </c>
      <c r="JH83">
        <v>2002</v>
      </c>
      <c r="JI83">
        <v>0</v>
      </c>
      <c r="JJ83">
        <v>28</v>
      </c>
      <c r="JK83">
        <v>28373817.300000001</v>
      </c>
      <c r="JL83">
        <v>28373817.300000001</v>
      </c>
      <c r="JM83">
        <v>1.1352500000000001</v>
      </c>
      <c r="JN83">
        <v>2.63428</v>
      </c>
      <c r="JO83">
        <v>1.49658</v>
      </c>
      <c r="JP83">
        <v>2.3339799999999999</v>
      </c>
      <c r="JQ83">
        <v>1.5490699999999999</v>
      </c>
      <c r="JR83">
        <v>2.4511699999999998</v>
      </c>
      <c r="JS83">
        <v>35.824399999999997</v>
      </c>
      <c r="JT83">
        <v>24.105</v>
      </c>
      <c r="JU83">
        <v>18</v>
      </c>
      <c r="JV83">
        <v>489.14800000000002</v>
      </c>
      <c r="JW83">
        <v>507.54700000000003</v>
      </c>
      <c r="JX83">
        <v>36.721299999999999</v>
      </c>
      <c r="JY83">
        <v>28.1431</v>
      </c>
      <c r="JZ83">
        <v>30.0014</v>
      </c>
      <c r="KA83">
        <v>27.885100000000001</v>
      </c>
      <c r="KB83">
        <v>27.7545</v>
      </c>
      <c r="KC83">
        <v>22.8276</v>
      </c>
      <c r="KD83">
        <v>0</v>
      </c>
      <c r="KE83">
        <v>100</v>
      </c>
      <c r="KF83">
        <v>36.1798</v>
      </c>
      <c r="KG83">
        <v>420</v>
      </c>
      <c r="KH83">
        <v>38.233400000000003</v>
      </c>
      <c r="KI83">
        <v>101.65600000000001</v>
      </c>
      <c r="KJ83">
        <v>93.149600000000007</v>
      </c>
    </row>
    <row r="84" spans="1:296" x14ac:dyDescent="0.3">
      <c r="A84">
        <v>66</v>
      </c>
      <c r="B84">
        <v>1702429124.5</v>
      </c>
      <c r="C84">
        <v>18812.400000095371</v>
      </c>
      <c r="D84" t="s">
        <v>641</v>
      </c>
      <c r="E84" t="s">
        <v>642</v>
      </c>
      <c r="F84">
        <v>5</v>
      </c>
      <c r="G84" t="s">
        <v>612</v>
      </c>
      <c r="H84">
        <v>1702429116.5</v>
      </c>
      <c r="I84">
        <f t="shared" si="100"/>
        <v>4.5889395959809653E-3</v>
      </c>
      <c r="J84">
        <f t="shared" si="101"/>
        <v>4.5889395959809649</v>
      </c>
      <c r="K84">
        <f t="shared" si="102"/>
        <v>-1.0055568315113279</v>
      </c>
      <c r="L84">
        <f t="shared" si="103"/>
        <v>419.52541935483868</v>
      </c>
      <c r="M84">
        <f t="shared" si="104"/>
        <v>408.61343944792463</v>
      </c>
      <c r="N84">
        <f t="shared" si="105"/>
        <v>37.309288611022396</v>
      </c>
      <c r="O84">
        <f t="shared" si="106"/>
        <v>38.305629329073156</v>
      </c>
      <c r="P84">
        <f t="shared" si="107"/>
        <v>0.13409127160277651</v>
      </c>
      <c r="Q84">
        <f t="shared" si="108"/>
        <v>2.8598347861213851</v>
      </c>
      <c r="R84">
        <f t="shared" si="109"/>
        <v>0.13069380951666978</v>
      </c>
      <c r="S84">
        <f t="shared" si="110"/>
        <v>8.1981709660874036E-2</v>
      </c>
      <c r="T84">
        <f t="shared" si="111"/>
        <v>241.73463081671272</v>
      </c>
      <c r="U84">
        <f t="shared" si="112"/>
        <v>36.322800030636948</v>
      </c>
      <c r="V84">
        <f t="shared" si="113"/>
        <v>35.864819354838723</v>
      </c>
      <c r="W84">
        <f t="shared" si="114"/>
        <v>5.9245720862173137</v>
      </c>
      <c r="X84">
        <f t="shared" si="115"/>
        <v>47.904841095806582</v>
      </c>
      <c r="Y84">
        <f t="shared" si="116"/>
        <v>2.873037364381704</v>
      </c>
      <c r="Z84">
        <f t="shared" si="117"/>
        <v>5.9973841863619066</v>
      </c>
      <c r="AA84">
        <f t="shared" si="118"/>
        <v>3.0515347218356097</v>
      </c>
      <c r="AB84">
        <f t="shared" si="119"/>
        <v>-202.37223618276056</v>
      </c>
      <c r="AC84">
        <f t="shared" si="120"/>
        <v>34.24971321322456</v>
      </c>
      <c r="AD84">
        <f t="shared" si="121"/>
        <v>2.8235861034316954</v>
      </c>
      <c r="AE84">
        <f t="shared" si="122"/>
        <v>76.435693950608425</v>
      </c>
      <c r="AF84">
        <f t="shared" si="123"/>
        <v>-0.86685669508960272</v>
      </c>
      <c r="AG84">
        <f t="shared" si="124"/>
        <v>4.6358231864715052</v>
      </c>
      <c r="AH84">
        <f t="shared" si="125"/>
        <v>-1.0055568315113279</v>
      </c>
      <c r="AI84">
        <v>432.74111167748941</v>
      </c>
      <c r="AJ84">
        <v>433.15441212121209</v>
      </c>
      <c r="AK84">
        <v>2.5312499999838453E-4</v>
      </c>
      <c r="AL84">
        <v>66.16</v>
      </c>
      <c r="AM84">
        <f t="shared" si="126"/>
        <v>4.5889395959809649</v>
      </c>
      <c r="AN84">
        <v>29.667014067074941</v>
      </c>
      <c r="AO84">
        <v>31.446232727272719</v>
      </c>
      <c r="AP84">
        <v>-1.9531596164457991E-4</v>
      </c>
      <c r="AQ84">
        <v>108.6968990658428</v>
      </c>
      <c r="AR84">
        <v>0</v>
      </c>
      <c r="AS84">
        <v>0</v>
      </c>
      <c r="AT84">
        <f t="shared" si="127"/>
        <v>1</v>
      </c>
      <c r="AU84">
        <f t="shared" si="128"/>
        <v>0</v>
      </c>
      <c r="AV84">
        <f t="shared" si="129"/>
        <v>46814.885184582199</v>
      </c>
      <c r="AW84" t="s">
        <v>437</v>
      </c>
      <c r="AX84">
        <v>0</v>
      </c>
      <c r="AY84">
        <v>0.7</v>
      </c>
      <c r="AZ84">
        <v>0.7</v>
      </c>
      <c r="BA84">
        <f t="shared" si="130"/>
        <v>0</v>
      </c>
      <c r="BB84">
        <v>-1</v>
      </c>
      <c r="BC84" t="s">
        <v>643</v>
      </c>
      <c r="BD84">
        <v>8153.38</v>
      </c>
      <c r="BE84">
        <v>235.10164</v>
      </c>
      <c r="BF84">
        <v>242.97</v>
      </c>
      <c r="BG84">
        <f t="shared" si="131"/>
        <v>3.2384080339136534E-2</v>
      </c>
      <c r="BH84">
        <v>0.5</v>
      </c>
      <c r="BI84">
        <f t="shared" si="132"/>
        <v>1261.1991487099799</v>
      </c>
      <c r="BJ84">
        <f t="shared" si="133"/>
        <v>-1.0055568315113279</v>
      </c>
      <c r="BK84">
        <f t="shared" si="134"/>
        <v>20.421387277737296</v>
      </c>
      <c r="BL84">
        <f t="shared" si="135"/>
        <v>-4.4059905344938782E-6</v>
      </c>
      <c r="BM84">
        <f t="shared" si="136"/>
        <v>-0.99711898588303083</v>
      </c>
      <c r="BN84">
        <f t="shared" si="137"/>
        <v>242.97</v>
      </c>
      <c r="BO84" t="s">
        <v>437</v>
      </c>
      <c r="BP84">
        <v>0</v>
      </c>
      <c r="BQ84">
        <f t="shared" si="138"/>
        <v>242.97</v>
      </c>
      <c r="BR84">
        <f t="shared" si="139"/>
        <v>0</v>
      </c>
      <c r="BS84" t="e">
        <f t="shared" si="140"/>
        <v>#DIV/0!</v>
      </c>
      <c r="BT84">
        <f t="shared" si="141"/>
        <v>1</v>
      </c>
      <c r="BU84">
        <f t="shared" si="142"/>
        <v>3.2477648904115225E-2</v>
      </c>
      <c r="BV84" t="e">
        <f t="shared" si="143"/>
        <v>#DIV/0!</v>
      </c>
      <c r="BW84" t="e">
        <f t="shared" si="144"/>
        <v>#DIV/0!</v>
      </c>
      <c r="BX84" t="e">
        <f t="shared" si="145"/>
        <v>#DIV/0!</v>
      </c>
      <c r="DG84">
        <f t="shared" si="146"/>
        <v>1499.9861290322581</v>
      </c>
      <c r="DH84">
        <f t="shared" si="147"/>
        <v>1261.1991487099799</v>
      </c>
      <c r="DI84">
        <f t="shared" si="148"/>
        <v>0.84080720767975659</v>
      </c>
      <c r="DJ84">
        <f t="shared" si="149"/>
        <v>0.16115791082193007</v>
      </c>
      <c r="DK84">
        <v>2</v>
      </c>
      <c r="DL84">
        <v>0.5</v>
      </c>
      <c r="DM84" t="s">
        <v>439</v>
      </c>
      <c r="DN84">
        <v>2</v>
      </c>
      <c r="DO84" t="b">
        <v>1</v>
      </c>
      <c r="DP84">
        <v>1702429116.5</v>
      </c>
      <c r="DQ84">
        <v>419.52541935483868</v>
      </c>
      <c r="DR84">
        <v>419.9565806451613</v>
      </c>
      <c r="DS84">
        <v>31.46566774193548</v>
      </c>
      <c r="DT84">
        <v>29.669829032258068</v>
      </c>
      <c r="DU84">
        <v>418.25400000000002</v>
      </c>
      <c r="DV84">
        <v>31.168493548387101</v>
      </c>
      <c r="DW84">
        <v>500.03977419354851</v>
      </c>
      <c r="DX84">
        <v>91.207012903225831</v>
      </c>
      <c r="DY84">
        <v>0.1000392129032258</v>
      </c>
      <c r="DZ84">
        <v>36.086961290322577</v>
      </c>
      <c r="EA84">
        <v>35.864819354838723</v>
      </c>
      <c r="EB84">
        <v>999.90000000000032</v>
      </c>
      <c r="EC84">
        <v>0</v>
      </c>
      <c r="ED84">
        <v>0</v>
      </c>
      <c r="EE84">
        <v>10001.127096774189</v>
      </c>
      <c r="EF84">
        <v>0</v>
      </c>
      <c r="EG84">
        <v>9.2007300000000001</v>
      </c>
      <c r="EH84">
        <v>-0.43132951612903231</v>
      </c>
      <c r="EI84">
        <v>433.15487096774189</v>
      </c>
      <c r="EJ84">
        <v>432.79777419354832</v>
      </c>
      <c r="EK84">
        <v>1.7958370967741939</v>
      </c>
      <c r="EL84">
        <v>419.9565806451613</v>
      </c>
      <c r="EM84">
        <v>29.669829032258068</v>
      </c>
      <c r="EN84">
        <v>2.8698893548387101</v>
      </c>
      <c r="EO84">
        <v>2.706095806451613</v>
      </c>
      <c r="EP84">
        <v>23.29168709677419</v>
      </c>
      <c r="EQ84">
        <v>22.322177419354841</v>
      </c>
      <c r="ER84">
        <v>1499.9861290322581</v>
      </c>
      <c r="ES84">
        <v>0.97300541935483842</v>
      </c>
      <c r="ET84">
        <v>2.6994506451612912E-2</v>
      </c>
      <c r="EU84">
        <v>0</v>
      </c>
      <c r="EV84">
        <v>235.1223548387097</v>
      </c>
      <c r="EW84">
        <v>4.9995999999999974</v>
      </c>
      <c r="EX84">
        <v>3602.9019354838711</v>
      </c>
      <c r="EY84">
        <v>14076.30322580645</v>
      </c>
      <c r="EZ84">
        <v>39.675225806451607</v>
      </c>
      <c r="FA84">
        <v>40.545999999999992</v>
      </c>
      <c r="FB84">
        <v>39.844548387096772</v>
      </c>
      <c r="FC84">
        <v>40.320354838709662</v>
      </c>
      <c r="FD84">
        <v>41.997709677419337</v>
      </c>
      <c r="FE84">
        <v>1454.6261290322579</v>
      </c>
      <c r="FF84">
        <v>40.359999999999978</v>
      </c>
      <c r="FG84">
        <v>0</v>
      </c>
      <c r="FH84">
        <v>86</v>
      </c>
      <c r="FI84">
        <v>0</v>
      </c>
      <c r="FJ84">
        <v>235.10164</v>
      </c>
      <c r="FK84">
        <v>-1.3560769184182719</v>
      </c>
      <c r="FL84">
        <v>-9.8346153280114255</v>
      </c>
      <c r="FM84">
        <v>3602.7656000000002</v>
      </c>
      <c r="FN84">
        <v>15</v>
      </c>
      <c r="FO84">
        <v>0</v>
      </c>
      <c r="FP84" t="s">
        <v>440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-0.44401287804878048</v>
      </c>
      <c r="GC84">
        <v>0.2828856222109068</v>
      </c>
      <c r="GD84">
        <v>3.907329562982078E-2</v>
      </c>
      <c r="GE84">
        <v>1</v>
      </c>
      <c r="GF84">
        <v>235.1780294117647</v>
      </c>
      <c r="GG84">
        <v>-1.078426282178339</v>
      </c>
      <c r="GH84">
        <v>0.2279231662714056</v>
      </c>
      <c r="GI84">
        <v>0</v>
      </c>
      <c r="GJ84">
        <v>1.803394878048781</v>
      </c>
      <c r="GK84">
        <v>-0.14174451937227531</v>
      </c>
      <c r="GL84">
        <v>1.411029724703777E-2</v>
      </c>
      <c r="GM84">
        <v>0</v>
      </c>
      <c r="GN84">
        <v>1</v>
      </c>
      <c r="GO84">
        <v>3</v>
      </c>
      <c r="GP84" t="s">
        <v>464</v>
      </c>
      <c r="GQ84">
        <v>3.1043500000000002</v>
      </c>
      <c r="GR84">
        <v>2.7581600000000002</v>
      </c>
      <c r="GS84">
        <v>8.8661599999999993E-2</v>
      </c>
      <c r="GT84">
        <v>8.8998800000000003E-2</v>
      </c>
      <c r="GU84">
        <v>0.13150899999999999</v>
      </c>
      <c r="GV84">
        <v>0.127585</v>
      </c>
      <c r="GW84">
        <v>23717.4</v>
      </c>
      <c r="GX84">
        <v>22019.599999999999</v>
      </c>
      <c r="GY84">
        <v>26584.2</v>
      </c>
      <c r="GZ84">
        <v>24394.3</v>
      </c>
      <c r="HA84">
        <v>36988.9</v>
      </c>
      <c r="HB84">
        <v>31473.9</v>
      </c>
      <c r="HC84">
        <v>46501.5</v>
      </c>
      <c r="HD84">
        <v>38620.199999999997</v>
      </c>
      <c r="HE84">
        <v>1.8934500000000001</v>
      </c>
      <c r="HF84">
        <v>1.8973</v>
      </c>
      <c r="HG84">
        <v>0.18503500000000001</v>
      </c>
      <c r="HH84">
        <v>0</v>
      </c>
      <c r="HI84">
        <v>32.863</v>
      </c>
      <c r="HJ84">
        <v>999.9</v>
      </c>
      <c r="HK84">
        <v>58.4</v>
      </c>
      <c r="HL84">
        <v>31.8</v>
      </c>
      <c r="HM84">
        <v>30.231200000000001</v>
      </c>
      <c r="HN84">
        <v>60.714599999999997</v>
      </c>
      <c r="HO84">
        <v>23.369399999999999</v>
      </c>
      <c r="HP84">
        <v>1</v>
      </c>
      <c r="HQ84">
        <v>9.6067100000000002E-2</v>
      </c>
      <c r="HR84">
        <v>-2.44102</v>
      </c>
      <c r="HS84">
        <v>20.2622</v>
      </c>
      <c r="HT84">
        <v>5.21774</v>
      </c>
      <c r="HU84">
        <v>11.98</v>
      </c>
      <c r="HV84">
        <v>4.9653999999999998</v>
      </c>
      <c r="HW84">
        <v>3.2757999999999998</v>
      </c>
      <c r="HX84">
        <v>9999</v>
      </c>
      <c r="HY84">
        <v>9999</v>
      </c>
      <c r="HZ84">
        <v>9999</v>
      </c>
      <c r="IA84">
        <v>537.29999999999995</v>
      </c>
      <c r="IB84">
        <v>1.86399</v>
      </c>
      <c r="IC84">
        <v>1.86006</v>
      </c>
      <c r="ID84">
        <v>1.8583700000000001</v>
      </c>
      <c r="IE84">
        <v>1.8597399999999999</v>
      </c>
      <c r="IF84">
        <v>1.85985</v>
      </c>
      <c r="IG84">
        <v>1.8583499999999999</v>
      </c>
      <c r="IH84">
        <v>1.85741</v>
      </c>
      <c r="II84">
        <v>1.8522700000000001</v>
      </c>
      <c r="IJ84">
        <v>0</v>
      </c>
      <c r="IK84">
        <v>0</v>
      </c>
      <c r="IL84">
        <v>0</v>
      </c>
      <c r="IM84">
        <v>0</v>
      </c>
      <c r="IN84" t="s">
        <v>442</v>
      </c>
      <c r="IO84" t="s">
        <v>443</v>
      </c>
      <c r="IP84" t="s">
        <v>444</v>
      </c>
      <c r="IQ84" t="s">
        <v>444</v>
      </c>
      <c r="IR84" t="s">
        <v>444</v>
      </c>
      <c r="IS84" t="s">
        <v>444</v>
      </c>
      <c r="IT84">
        <v>0</v>
      </c>
      <c r="IU84">
        <v>100</v>
      </c>
      <c r="IV84">
        <v>100</v>
      </c>
      <c r="IW84">
        <v>1.2709999999999999</v>
      </c>
      <c r="IX84">
        <v>0.29720000000000002</v>
      </c>
      <c r="IY84">
        <v>0.39716153104927959</v>
      </c>
      <c r="IZ84">
        <v>2.1943836705261579E-3</v>
      </c>
      <c r="JA84">
        <v>-2.6144308360484781E-7</v>
      </c>
      <c r="JB84">
        <v>2.8315668189746569E-11</v>
      </c>
      <c r="JC84">
        <v>0.29717572329656933</v>
      </c>
      <c r="JD84">
        <v>0</v>
      </c>
      <c r="JE84">
        <v>0</v>
      </c>
      <c r="JF84">
        <v>0</v>
      </c>
      <c r="JG84">
        <v>6</v>
      </c>
      <c r="JH84">
        <v>2002</v>
      </c>
      <c r="JI84">
        <v>0</v>
      </c>
      <c r="JJ84">
        <v>28</v>
      </c>
      <c r="JK84">
        <v>28373818.699999999</v>
      </c>
      <c r="JL84">
        <v>28373818.699999999</v>
      </c>
      <c r="JM84">
        <v>1.1352500000000001</v>
      </c>
      <c r="JN84">
        <v>2.63428</v>
      </c>
      <c r="JO84">
        <v>1.49658</v>
      </c>
      <c r="JP84">
        <v>2.33521</v>
      </c>
      <c r="JQ84">
        <v>1.5490699999999999</v>
      </c>
      <c r="JR84">
        <v>2.3828100000000001</v>
      </c>
      <c r="JS84">
        <v>35.894399999999997</v>
      </c>
      <c r="JT84">
        <v>24.078700000000001</v>
      </c>
      <c r="JU84">
        <v>18</v>
      </c>
      <c r="JV84">
        <v>489.44</v>
      </c>
      <c r="JW84">
        <v>506.90800000000002</v>
      </c>
      <c r="JX84">
        <v>35.908099999999997</v>
      </c>
      <c r="JY84">
        <v>28.456199999999999</v>
      </c>
      <c r="JZ84">
        <v>30.001300000000001</v>
      </c>
      <c r="KA84">
        <v>28.1873</v>
      </c>
      <c r="KB84">
        <v>28.055399999999999</v>
      </c>
      <c r="KC84">
        <v>22.8293</v>
      </c>
      <c r="KD84">
        <v>0</v>
      </c>
      <c r="KE84">
        <v>100</v>
      </c>
      <c r="KF84">
        <v>35.984000000000002</v>
      </c>
      <c r="KG84">
        <v>420</v>
      </c>
      <c r="KH84">
        <v>38.233400000000003</v>
      </c>
      <c r="KI84">
        <v>101.608</v>
      </c>
      <c r="KJ84">
        <v>93.113299999999995</v>
      </c>
    </row>
    <row r="85" spans="1:296" x14ac:dyDescent="0.3">
      <c r="A85">
        <v>67</v>
      </c>
      <c r="B85">
        <v>1702429621</v>
      </c>
      <c r="C85">
        <v>19308.900000095371</v>
      </c>
      <c r="D85" t="s">
        <v>644</v>
      </c>
      <c r="E85" t="s">
        <v>645</v>
      </c>
      <c r="F85">
        <v>5</v>
      </c>
      <c r="G85" t="s">
        <v>612</v>
      </c>
      <c r="H85">
        <v>1702429613.25</v>
      </c>
      <c r="I85">
        <f t="shared" si="100"/>
        <v>7.3782913231870192E-3</v>
      </c>
      <c r="J85">
        <f t="shared" si="101"/>
        <v>7.3782913231870193</v>
      </c>
      <c r="K85">
        <f t="shared" si="102"/>
        <v>-2.4146713122650785</v>
      </c>
      <c r="L85">
        <f t="shared" si="103"/>
        <v>419.72629999999998</v>
      </c>
      <c r="M85">
        <f t="shared" si="104"/>
        <v>411.21347916028367</v>
      </c>
      <c r="N85">
        <f t="shared" si="105"/>
        <v>37.544255022491647</v>
      </c>
      <c r="O85">
        <f t="shared" si="106"/>
        <v>38.321485178516063</v>
      </c>
      <c r="P85">
        <f t="shared" si="107"/>
        <v>0.12485429141968488</v>
      </c>
      <c r="Q85">
        <f t="shared" si="108"/>
        <v>2.8579268484836309</v>
      </c>
      <c r="R85">
        <f t="shared" si="109"/>
        <v>0.12190131301639608</v>
      </c>
      <c r="S85">
        <f t="shared" si="110"/>
        <v>7.6447816924951978E-2</v>
      </c>
      <c r="T85">
        <f t="shared" si="111"/>
        <v>241.73683842331442</v>
      </c>
      <c r="U85">
        <f t="shared" si="112"/>
        <v>42.241470671573808</v>
      </c>
      <c r="V85">
        <f t="shared" si="113"/>
        <v>41.844849999999987</v>
      </c>
      <c r="W85">
        <f t="shared" si="114"/>
        <v>8.1762894998874849</v>
      </c>
      <c r="X85">
        <f t="shared" si="115"/>
        <v>34.864232384888247</v>
      </c>
      <c r="Y85">
        <f t="shared" si="116"/>
        <v>2.987997145428777</v>
      </c>
      <c r="Z85">
        <f t="shared" si="117"/>
        <v>8.5703798450010087</v>
      </c>
      <c r="AA85">
        <f t="shared" si="118"/>
        <v>5.1882923544587083</v>
      </c>
      <c r="AB85">
        <f t="shared" si="119"/>
        <v>-325.38264735254756</v>
      </c>
      <c r="AC85">
        <f t="shared" si="120"/>
        <v>137.98787866893804</v>
      </c>
      <c r="AD85">
        <f t="shared" si="121"/>
        <v>12.096045518514952</v>
      </c>
      <c r="AE85">
        <f t="shared" si="122"/>
        <v>66.438115258219852</v>
      </c>
      <c r="AF85">
        <f t="shared" si="123"/>
        <v>-2.3839618040747834</v>
      </c>
      <c r="AG85">
        <f t="shared" si="124"/>
        <v>7.3789245717118259</v>
      </c>
      <c r="AH85">
        <f t="shared" si="125"/>
        <v>-2.4146713122650785</v>
      </c>
      <c r="AI85">
        <v>432.93395122294379</v>
      </c>
      <c r="AJ85">
        <v>433.92688484848469</v>
      </c>
      <c r="AK85">
        <v>5.8222222221630913E-4</v>
      </c>
      <c r="AL85">
        <v>66.16</v>
      </c>
      <c r="AM85">
        <f t="shared" si="126"/>
        <v>7.3782913231870193</v>
      </c>
      <c r="AN85">
        <v>29.87624275729782</v>
      </c>
      <c r="AO85">
        <v>32.730808484848467</v>
      </c>
      <c r="AP85">
        <v>1.998545385110836E-5</v>
      </c>
      <c r="AQ85">
        <v>108.6968990658428</v>
      </c>
      <c r="AR85">
        <v>0</v>
      </c>
      <c r="AS85">
        <v>0</v>
      </c>
      <c r="AT85">
        <f t="shared" si="127"/>
        <v>1</v>
      </c>
      <c r="AU85">
        <f t="shared" si="128"/>
        <v>0</v>
      </c>
      <c r="AV85">
        <f t="shared" si="129"/>
        <v>45776.958385414619</v>
      </c>
      <c r="AW85" t="s">
        <v>437</v>
      </c>
      <c r="AX85">
        <v>0</v>
      </c>
      <c r="AY85">
        <v>0.7</v>
      </c>
      <c r="AZ85">
        <v>0.7</v>
      </c>
      <c r="BA85">
        <f t="shared" si="130"/>
        <v>0</v>
      </c>
      <c r="BB85">
        <v>-1</v>
      </c>
      <c r="BC85" t="s">
        <v>646</v>
      </c>
      <c r="BD85">
        <v>8137.03</v>
      </c>
      <c r="BE85">
        <v>231.33096</v>
      </c>
      <c r="BF85">
        <v>237.97</v>
      </c>
      <c r="BG85">
        <f t="shared" si="131"/>
        <v>2.7898642686052799E-2</v>
      </c>
      <c r="BH85">
        <v>0.5</v>
      </c>
      <c r="BI85">
        <f t="shared" si="132"/>
        <v>1261.2080203229607</v>
      </c>
      <c r="BJ85">
        <f t="shared" si="133"/>
        <v>-2.4146713122650785</v>
      </c>
      <c r="BK85">
        <f t="shared" si="134"/>
        <v>17.592995955887147</v>
      </c>
      <c r="BL85">
        <f t="shared" si="135"/>
        <v>-1.1216796035778619E-3</v>
      </c>
      <c r="BM85">
        <f t="shared" si="136"/>
        <v>-0.99705845274614457</v>
      </c>
      <c r="BN85">
        <f t="shared" si="137"/>
        <v>237.97</v>
      </c>
      <c r="BO85" t="s">
        <v>437</v>
      </c>
      <c r="BP85">
        <v>0</v>
      </c>
      <c r="BQ85">
        <f t="shared" si="138"/>
        <v>237.97</v>
      </c>
      <c r="BR85">
        <f t="shared" si="139"/>
        <v>0</v>
      </c>
      <c r="BS85" t="e">
        <f t="shared" si="140"/>
        <v>#DIV/0!</v>
      </c>
      <c r="BT85">
        <f t="shared" si="141"/>
        <v>1</v>
      </c>
      <c r="BU85">
        <f t="shared" si="142"/>
        <v>2.7980949972605022E-2</v>
      </c>
      <c r="BV85" t="e">
        <f t="shared" si="143"/>
        <v>#DIV/0!</v>
      </c>
      <c r="BW85" t="e">
        <f t="shared" si="144"/>
        <v>#DIV/0!</v>
      </c>
      <c r="BX85" t="e">
        <f t="shared" si="145"/>
        <v>#DIV/0!</v>
      </c>
      <c r="DG85">
        <f t="shared" si="146"/>
        <v>1499.996333333333</v>
      </c>
      <c r="DH85">
        <f t="shared" si="147"/>
        <v>1261.2080203229607</v>
      </c>
      <c r="DI85">
        <f t="shared" si="148"/>
        <v>0.84080740218895711</v>
      </c>
      <c r="DJ85">
        <f t="shared" si="149"/>
        <v>0.16115828622468709</v>
      </c>
      <c r="DK85">
        <v>2</v>
      </c>
      <c r="DL85">
        <v>0.5</v>
      </c>
      <c r="DM85" t="s">
        <v>439</v>
      </c>
      <c r="DN85">
        <v>2</v>
      </c>
      <c r="DO85" t="b">
        <v>1</v>
      </c>
      <c r="DP85">
        <v>1702429613.25</v>
      </c>
      <c r="DQ85">
        <v>419.72629999999998</v>
      </c>
      <c r="DR85">
        <v>420.01156666666668</v>
      </c>
      <c r="DS85">
        <v>32.726836666666657</v>
      </c>
      <c r="DT85">
        <v>29.87186333333333</v>
      </c>
      <c r="DU85">
        <v>418.45463333333328</v>
      </c>
      <c r="DV85">
        <v>32.429659999999998</v>
      </c>
      <c r="DW85">
        <v>500.00016666666659</v>
      </c>
      <c r="DX85">
        <v>91.201090000000008</v>
      </c>
      <c r="DY85">
        <v>0.10003927999999999</v>
      </c>
      <c r="DZ85">
        <v>42.740430000000003</v>
      </c>
      <c r="EA85">
        <v>41.844849999999987</v>
      </c>
      <c r="EB85">
        <v>999.9000000000002</v>
      </c>
      <c r="EC85">
        <v>0</v>
      </c>
      <c r="ED85">
        <v>0</v>
      </c>
      <c r="EE85">
        <v>9990.1063333333332</v>
      </c>
      <c r="EF85">
        <v>0</v>
      </c>
      <c r="EG85">
        <v>9.4975530000000035</v>
      </c>
      <c r="EH85">
        <v>-0.28525906666666673</v>
      </c>
      <c r="EI85">
        <v>433.92739999999998</v>
      </c>
      <c r="EJ85">
        <v>432.94443333333328</v>
      </c>
      <c r="EK85">
        <v>2.854978333333333</v>
      </c>
      <c r="EL85">
        <v>420.01156666666668</v>
      </c>
      <c r="EM85">
        <v>29.87186333333333</v>
      </c>
      <c r="EN85">
        <v>2.9847229999999989</v>
      </c>
      <c r="EO85">
        <v>2.7243456666666659</v>
      </c>
      <c r="EP85">
        <v>23.94293</v>
      </c>
      <c r="EQ85">
        <v>22.432706666666661</v>
      </c>
      <c r="ER85">
        <v>1499.996333333333</v>
      </c>
      <c r="ES85">
        <v>0.97299800000000014</v>
      </c>
      <c r="ET85">
        <v>2.700159999999999E-2</v>
      </c>
      <c r="EU85">
        <v>0</v>
      </c>
      <c r="EV85">
        <v>231.3388666666666</v>
      </c>
      <c r="EW85">
        <v>4.9995999999999983</v>
      </c>
      <c r="EX85">
        <v>3571.7450000000008</v>
      </c>
      <c r="EY85">
        <v>14076.36333333334</v>
      </c>
      <c r="EZ85">
        <v>41.308133333333323</v>
      </c>
      <c r="FA85">
        <v>41.978999999999999</v>
      </c>
      <c r="FB85">
        <v>41.824799999999989</v>
      </c>
      <c r="FC85">
        <v>41.862133333333311</v>
      </c>
      <c r="FD85">
        <v>44.103799999999978</v>
      </c>
      <c r="FE85">
        <v>1454.6263333333329</v>
      </c>
      <c r="FF85">
        <v>40.369999999999983</v>
      </c>
      <c r="FG85">
        <v>0</v>
      </c>
      <c r="FH85">
        <v>496</v>
      </c>
      <c r="FI85">
        <v>0</v>
      </c>
      <c r="FJ85">
        <v>231.33096</v>
      </c>
      <c r="FK85">
        <v>0.13723077379988941</v>
      </c>
      <c r="FL85">
        <v>-4.1269230621012536</v>
      </c>
      <c r="FM85">
        <v>3571.7163999999989</v>
      </c>
      <c r="FN85">
        <v>15</v>
      </c>
      <c r="FO85">
        <v>0</v>
      </c>
      <c r="FP85" t="s">
        <v>440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-0.31716159999999999</v>
      </c>
      <c r="GC85">
        <v>0.44325059662288963</v>
      </c>
      <c r="GD85">
        <v>6.2739879021560127E-2</v>
      </c>
      <c r="GE85">
        <v>1</v>
      </c>
      <c r="GF85">
        <v>231.3451470588235</v>
      </c>
      <c r="GG85">
        <v>-4.2627924997879069E-3</v>
      </c>
      <c r="GH85">
        <v>0.17876720523580589</v>
      </c>
      <c r="GI85">
        <v>1</v>
      </c>
      <c r="GJ85">
        <v>2.8559862499999999</v>
      </c>
      <c r="GK85">
        <v>-1.8282213883677241E-2</v>
      </c>
      <c r="GL85">
        <v>2.1154440284488732E-3</v>
      </c>
      <c r="GM85">
        <v>1</v>
      </c>
      <c r="GN85">
        <v>3</v>
      </c>
      <c r="GO85">
        <v>3</v>
      </c>
      <c r="GP85" t="s">
        <v>448</v>
      </c>
      <c r="GQ85">
        <v>3.1045099999999999</v>
      </c>
      <c r="GR85">
        <v>2.7579799999999999</v>
      </c>
      <c r="GS85">
        <v>8.8347300000000004E-2</v>
      </c>
      <c r="GT85">
        <v>8.8643700000000006E-2</v>
      </c>
      <c r="GU85">
        <v>0.13467999999999999</v>
      </c>
      <c r="GV85">
        <v>0.12773799999999999</v>
      </c>
      <c r="GW85">
        <v>23665.8</v>
      </c>
      <c r="GX85">
        <v>21988.2</v>
      </c>
      <c r="GY85">
        <v>26522.6</v>
      </c>
      <c r="GZ85">
        <v>24356.3</v>
      </c>
      <c r="HA85">
        <v>36777.800000000003</v>
      </c>
      <c r="HB85">
        <v>31431.9</v>
      </c>
      <c r="HC85">
        <v>46395.9</v>
      </c>
      <c r="HD85">
        <v>38570.199999999997</v>
      </c>
      <c r="HE85">
        <v>1.87843</v>
      </c>
      <c r="HF85">
        <v>1.8714999999999999</v>
      </c>
      <c r="HG85">
        <v>0.26117299999999999</v>
      </c>
      <c r="HH85">
        <v>0</v>
      </c>
      <c r="HI85">
        <v>37.683500000000002</v>
      </c>
      <c r="HJ85">
        <v>999.9</v>
      </c>
      <c r="HK85">
        <v>59.9</v>
      </c>
      <c r="HL85">
        <v>31.7</v>
      </c>
      <c r="HM85">
        <v>30.832599999999999</v>
      </c>
      <c r="HN85">
        <v>60.2746</v>
      </c>
      <c r="HO85">
        <v>22.7364</v>
      </c>
      <c r="HP85">
        <v>1</v>
      </c>
      <c r="HQ85">
        <v>0.22339400000000001</v>
      </c>
      <c r="HR85">
        <v>-4.6891499999999997</v>
      </c>
      <c r="HS85">
        <v>20.220099999999999</v>
      </c>
      <c r="HT85">
        <v>5.2214799999999997</v>
      </c>
      <c r="HU85">
        <v>11.9801</v>
      </c>
      <c r="HV85">
        <v>4.9643499999999996</v>
      </c>
      <c r="HW85">
        <v>3.2757800000000001</v>
      </c>
      <c r="HX85">
        <v>9999</v>
      </c>
      <c r="HY85">
        <v>9999</v>
      </c>
      <c r="HZ85">
        <v>9999</v>
      </c>
      <c r="IA85">
        <v>537.5</v>
      </c>
      <c r="IB85">
        <v>1.86399</v>
      </c>
      <c r="IC85">
        <v>1.86005</v>
      </c>
      <c r="ID85">
        <v>1.8583700000000001</v>
      </c>
      <c r="IE85">
        <v>1.8597399999999999</v>
      </c>
      <c r="IF85">
        <v>1.8598600000000001</v>
      </c>
      <c r="IG85">
        <v>1.8583499999999999</v>
      </c>
      <c r="IH85">
        <v>1.8574299999999999</v>
      </c>
      <c r="II85">
        <v>1.8523000000000001</v>
      </c>
      <c r="IJ85">
        <v>0</v>
      </c>
      <c r="IK85">
        <v>0</v>
      </c>
      <c r="IL85">
        <v>0</v>
      </c>
      <c r="IM85">
        <v>0</v>
      </c>
      <c r="IN85" t="s">
        <v>442</v>
      </c>
      <c r="IO85" t="s">
        <v>443</v>
      </c>
      <c r="IP85" t="s">
        <v>444</v>
      </c>
      <c r="IQ85" t="s">
        <v>444</v>
      </c>
      <c r="IR85" t="s">
        <v>444</v>
      </c>
      <c r="IS85" t="s">
        <v>444</v>
      </c>
      <c r="IT85">
        <v>0</v>
      </c>
      <c r="IU85">
        <v>100</v>
      </c>
      <c r="IV85">
        <v>100</v>
      </c>
      <c r="IW85">
        <v>1.2709999999999999</v>
      </c>
      <c r="IX85">
        <v>0.29720000000000002</v>
      </c>
      <c r="IY85">
        <v>0.39716153104927959</v>
      </c>
      <c r="IZ85">
        <v>2.1943836705261579E-3</v>
      </c>
      <c r="JA85">
        <v>-2.6144308360484781E-7</v>
      </c>
      <c r="JB85">
        <v>2.8315668189746569E-11</v>
      </c>
      <c r="JC85">
        <v>0.29717572329656933</v>
      </c>
      <c r="JD85">
        <v>0</v>
      </c>
      <c r="JE85">
        <v>0</v>
      </c>
      <c r="JF85">
        <v>0</v>
      </c>
      <c r="JG85">
        <v>6</v>
      </c>
      <c r="JH85">
        <v>2002</v>
      </c>
      <c r="JI85">
        <v>0</v>
      </c>
      <c r="JJ85">
        <v>28</v>
      </c>
      <c r="JK85">
        <v>28373827</v>
      </c>
      <c r="JL85">
        <v>28373827</v>
      </c>
      <c r="JM85">
        <v>1.1352500000000001</v>
      </c>
      <c r="JN85">
        <v>2.63062</v>
      </c>
      <c r="JO85">
        <v>1.49658</v>
      </c>
      <c r="JP85">
        <v>2.33765</v>
      </c>
      <c r="JQ85">
        <v>1.5490699999999999</v>
      </c>
      <c r="JR85">
        <v>2.34497</v>
      </c>
      <c r="JS85">
        <v>36.363500000000002</v>
      </c>
      <c r="JT85">
        <v>24.061199999999999</v>
      </c>
      <c r="JU85">
        <v>18</v>
      </c>
      <c r="JV85">
        <v>492.53800000000001</v>
      </c>
      <c r="JW85">
        <v>502.81299999999999</v>
      </c>
      <c r="JX85">
        <v>44.999099999999999</v>
      </c>
      <c r="JY85">
        <v>30.083600000000001</v>
      </c>
      <c r="JZ85">
        <v>30.0017</v>
      </c>
      <c r="KA85">
        <v>29.7437</v>
      </c>
      <c r="KB85">
        <v>29.594100000000001</v>
      </c>
      <c r="KC85">
        <v>22.836500000000001</v>
      </c>
      <c r="KD85">
        <v>0</v>
      </c>
      <c r="KE85">
        <v>100</v>
      </c>
      <c r="KF85">
        <v>45.104900000000001</v>
      </c>
      <c r="KG85">
        <v>420</v>
      </c>
      <c r="KH85">
        <v>38.233400000000003</v>
      </c>
      <c r="KI85">
        <v>101.376</v>
      </c>
      <c r="KJ85">
        <v>92.983400000000003</v>
      </c>
    </row>
    <row r="86" spans="1:296" x14ac:dyDescent="0.3">
      <c r="A86">
        <v>68</v>
      </c>
      <c r="B86">
        <v>1702429689</v>
      </c>
      <c r="C86">
        <v>19376.900000095371</v>
      </c>
      <c r="D86" t="s">
        <v>647</v>
      </c>
      <c r="E86" t="s">
        <v>648</v>
      </c>
      <c r="F86">
        <v>5</v>
      </c>
      <c r="G86" t="s">
        <v>612</v>
      </c>
      <c r="H86">
        <v>1702429681</v>
      </c>
      <c r="I86">
        <f t="shared" si="100"/>
        <v>7.4928405792408521E-3</v>
      </c>
      <c r="J86">
        <f t="shared" si="101"/>
        <v>7.4928405792408519</v>
      </c>
      <c r="K86">
        <f t="shared" si="102"/>
        <v>-2.4439428950745494</v>
      </c>
      <c r="L86">
        <f t="shared" si="103"/>
        <v>419.70651612903231</v>
      </c>
      <c r="M86">
        <f t="shared" si="104"/>
        <v>411.00939348041641</v>
      </c>
      <c r="N86">
        <f t="shared" si="105"/>
        <v>37.526457546709999</v>
      </c>
      <c r="O86">
        <f t="shared" si="106"/>
        <v>38.320532351395379</v>
      </c>
      <c r="P86">
        <f t="shared" si="107"/>
        <v>0.1255037475468726</v>
      </c>
      <c r="Q86">
        <f t="shared" si="108"/>
        <v>2.8587764154084185</v>
      </c>
      <c r="R86">
        <f t="shared" si="109"/>
        <v>0.12252122745317003</v>
      </c>
      <c r="S86">
        <f t="shared" si="110"/>
        <v>7.6837831383593014E-2</v>
      </c>
      <c r="T86">
        <f t="shared" si="111"/>
        <v>241.73499120380851</v>
      </c>
      <c r="U86">
        <f t="shared" si="112"/>
        <v>42.297033358524907</v>
      </c>
      <c r="V86">
        <f t="shared" si="113"/>
        <v>41.981419354838707</v>
      </c>
      <c r="W86">
        <f t="shared" si="114"/>
        <v>8.2353517478864919</v>
      </c>
      <c r="X86">
        <f t="shared" si="115"/>
        <v>34.790507691445491</v>
      </c>
      <c r="Y86">
        <f t="shared" si="116"/>
        <v>2.9950665392179978</v>
      </c>
      <c r="Z86">
        <f t="shared" si="117"/>
        <v>8.6088612611837316</v>
      </c>
      <c r="AA86">
        <f t="shared" si="118"/>
        <v>5.2402852086684941</v>
      </c>
      <c r="AB86">
        <f t="shared" si="119"/>
        <v>-330.43426954452156</v>
      </c>
      <c r="AC86">
        <f t="shared" si="120"/>
        <v>130.16229407039265</v>
      </c>
      <c r="AD86">
        <f t="shared" si="121"/>
        <v>11.418716604557853</v>
      </c>
      <c r="AE86">
        <f t="shared" si="122"/>
        <v>52.881732334237455</v>
      </c>
      <c r="AF86">
        <f t="shared" si="123"/>
        <v>-2.404253600701824</v>
      </c>
      <c r="AG86">
        <f t="shared" si="124"/>
        <v>7.4775603586858894</v>
      </c>
      <c r="AH86">
        <f t="shared" si="125"/>
        <v>-2.4439428950745494</v>
      </c>
      <c r="AI86">
        <v>432.91361887445902</v>
      </c>
      <c r="AJ86">
        <v>433.91989696969699</v>
      </c>
      <c r="AK86">
        <v>3.0933333333206438E-4</v>
      </c>
      <c r="AL86">
        <v>66.16</v>
      </c>
      <c r="AM86">
        <f t="shared" si="126"/>
        <v>7.4928405792408519</v>
      </c>
      <c r="AN86">
        <v>29.91385599299063</v>
      </c>
      <c r="AO86">
        <v>32.812219999999982</v>
      </c>
      <c r="AP86">
        <v>4.942944996100396E-5</v>
      </c>
      <c r="AQ86">
        <v>108.6968990658428</v>
      </c>
      <c r="AR86">
        <v>0</v>
      </c>
      <c r="AS86">
        <v>0</v>
      </c>
      <c r="AT86">
        <f t="shared" si="127"/>
        <v>1</v>
      </c>
      <c r="AU86">
        <f t="shared" si="128"/>
        <v>0</v>
      </c>
      <c r="AV86">
        <f t="shared" si="129"/>
        <v>45787.433701487746</v>
      </c>
      <c r="AW86" t="s">
        <v>437</v>
      </c>
      <c r="AX86">
        <v>0</v>
      </c>
      <c r="AY86">
        <v>0.7</v>
      </c>
      <c r="AZ86">
        <v>0.7</v>
      </c>
      <c r="BA86">
        <f t="shared" si="130"/>
        <v>0</v>
      </c>
      <c r="BB86">
        <v>-1</v>
      </c>
      <c r="BC86" t="s">
        <v>649</v>
      </c>
      <c r="BD86">
        <v>8137.26</v>
      </c>
      <c r="BE86">
        <v>230.90780000000001</v>
      </c>
      <c r="BF86">
        <v>237.24</v>
      </c>
      <c r="BG86">
        <f t="shared" si="131"/>
        <v>2.6691114483223699E-2</v>
      </c>
      <c r="BH86">
        <v>0.5</v>
      </c>
      <c r="BI86">
        <f t="shared" si="132"/>
        <v>1261.2010454841727</v>
      </c>
      <c r="BJ86">
        <f t="shared" si="133"/>
        <v>-2.4439428950745494</v>
      </c>
      <c r="BK86">
        <f t="shared" si="134"/>
        <v>16.831430745689737</v>
      </c>
      <c r="BL86">
        <f t="shared" si="135"/>
        <v>-1.1448950984021922E-3</v>
      </c>
      <c r="BM86">
        <f t="shared" si="136"/>
        <v>-0.99704940145000853</v>
      </c>
      <c r="BN86">
        <f t="shared" si="137"/>
        <v>237.24000000000004</v>
      </c>
      <c r="BO86" t="s">
        <v>437</v>
      </c>
      <c r="BP86">
        <v>0</v>
      </c>
      <c r="BQ86">
        <f t="shared" si="138"/>
        <v>237.24000000000004</v>
      </c>
      <c r="BR86">
        <f t="shared" si="139"/>
        <v>0</v>
      </c>
      <c r="BS86">
        <f t="shared" si="140"/>
        <v>-222794480940902</v>
      </c>
      <c r="BT86">
        <f t="shared" si="141"/>
        <v>0.99999999999999989</v>
      </c>
      <c r="BU86">
        <f t="shared" si="142"/>
        <v>2.6770102308277668E-2</v>
      </c>
      <c r="BV86" t="e">
        <f t="shared" si="143"/>
        <v>#DIV/0!</v>
      </c>
      <c r="BW86">
        <f t="shared" si="144"/>
        <v>-228904188851219.41</v>
      </c>
      <c r="BX86">
        <f t="shared" si="145"/>
        <v>228904188851220.41</v>
      </c>
      <c r="DG86">
        <f t="shared" si="146"/>
        <v>1499.988387096774</v>
      </c>
      <c r="DH86">
        <f t="shared" si="147"/>
        <v>1261.2010454841727</v>
      </c>
      <c r="DI86">
        <f t="shared" si="148"/>
        <v>0.84080720646459539</v>
      </c>
      <c r="DJ86">
        <f t="shared" si="149"/>
        <v>0.16115790847666916</v>
      </c>
      <c r="DK86">
        <v>2</v>
      </c>
      <c r="DL86">
        <v>0.5</v>
      </c>
      <c r="DM86" t="s">
        <v>439</v>
      </c>
      <c r="DN86">
        <v>2</v>
      </c>
      <c r="DO86" t="b">
        <v>1</v>
      </c>
      <c r="DP86">
        <v>1702429681</v>
      </c>
      <c r="DQ86">
        <v>419.70651612903231</v>
      </c>
      <c r="DR86">
        <v>420.00016129032258</v>
      </c>
      <c r="DS86">
        <v>32.803535483870967</v>
      </c>
      <c r="DT86">
        <v>29.910683870967741</v>
      </c>
      <c r="DU86">
        <v>418.43483870967742</v>
      </c>
      <c r="DV86">
        <v>32.506364516129032</v>
      </c>
      <c r="DW86">
        <v>500.00974193548387</v>
      </c>
      <c r="DX86">
        <v>91.203129032258062</v>
      </c>
      <c r="DY86">
        <v>0.1000337225806452</v>
      </c>
      <c r="DZ86">
        <v>42.825958064516122</v>
      </c>
      <c r="EA86">
        <v>41.981419354838707</v>
      </c>
      <c r="EB86">
        <v>999.90000000000032</v>
      </c>
      <c r="EC86">
        <v>0</v>
      </c>
      <c r="ED86">
        <v>0</v>
      </c>
      <c r="EE86">
        <v>9995.0780645161303</v>
      </c>
      <c r="EF86">
        <v>0</v>
      </c>
      <c r="EG86">
        <v>9.4976390322580642</v>
      </c>
      <c r="EH86">
        <v>-0.29369612903225811</v>
      </c>
      <c r="EI86">
        <v>433.94135483870957</v>
      </c>
      <c r="EJ86">
        <v>432.9499677419355</v>
      </c>
      <c r="EK86">
        <v>2.8928580645161288</v>
      </c>
      <c r="EL86">
        <v>420.00016129032258</v>
      </c>
      <c r="EM86">
        <v>29.910683870967741</v>
      </c>
      <c r="EN86">
        <v>2.991786129032258</v>
      </c>
      <c r="EO86">
        <v>2.727946774193549</v>
      </c>
      <c r="EP86">
        <v>23.982264516129039</v>
      </c>
      <c r="EQ86">
        <v>22.454438709677419</v>
      </c>
      <c r="ER86">
        <v>1499.988387096774</v>
      </c>
      <c r="ES86">
        <v>0.97300064516129015</v>
      </c>
      <c r="ET86">
        <v>2.6999170967741931E-2</v>
      </c>
      <c r="EU86">
        <v>0</v>
      </c>
      <c r="EV86">
        <v>230.9296129032258</v>
      </c>
      <c r="EW86">
        <v>4.9995999999999974</v>
      </c>
      <c r="EX86">
        <v>3570.2070967741929</v>
      </c>
      <c r="EY86">
        <v>14076.30322580645</v>
      </c>
      <c r="EZ86">
        <v>41.590419354838701</v>
      </c>
      <c r="FA86">
        <v>42.177096774193529</v>
      </c>
      <c r="FB86">
        <v>42.229677419354822</v>
      </c>
      <c r="FC86">
        <v>42.082354838709669</v>
      </c>
      <c r="FD86">
        <v>44.312193548387079</v>
      </c>
      <c r="FE86">
        <v>1454.6283870967741</v>
      </c>
      <c r="FF86">
        <v>40.359999999999978</v>
      </c>
      <c r="FG86">
        <v>0</v>
      </c>
      <c r="FH86">
        <v>67.599999904632568</v>
      </c>
      <c r="FI86">
        <v>0</v>
      </c>
      <c r="FJ86">
        <v>230.90780000000001</v>
      </c>
      <c r="FK86">
        <v>-0.84807691324143475</v>
      </c>
      <c r="FL86">
        <v>-10.00538462186074</v>
      </c>
      <c r="FM86">
        <v>3570.0300000000011</v>
      </c>
      <c r="FN86">
        <v>15</v>
      </c>
      <c r="FO86">
        <v>0</v>
      </c>
      <c r="FP86" t="s">
        <v>440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-0.29175937499999999</v>
      </c>
      <c r="GC86">
        <v>-7.3628251407128864E-2</v>
      </c>
      <c r="GD86">
        <v>2.858133725588036E-2</v>
      </c>
      <c r="GE86">
        <v>1</v>
      </c>
      <c r="GF86">
        <v>230.9663823529412</v>
      </c>
      <c r="GG86">
        <v>-0.78177234009407104</v>
      </c>
      <c r="GH86">
        <v>0.1789544823339283</v>
      </c>
      <c r="GI86">
        <v>1</v>
      </c>
      <c r="GJ86">
        <v>2.8916029999999999</v>
      </c>
      <c r="GK86">
        <v>3.4350619136957951E-2</v>
      </c>
      <c r="GL86">
        <v>3.4207493331140089E-3</v>
      </c>
      <c r="GM86">
        <v>1</v>
      </c>
      <c r="GN86">
        <v>3</v>
      </c>
      <c r="GO86">
        <v>3</v>
      </c>
      <c r="GP86" t="s">
        <v>448</v>
      </c>
      <c r="GQ86">
        <v>3.1045500000000001</v>
      </c>
      <c r="GR86">
        <v>2.75814</v>
      </c>
      <c r="GS86">
        <v>8.8301699999999997E-2</v>
      </c>
      <c r="GT86">
        <v>8.8616399999999998E-2</v>
      </c>
      <c r="GU86">
        <v>0.134852</v>
      </c>
      <c r="GV86">
        <v>0.127807</v>
      </c>
      <c r="GW86">
        <v>23659.7</v>
      </c>
      <c r="GX86">
        <v>21984.3</v>
      </c>
      <c r="GY86">
        <v>26515.1</v>
      </c>
      <c r="GZ86">
        <v>24352</v>
      </c>
      <c r="HA86">
        <v>36761.199999999997</v>
      </c>
      <c r="HB86">
        <v>31425.3</v>
      </c>
      <c r="HC86">
        <v>46382.8</v>
      </c>
      <c r="HD86">
        <v>38564.6</v>
      </c>
      <c r="HE86">
        <v>1.8763000000000001</v>
      </c>
      <c r="HF86">
        <v>1.86843</v>
      </c>
      <c r="HG86">
        <v>0.257492</v>
      </c>
      <c r="HH86">
        <v>0</v>
      </c>
      <c r="HI86">
        <v>37.889299999999999</v>
      </c>
      <c r="HJ86">
        <v>999.9</v>
      </c>
      <c r="HK86">
        <v>60</v>
      </c>
      <c r="HL86">
        <v>31.7</v>
      </c>
      <c r="HM86">
        <v>30.886399999999998</v>
      </c>
      <c r="HN86">
        <v>60.404600000000002</v>
      </c>
      <c r="HO86">
        <v>22.8566</v>
      </c>
      <c r="HP86">
        <v>1</v>
      </c>
      <c r="HQ86">
        <v>0.23947399999999999</v>
      </c>
      <c r="HR86">
        <v>-4.7145700000000001</v>
      </c>
      <c r="HS86">
        <v>20.220700000000001</v>
      </c>
      <c r="HT86">
        <v>5.2226800000000004</v>
      </c>
      <c r="HU86">
        <v>11.98</v>
      </c>
      <c r="HV86">
        <v>4.9656000000000002</v>
      </c>
      <c r="HW86">
        <v>3.2755800000000002</v>
      </c>
      <c r="HX86">
        <v>9999</v>
      </c>
      <c r="HY86">
        <v>9999</v>
      </c>
      <c r="HZ86">
        <v>9999</v>
      </c>
      <c r="IA86">
        <v>537.5</v>
      </c>
      <c r="IB86">
        <v>1.86395</v>
      </c>
      <c r="IC86">
        <v>1.86005</v>
      </c>
      <c r="ID86">
        <v>1.8583700000000001</v>
      </c>
      <c r="IE86">
        <v>1.8597399999999999</v>
      </c>
      <c r="IF86">
        <v>1.8598600000000001</v>
      </c>
      <c r="IG86">
        <v>1.85836</v>
      </c>
      <c r="IH86">
        <v>1.8574200000000001</v>
      </c>
      <c r="II86">
        <v>1.8523000000000001</v>
      </c>
      <c r="IJ86">
        <v>0</v>
      </c>
      <c r="IK86">
        <v>0</v>
      </c>
      <c r="IL86">
        <v>0</v>
      </c>
      <c r="IM86">
        <v>0</v>
      </c>
      <c r="IN86" t="s">
        <v>442</v>
      </c>
      <c r="IO86" t="s">
        <v>443</v>
      </c>
      <c r="IP86" t="s">
        <v>444</v>
      </c>
      <c r="IQ86" t="s">
        <v>444</v>
      </c>
      <c r="IR86" t="s">
        <v>444</v>
      </c>
      <c r="IS86" t="s">
        <v>444</v>
      </c>
      <c r="IT86">
        <v>0</v>
      </c>
      <c r="IU86">
        <v>100</v>
      </c>
      <c r="IV86">
        <v>100</v>
      </c>
      <c r="IW86">
        <v>1.272</v>
      </c>
      <c r="IX86">
        <v>0.29709999999999998</v>
      </c>
      <c r="IY86">
        <v>0.39716153104927959</v>
      </c>
      <c r="IZ86">
        <v>2.1943836705261579E-3</v>
      </c>
      <c r="JA86">
        <v>-2.6144308360484781E-7</v>
      </c>
      <c r="JB86">
        <v>2.8315668189746569E-11</v>
      </c>
      <c r="JC86">
        <v>0.29717572329656933</v>
      </c>
      <c r="JD86">
        <v>0</v>
      </c>
      <c r="JE86">
        <v>0</v>
      </c>
      <c r="JF86">
        <v>0</v>
      </c>
      <c r="JG86">
        <v>6</v>
      </c>
      <c r="JH86">
        <v>2002</v>
      </c>
      <c r="JI86">
        <v>0</v>
      </c>
      <c r="JJ86">
        <v>28</v>
      </c>
      <c r="JK86">
        <v>28373828.100000001</v>
      </c>
      <c r="JL86">
        <v>28373828.100000001</v>
      </c>
      <c r="JM86">
        <v>1.1364700000000001</v>
      </c>
      <c r="JN86">
        <v>2.6355</v>
      </c>
      <c r="JO86">
        <v>1.49658</v>
      </c>
      <c r="JP86">
        <v>2.33765</v>
      </c>
      <c r="JQ86">
        <v>1.5490699999999999</v>
      </c>
      <c r="JR86">
        <v>2.3925800000000002</v>
      </c>
      <c r="JS86">
        <v>36.410699999999999</v>
      </c>
      <c r="JT86">
        <v>24.052499999999998</v>
      </c>
      <c r="JU86">
        <v>18</v>
      </c>
      <c r="JV86">
        <v>492.82</v>
      </c>
      <c r="JW86">
        <v>502.45800000000003</v>
      </c>
      <c r="JX86">
        <v>45.493699999999997</v>
      </c>
      <c r="JY86">
        <v>30.278600000000001</v>
      </c>
      <c r="JZ86">
        <v>30.001100000000001</v>
      </c>
      <c r="KA86">
        <v>29.947199999999999</v>
      </c>
      <c r="KB86">
        <v>29.797499999999999</v>
      </c>
      <c r="KC86">
        <v>22.831299999999999</v>
      </c>
      <c r="KD86">
        <v>0</v>
      </c>
      <c r="KE86">
        <v>100</v>
      </c>
      <c r="KF86">
        <v>45.487499999999997</v>
      </c>
      <c r="KG86">
        <v>420</v>
      </c>
      <c r="KH86">
        <v>38.233400000000003</v>
      </c>
      <c r="KI86">
        <v>101.34699999999999</v>
      </c>
      <c r="KJ86">
        <v>92.968699999999998</v>
      </c>
    </row>
    <row r="87" spans="1:296" x14ac:dyDescent="0.3">
      <c r="A87">
        <v>69</v>
      </c>
      <c r="B87">
        <v>1702429791.5</v>
      </c>
      <c r="C87">
        <v>19479.400000095371</v>
      </c>
      <c r="D87" t="s">
        <v>650</v>
      </c>
      <c r="E87" t="s">
        <v>651</v>
      </c>
      <c r="F87">
        <v>5</v>
      </c>
      <c r="G87" t="s">
        <v>612</v>
      </c>
      <c r="H87">
        <v>1702429783.5</v>
      </c>
      <c r="I87">
        <f t="shared" si="100"/>
        <v>7.5006037431119867E-3</v>
      </c>
      <c r="J87">
        <f t="shared" si="101"/>
        <v>7.500603743111987</v>
      </c>
      <c r="K87">
        <f t="shared" si="102"/>
        <v>-2.2077990507751384</v>
      </c>
      <c r="L87">
        <f t="shared" si="103"/>
        <v>419.68812903225808</v>
      </c>
      <c r="M87">
        <f t="shared" si="104"/>
        <v>408.01411662278338</v>
      </c>
      <c r="N87">
        <f t="shared" si="105"/>
        <v>37.249459492747441</v>
      </c>
      <c r="O87">
        <f t="shared" si="106"/>
        <v>38.315233039907781</v>
      </c>
      <c r="P87">
        <f t="shared" si="107"/>
        <v>0.12540710016670603</v>
      </c>
      <c r="Q87">
        <f t="shared" si="108"/>
        <v>2.8595782781457322</v>
      </c>
      <c r="R87">
        <f t="shared" si="109"/>
        <v>0.12242992683731561</v>
      </c>
      <c r="S87">
        <f t="shared" si="110"/>
        <v>7.6780304727840448E-2</v>
      </c>
      <c r="T87">
        <f t="shared" si="111"/>
        <v>241.73653571993353</v>
      </c>
      <c r="U87">
        <f t="shared" si="112"/>
        <v>42.27746294742402</v>
      </c>
      <c r="V87">
        <f t="shared" si="113"/>
        <v>42.01455806451613</v>
      </c>
      <c r="W87">
        <f t="shared" si="114"/>
        <v>8.2497388348600289</v>
      </c>
      <c r="X87">
        <f t="shared" si="115"/>
        <v>34.894856465736154</v>
      </c>
      <c r="Y87">
        <f t="shared" si="116"/>
        <v>3.0012716504413284</v>
      </c>
      <c r="Z87">
        <f t="shared" si="117"/>
        <v>8.6008998300031063</v>
      </c>
      <c r="AA87">
        <f t="shared" si="118"/>
        <v>5.2484671844187005</v>
      </c>
      <c r="AB87">
        <f t="shared" si="119"/>
        <v>-330.77662507123858</v>
      </c>
      <c r="AC87">
        <f t="shared" si="120"/>
        <v>122.36619720844435</v>
      </c>
      <c r="AD87">
        <f t="shared" si="121"/>
        <v>10.732567481440254</v>
      </c>
      <c r="AE87">
        <f t="shared" si="122"/>
        <v>44.058675338579533</v>
      </c>
      <c r="AF87">
        <f t="shared" si="123"/>
        <v>-2.3666112250684375</v>
      </c>
      <c r="AG87">
        <f t="shared" si="124"/>
        <v>7.5012694797067025</v>
      </c>
      <c r="AH87">
        <f t="shared" si="125"/>
        <v>-2.2077990507751384</v>
      </c>
      <c r="AI87">
        <v>433.02758069264092</v>
      </c>
      <c r="AJ87">
        <v>433.93775151515138</v>
      </c>
      <c r="AK87">
        <v>3.8709677408218798E-5</v>
      </c>
      <c r="AL87">
        <v>66.16</v>
      </c>
      <c r="AM87">
        <f t="shared" si="126"/>
        <v>7.500603743111987</v>
      </c>
      <c r="AN87">
        <v>29.974516513186551</v>
      </c>
      <c r="AO87">
        <v>32.875918787878781</v>
      </c>
      <c r="AP87">
        <v>2.2394319457623748E-6</v>
      </c>
      <c r="AQ87">
        <v>108.6968990658428</v>
      </c>
      <c r="AR87">
        <v>0</v>
      </c>
      <c r="AS87">
        <v>0</v>
      </c>
      <c r="AT87">
        <f t="shared" si="127"/>
        <v>1</v>
      </c>
      <c r="AU87">
        <f t="shared" si="128"/>
        <v>0</v>
      </c>
      <c r="AV87">
        <f t="shared" si="129"/>
        <v>45811.37389669312</v>
      </c>
      <c r="AW87" t="s">
        <v>437</v>
      </c>
      <c r="AX87">
        <v>0</v>
      </c>
      <c r="AY87">
        <v>0.7</v>
      </c>
      <c r="AZ87">
        <v>0.7</v>
      </c>
      <c r="BA87">
        <f t="shared" si="130"/>
        <v>0</v>
      </c>
      <c r="BB87">
        <v>-1</v>
      </c>
      <c r="BC87" t="s">
        <v>652</v>
      </c>
      <c r="BD87">
        <v>8135.69</v>
      </c>
      <c r="BE87">
        <v>230.00927999999999</v>
      </c>
      <c r="BF87">
        <v>235.92</v>
      </c>
      <c r="BG87">
        <f t="shared" si="131"/>
        <v>2.5053916581892155E-2</v>
      </c>
      <c r="BH87">
        <v>0.5</v>
      </c>
      <c r="BI87">
        <f t="shared" si="132"/>
        <v>1261.2091745164289</v>
      </c>
      <c r="BJ87">
        <f t="shared" si="133"/>
        <v>-2.2077990507751384</v>
      </c>
      <c r="BK87">
        <f t="shared" si="134"/>
        <v>15.799114725325838</v>
      </c>
      <c r="BL87">
        <f t="shared" si="135"/>
        <v>-9.5765165301642458E-4</v>
      </c>
      <c r="BM87">
        <f t="shared" si="136"/>
        <v>-0.9970328925059343</v>
      </c>
      <c r="BN87">
        <f t="shared" si="137"/>
        <v>235.92</v>
      </c>
      <c r="BO87" t="s">
        <v>437</v>
      </c>
      <c r="BP87">
        <v>0</v>
      </c>
      <c r="BQ87">
        <f t="shared" si="138"/>
        <v>235.92</v>
      </c>
      <c r="BR87">
        <f t="shared" si="139"/>
        <v>0</v>
      </c>
      <c r="BS87" t="e">
        <f t="shared" si="140"/>
        <v>#DIV/0!</v>
      </c>
      <c r="BT87">
        <f t="shared" si="141"/>
        <v>1</v>
      </c>
      <c r="BU87">
        <f t="shared" si="142"/>
        <v>2.5128475469772968E-2</v>
      </c>
      <c r="BV87" t="e">
        <f t="shared" si="143"/>
        <v>#DIV/0!</v>
      </c>
      <c r="BW87" t="e">
        <f t="shared" si="144"/>
        <v>#DIV/0!</v>
      </c>
      <c r="BX87" t="e">
        <f t="shared" si="145"/>
        <v>#DIV/0!</v>
      </c>
      <c r="DG87">
        <f t="shared" si="146"/>
        <v>1499.998064516129</v>
      </c>
      <c r="DH87">
        <f t="shared" si="147"/>
        <v>1261.2091745164289</v>
      </c>
      <c r="DI87">
        <f t="shared" si="148"/>
        <v>0.84080720125680364</v>
      </c>
      <c r="DJ87">
        <f t="shared" si="149"/>
        <v>0.16115789842563108</v>
      </c>
      <c r="DK87">
        <v>2</v>
      </c>
      <c r="DL87">
        <v>0.5</v>
      </c>
      <c r="DM87" t="s">
        <v>439</v>
      </c>
      <c r="DN87">
        <v>2</v>
      </c>
      <c r="DO87" t="b">
        <v>1</v>
      </c>
      <c r="DP87">
        <v>1702429783.5</v>
      </c>
      <c r="DQ87">
        <v>419.68812903225808</v>
      </c>
      <c r="DR87">
        <v>420.00074193548392</v>
      </c>
      <c r="DS87">
        <v>32.874603225806453</v>
      </c>
      <c r="DT87">
        <v>29.972922580645161</v>
      </c>
      <c r="DU87">
        <v>418.4164838709678</v>
      </c>
      <c r="DV87">
        <v>32.577432258064519</v>
      </c>
      <c r="DW87">
        <v>500.03216129032262</v>
      </c>
      <c r="DX87">
        <v>91.194529032258075</v>
      </c>
      <c r="DY87">
        <v>0.1000070516129032</v>
      </c>
      <c r="DZ87">
        <v>42.808290322580639</v>
      </c>
      <c r="EA87">
        <v>42.01455806451613</v>
      </c>
      <c r="EB87">
        <v>999.90000000000032</v>
      </c>
      <c r="EC87">
        <v>0</v>
      </c>
      <c r="ED87">
        <v>0</v>
      </c>
      <c r="EE87">
        <v>10000.926451612901</v>
      </c>
      <c r="EF87">
        <v>0</v>
      </c>
      <c r="EG87">
        <v>9.4981293548387082</v>
      </c>
      <c r="EH87">
        <v>-0.31267609677419361</v>
      </c>
      <c r="EI87">
        <v>433.95425806451613</v>
      </c>
      <c r="EJ87">
        <v>432.97841935483859</v>
      </c>
      <c r="EK87">
        <v>2.901686129032258</v>
      </c>
      <c r="EL87">
        <v>420.00074193548392</v>
      </c>
      <c r="EM87">
        <v>29.972922580645161</v>
      </c>
      <c r="EN87">
        <v>2.9979835483870971</v>
      </c>
      <c r="EO87">
        <v>2.733366129032258</v>
      </c>
      <c r="EP87">
        <v>24.01671935483872</v>
      </c>
      <c r="EQ87">
        <v>22.487090322580649</v>
      </c>
      <c r="ER87">
        <v>1499.998064516129</v>
      </c>
      <c r="ES87">
        <v>0.97300299999999962</v>
      </c>
      <c r="ET87">
        <v>2.6996900000000001E-2</v>
      </c>
      <c r="EU87">
        <v>0</v>
      </c>
      <c r="EV87">
        <v>230.0275483870968</v>
      </c>
      <c r="EW87">
        <v>4.9995999999999974</v>
      </c>
      <c r="EX87">
        <v>3564.2812903225808</v>
      </c>
      <c r="EY87">
        <v>14076.41290322581</v>
      </c>
      <c r="EZ87">
        <v>41.870774193548371</v>
      </c>
      <c r="FA87">
        <v>42.497774193548381</v>
      </c>
      <c r="FB87">
        <v>41.874774193548369</v>
      </c>
      <c r="FC87">
        <v>42.35058064516128</v>
      </c>
      <c r="FD87">
        <v>44.582483870967742</v>
      </c>
      <c r="FE87">
        <v>1454.6380645161289</v>
      </c>
      <c r="FF87">
        <v>40.359999999999978</v>
      </c>
      <c r="FG87">
        <v>0</v>
      </c>
      <c r="FH87">
        <v>101.7999999523163</v>
      </c>
      <c r="FI87">
        <v>0</v>
      </c>
      <c r="FJ87">
        <v>230.00927999999999</v>
      </c>
      <c r="FK87">
        <v>-0.1293076966971691</v>
      </c>
      <c r="FL87">
        <v>-8.1392307550430143</v>
      </c>
      <c r="FM87">
        <v>3564.1956</v>
      </c>
      <c r="FN87">
        <v>15</v>
      </c>
      <c r="FO87">
        <v>0</v>
      </c>
      <c r="FP87" t="s">
        <v>440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-0.30588444999999997</v>
      </c>
      <c r="GC87">
        <v>-0.17786210881801071</v>
      </c>
      <c r="GD87">
        <v>3.8215858227279159E-2</v>
      </c>
      <c r="GE87">
        <v>1</v>
      </c>
      <c r="GF87">
        <v>230.02873529411769</v>
      </c>
      <c r="GG87">
        <v>-6.8800614258373555E-2</v>
      </c>
      <c r="GH87">
        <v>0.21259784028889139</v>
      </c>
      <c r="GI87">
        <v>1</v>
      </c>
      <c r="GJ87">
        <v>2.9023327499999998</v>
      </c>
      <c r="GK87">
        <v>-1.002202626642849E-2</v>
      </c>
      <c r="GL87">
        <v>1.4114796978703019E-3</v>
      </c>
      <c r="GM87">
        <v>1</v>
      </c>
      <c r="GN87">
        <v>3</v>
      </c>
      <c r="GO87">
        <v>3</v>
      </c>
      <c r="GP87" t="s">
        <v>448</v>
      </c>
      <c r="GQ87">
        <v>3.1045199999999999</v>
      </c>
      <c r="GR87">
        <v>2.758</v>
      </c>
      <c r="GS87">
        <v>8.82299E-2</v>
      </c>
      <c r="GT87">
        <v>8.8536900000000002E-2</v>
      </c>
      <c r="GU87">
        <v>0.13492999999999999</v>
      </c>
      <c r="GV87">
        <v>0.12787799999999999</v>
      </c>
      <c r="GW87">
        <v>23650.9</v>
      </c>
      <c r="GX87">
        <v>21979.1</v>
      </c>
      <c r="GY87">
        <v>26504</v>
      </c>
      <c r="GZ87">
        <v>24345.1</v>
      </c>
      <c r="HA87">
        <v>36744.400000000001</v>
      </c>
      <c r="HB87">
        <v>31416.1</v>
      </c>
      <c r="HC87">
        <v>46363.9</v>
      </c>
      <c r="HD87">
        <v>38555.699999999997</v>
      </c>
      <c r="HE87">
        <v>1.8734500000000001</v>
      </c>
      <c r="HF87">
        <v>1.8644799999999999</v>
      </c>
      <c r="HG87">
        <v>0.23944299999999999</v>
      </c>
      <c r="HH87">
        <v>0</v>
      </c>
      <c r="HI87">
        <v>38.165900000000001</v>
      </c>
      <c r="HJ87">
        <v>999.9</v>
      </c>
      <c r="HK87">
        <v>60.2</v>
      </c>
      <c r="HL87">
        <v>31.7</v>
      </c>
      <c r="HM87">
        <v>30.9878</v>
      </c>
      <c r="HN87">
        <v>60.374600000000001</v>
      </c>
      <c r="HO87">
        <v>22.524000000000001</v>
      </c>
      <c r="HP87">
        <v>1</v>
      </c>
      <c r="HQ87">
        <v>0.25867899999999999</v>
      </c>
      <c r="HR87">
        <v>-4.16059</v>
      </c>
      <c r="HS87">
        <v>20.233699999999999</v>
      </c>
      <c r="HT87">
        <v>5.2175900000000004</v>
      </c>
      <c r="HU87">
        <v>11.98</v>
      </c>
      <c r="HV87">
        <v>4.9653999999999998</v>
      </c>
      <c r="HW87">
        <v>3.2754500000000002</v>
      </c>
      <c r="HX87">
        <v>9999</v>
      </c>
      <c r="HY87">
        <v>9999</v>
      </c>
      <c r="HZ87">
        <v>9999</v>
      </c>
      <c r="IA87">
        <v>537.5</v>
      </c>
      <c r="IB87">
        <v>1.8640000000000001</v>
      </c>
      <c r="IC87">
        <v>1.86006</v>
      </c>
      <c r="ID87">
        <v>1.8583799999999999</v>
      </c>
      <c r="IE87">
        <v>1.85975</v>
      </c>
      <c r="IF87">
        <v>1.85989</v>
      </c>
      <c r="IG87">
        <v>1.8583700000000001</v>
      </c>
      <c r="IH87">
        <v>1.85745</v>
      </c>
      <c r="II87">
        <v>1.8523799999999999</v>
      </c>
      <c r="IJ87">
        <v>0</v>
      </c>
      <c r="IK87">
        <v>0</v>
      </c>
      <c r="IL87">
        <v>0</v>
      </c>
      <c r="IM87">
        <v>0</v>
      </c>
      <c r="IN87" t="s">
        <v>442</v>
      </c>
      <c r="IO87" t="s">
        <v>443</v>
      </c>
      <c r="IP87" t="s">
        <v>444</v>
      </c>
      <c r="IQ87" t="s">
        <v>444</v>
      </c>
      <c r="IR87" t="s">
        <v>444</v>
      </c>
      <c r="IS87" t="s">
        <v>444</v>
      </c>
      <c r="IT87">
        <v>0</v>
      </c>
      <c r="IU87">
        <v>100</v>
      </c>
      <c r="IV87">
        <v>100</v>
      </c>
      <c r="IW87">
        <v>1.2709999999999999</v>
      </c>
      <c r="IX87">
        <v>0.29709999999999998</v>
      </c>
      <c r="IY87">
        <v>0.39716153104927959</v>
      </c>
      <c r="IZ87">
        <v>2.1943836705261579E-3</v>
      </c>
      <c r="JA87">
        <v>-2.6144308360484781E-7</v>
      </c>
      <c r="JB87">
        <v>2.8315668189746569E-11</v>
      </c>
      <c r="JC87">
        <v>0.29717572329656933</v>
      </c>
      <c r="JD87">
        <v>0</v>
      </c>
      <c r="JE87">
        <v>0</v>
      </c>
      <c r="JF87">
        <v>0</v>
      </c>
      <c r="JG87">
        <v>6</v>
      </c>
      <c r="JH87">
        <v>2002</v>
      </c>
      <c r="JI87">
        <v>0</v>
      </c>
      <c r="JJ87">
        <v>28</v>
      </c>
      <c r="JK87">
        <v>28373829.899999999</v>
      </c>
      <c r="JL87">
        <v>28373829.899999999</v>
      </c>
      <c r="JM87">
        <v>1.1352500000000001</v>
      </c>
      <c r="JN87">
        <v>2.6257299999999999</v>
      </c>
      <c r="JO87">
        <v>1.49658</v>
      </c>
      <c r="JP87">
        <v>2.33643</v>
      </c>
      <c r="JQ87">
        <v>1.5490699999999999</v>
      </c>
      <c r="JR87">
        <v>2.4169900000000002</v>
      </c>
      <c r="JS87">
        <v>36.505099999999999</v>
      </c>
      <c r="JT87">
        <v>24.061199999999999</v>
      </c>
      <c r="JU87">
        <v>18</v>
      </c>
      <c r="JV87">
        <v>493.24700000000001</v>
      </c>
      <c r="JW87">
        <v>502.21300000000002</v>
      </c>
      <c r="JX87">
        <v>44.584800000000001</v>
      </c>
      <c r="JY87">
        <v>30.530899999999999</v>
      </c>
      <c r="JZ87">
        <v>30.001000000000001</v>
      </c>
      <c r="KA87">
        <v>30.228100000000001</v>
      </c>
      <c r="KB87">
        <v>30.085599999999999</v>
      </c>
      <c r="KC87">
        <v>22.829000000000001</v>
      </c>
      <c r="KD87">
        <v>0</v>
      </c>
      <c r="KE87">
        <v>100</v>
      </c>
      <c r="KF87">
        <v>44.583500000000001</v>
      </c>
      <c r="KG87">
        <v>420</v>
      </c>
      <c r="KH87">
        <v>38.233400000000003</v>
      </c>
      <c r="KI87">
        <v>101.306</v>
      </c>
      <c r="KJ87">
        <v>92.945400000000006</v>
      </c>
    </row>
    <row r="88" spans="1:296" x14ac:dyDescent="0.3">
      <c r="A88">
        <v>70</v>
      </c>
      <c r="B88">
        <v>1702430213</v>
      </c>
      <c r="C88">
        <v>19900.900000095371</v>
      </c>
      <c r="D88" t="s">
        <v>653</v>
      </c>
      <c r="E88" t="s">
        <v>654</v>
      </c>
      <c r="F88">
        <v>5</v>
      </c>
      <c r="G88" t="s">
        <v>612</v>
      </c>
      <c r="H88">
        <v>1702430205.25</v>
      </c>
      <c r="I88">
        <f t="shared" si="100"/>
        <v>1.3388037305435672E-2</v>
      </c>
      <c r="J88">
        <f t="shared" si="101"/>
        <v>13.388037305435672</v>
      </c>
      <c r="K88">
        <f t="shared" si="102"/>
        <v>-3.3621970414191655</v>
      </c>
      <c r="L88">
        <f t="shared" si="103"/>
        <v>419.16536666666673</v>
      </c>
      <c r="M88">
        <f t="shared" si="104"/>
        <v>399.08283097488248</v>
      </c>
      <c r="N88">
        <f t="shared" si="105"/>
        <v>36.443873455162581</v>
      </c>
      <c r="O88">
        <f t="shared" si="106"/>
        <v>38.27779196181023</v>
      </c>
      <c r="P88">
        <f t="shared" si="107"/>
        <v>0.17336661835908282</v>
      </c>
      <c r="Q88">
        <f t="shared" si="108"/>
        <v>2.8600166878833018</v>
      </c>
      <c r="R88">
        <f t="shared" si="109"/>
        <v>0.16773281600056392</v>
      </c>
      <c r="S88">
        <f t="shared" si="110"/>
        <v>0.10532393362116291</v>
      </c>
      <c r="T88">
        <f t="shared" si="111"/>
        <v>241.73754882337491</v>
      </c>
      <c r="U88">
        <f t="shared" si="112"/>
        <v>45.260289001298133</v>
      </c>
      <c r="V88">
        <f t="shared" si="113"/>
        <v>45.691373333333338</v>
      </c>
      <c r="W88">
        <f t="shared" si="114"/>
        <v>9.9875437957584303</v>
      </c>
      <c r="X88">
        <f t="shared" si="115"/>
        <v>29.707096055304639</v>
      </c>
      <c r="Y88">
        <f t="shared" si="116"/>
        <v>3.2260084335720762</v>
      </c>
      <c r="Z88">
        <f t="shared" si="117"/>
        <v>10.859386685141933</v>
      </c>
      <c r="AA88">
        <f t="shared" si="118"/>
        <v>6.7615353621863541</v>
      </c>
      <c r="AB88">
        <f t="shared" si="119"/>
        <v>-590.41244516971312</v>
      </c>
      <c r="AC88">
        <f t="shared" si="120"/>
        <v>252.87083423461539</v>
      </c>
      <c r="AD88">
        <f t="shared" si="121"/>
        <v>23.051713590667664</v>
      </c>
      <c r="AE88">
        <f t="shared" si="122"/>
        <v>-72.752348521055154</v>
      </c>
      <c r="AF88">
        <f t="shared" si="123"/>
        <v>-3.485157200880189</v>
      </c>
      <c r="AG88">
        <f t="shared" si="124"/>
        <v>13.302199233943613</v>
      </c>
      <c r="AH88">
        <f t="shared" si="125"/>
        <v>-3.3621970414191655</v>
      </c>
      <c r="AI88">
        <v>433.09552585497829</v>
      </c>
      <c r="AJ88">
        <v>434.48316363636383</v>
      </c>
      <c r="AK88">
        <v>-1.955555555539137E-4</v>
      </c>
      <c r="AL88">
        <v>66.16</v>
      </c>
      <c r="AM88">
        <f t="shared" si="126"/>
        <v>13.388037305435672</v>
      </c>
      <c r="AN88">
        <v>30.19962548900855</v>
      </c>
      <c r="AO88">
        <v>35.356890909090907</v>
      </c>
      <c r="AP88">
        <v>1.1571731083761931E-3</v>
      </c>
      <c r="AQ88">
        <v>108.6968990658428</v>
      </c>
      <c r="AR88">
        <v>0</v>
      </c>
      <c r="AS88">
        <v>0</v>
      </c>
      <c r="AT88">
        <f t="shared" si="127"/>
        <v>1</v>
      </c>
      <c r="AU88">
        <f t="shared" si="128"/>
        <v>0</v>
      </c>
      <c r="AV88">
        <f t="shared" si="129"/>
        <v>45176.634697959125</v>
      </c>
      <c r="AW88" t="s">
        <v>437</v>
      </c>
      <c r="AX88">
        <v>0</v>
      </c>
      <c r="AY88">
        <v>0.7</v>
      </c>
      <c r="AZ88">
        <v>0.7</v>
      </c>
      <c r="BA88">
        <f t="shared" si="130"/>
        <v>0</v>
      </c>
      <c r="BB88">
        <v>-1</v>
      </c>
      <c r="BC88" t="s">
        <v>655</v>
      </c>
      <c r="BD88">
        <v>8132.01</v>
      </c>
      <c r="BE88">
        <v>230.19519230769231</v>
      </c>
      <c r="BF88">
        <v>234.85</v>
      </c>
      <c r="BG88">
        <f t="shared" si="131"/>
        <v>1.9820343590835399E-2</v>
      </c>
      <c r="BH88">
        <v>0.5</v>
      </c>
      <c r="BI88">
        <f t="shared" si="132"/>
        <v>1261.2106603229918</v>
      </c>
      <c r="BJ88">
        <f t="shared" si="133"/>
        <v>-3.3621970414191655</v>
      </c>
      <c r="BK88">
        <f t="shared" si="134"/>
        <v>12.498814314013046</v>
      </c>
      <c r="BL88">
        <f t="shared" si="135"/>
        <v>-1.8729599389956115E-3</v>
      </c>
      <c r="BM88">
        <f t="shared" si="136"/>
        <v>-0.99701937406855445</v>
      </c>
      <c r="BN88">
        <f t="shared" si="137"/>
        <v>234.85</v>
      </c>
      <c r="BO88" t="s">
        <v>437</v>
      </c>
      <c r="BP88">
        <v>0</v>
      </c>
      <c r="BQ88">
        <f t="shared" si="138"/>
        <v>234.85</v>
      </c>
      <c r="BR88">
        <f t="shared" si="139"/>
        <v>0</v>
      </c>
      <c r="BS88" t="e">
        <f t="shared" si="140"/>
        <v>#DIV/0!</v>
      </c>
      <c r="BT88">
        <f t="shared" si="141"/>
        <v>1</v>
      </c>
      <c r="BU88">
        <f t="shared" si="142"/>
        <v>1.987959723385729E-2</v>
      </c>
      <c r="BV88" t="e">
        <f t="shared" si="143"/>
        <v>#DIV/0!</v>
      </c>
      <c r="BW88" t="e">
        <f t="shared" si="144"/>
        <v>#DIV/0!</v>
      </c>
      <c r="BX88" t="e">
        <f t="shared" si="145"/>
        <v>#DIV/0!</v>
      </c>
      <c r="DG88">
        <f t="shared" si="146"/>
        <v>1499.999333333333</v>
      </c>
      <c r="DH88">
        <f t="shared" si="147"/>
        <v>1261.2106603229918</v>
      </c>
      <c r="DI88">
        <f t="shared" si="148"/>
        <v>0.84080748057420829</v>
      </c>
      <c r="DJ88">
        <f t="shared" si="149"/>
        <v>0.1611584375082222</v>
      </c>
      <c r="DK88">
        <v>2</v>
      </c>
      <c r="DL88">
        <v>0.5</v>
      </c>
      <c r="DM88" t="s">
        <v>439</v>
      </c>
      <c r="DN88">
        <v>2</v>
      </c>
      <c r="DO88" t="b">
        <v>1</v>
      </c>
      <c r="DP88">
        <v>1702430205.25</v>
      </c>
      <c r="DQ88">
        <v>419.16536666666673</v>
      </c>
      <c r="DR88">
        <v>420.00163333333342</v>
      </c>
      <c r="DS88">
        <v>35.326776666666667</v>
      </c>
      <c r="DT88">
        <v>30.19385999999999</v>
      </c>
      <c r="DU88">
        <v>417.89479999999998</v>
      </c>
      <c r="DV88">
        <v>35.029603333333327</v>
      </c>
      <c r="DW88">
        <v>499.99936666666667</v>
      </c>
      <c r="DX88">
        <v>91.219086666666669</v>
      </c>
      <c r="DY88">
        <v>9.9984530000000002E-2</v>
      </c>
      <c r="DZ88">
        <v>47.331376666666671</v>
      </c>
      <c r="EA88">
        <v>45.691373333333338</v>
      </c>
      <c r="EB88">
        <v>999.9000000000002</v>
      </c>
      <c r="EC88">
        <v>0</v>
      </c>
      <c r="ED88">
        <v>0</v>
      </c>
      <c r="EE88">
        <v>10000.916333333331</v>
      </c>
      <c r="EF88">
        <v>0</v>
      </c>
      <c r="EG88">
        <v>9.4920889999999982</v>
      </c>
      <c r="EH88">
        <v>-0.83627826666666671</v>
      </c>
      <c r="EI88">
        <v>434.51543333333331</v>
      </c>
      <c r="EJ88">
        <v>433.07793333333342</v>
      </c>
      <c r="EK88">
        <v>5.1329103333333332</v>
      </c>
      <c r="EL88">
        <v>420.00163333333342</v>
      </c>
      <c r="EM88">
        <v>30.19385999999999</v>
      </c>
      <c r="EN88">
        <v>3.2224763333333328</v>
      </c>
      <c r="EO88">
        <v>2.7542566666666661</v>
      </c>
      <c r="EP88">
        <v>25.22443333333333</v>
      </c>
      <c r="EQ88">
        <v>22.612453333333331</v>
      </c>
      <c r="ER88">
        <v>1499.999333333333</v>
      </c>
      <c r="ES88">
        <v>0.97299516666666652</v>
      </c>
      <c r="ET88">
        <v>2.7004913333333339E-2</v>
      </c>
      <c r="EU88">
        <v>0</v>
      </c>
      <c r="EV88">
        <v>230.1841</v>
      </c>
      <c r="EW88">
        <v>4.9995999999999983</v>
      </c>
      <c r="EX88">
        <v>3581.596</v>
      </c>
      <c r="EY88">
        <v>14076.376666666671</v>
      </c>
      <c r="EZ88">
        <v>42.933133333333323</v>
      </c>
      <c r="FA88">
        <v>43.43506666666665</v>
      </c>
      <c r="FB88">
        <v>43.199833333333338</v>
      </c>
      <c r="FC88">
        <v>43.368466666666663</v>
      </c>
      <c r="FD88">
        <v>45.989299999999993</v>
      </c>
      <c r="FE88">
        <v>1454.6253333333329</v>
      </c>
      <c r="FF88">
        <v>40.374000000000017</v>
      </c>
      <c r="FG88">
        <v>0</v>
      </c>
      <c r="FH88">
        <v>421</v>
      </c>
      <c r="FI88">
        <v>0</v>
      </c>
      <c r="FJ88">
        <v>230.19519230769231</v>
      </c>
      <c r="FK88">
        <v>0.66177778238383111</v>
      </c>
      <c r="FL88">
        <v>2.7463247676865312</v>
      </c>
      <c r="FM88">
        <v>3581.5949999999998</v>
      </c>
      <c r="FN88">
        <v>15</v>
      </c>
      <c r="FO88">
        <v>0</v>
      </c>
      <c r="FP88" t="s">
        <v>440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-0.83784102500000002</v>
      </c>
      <c r="GC88">
        <v>-0.1096056923076912</v>
      </c>
      <c r="GD88">
        <v>4.3837816036207532E-2</v>
      </c>
      <c r="GE88">
        <v>1</v>
      </c>
      <c r="GF88">
        <v>230.15967647058821</v>
      </c>
      <c r="GG88">
        <v>0.72521008867758163</v>
      </c>
      <c r="GH88">
        <v>0.22271793300419121</v>
      </c>
      <c r="GI88">
        <v>1</v>
      </c>
      <c r="GJ88">
        <v>5.1181817500000006</v>
      </c>
      <c r="GK88">
        <v>0.30490300187616259</v>
      </c>
      <c r="GL88">
        <v>3.0095467755751899E-2</v>
      </c>
      <c r="GM88">
        <v>0</v>
      </c>
      <c r="GN88">
        <v>2</v>
      </c>
      <c r="GO88">
        <v>3</v>
      </c>
      <c r="GP88" t="s">
        <v>441</v>
      </c>
      <c r="GQ88">
        <v>3.1044800000000001</v>
      </c>
      <c r="GR88">
        <v>2.7579600000000002</v>
      </c>
      <c r="GS88">
        <v>8.7982099999999994E-2</v>
      </c>
      <c r="GT88">
        <v>8.8357699999999997E-2</v>
      </c>
      <c r="GU88">
        <v>0.141516</v>
      </c>
      <c r="GV88">
        <v>0.12828899999999999</v>
      </c>
      <c r="GW88">
        <v>23620.400000000001</v>
      </c>
      <c r="GX88">
        <v>21958.9</v>
      </c>
      <c r="GY88">
        <v>26465.7</v>
      </c>
      <c r="GZ88">
        <v>24321.599999999999</v>
      </c>
      <c r="HA88">
        <v>36416</v>
      </c>
      <c r="HB88">
        <v>31378.5</v>
      </c>
      <c r="HC88">
        <v>46297.8</v>
      </c>
      <c r="HD88">
        <v>38524.800000000003</v>
      </c>
      <c r="HE88">
        <v>1.86633</v>
      </c>
      <c r="HF88">
        <v>1.84995</v>
      </c>
      <c r="HG88">
        <v>0.30394599999999999</v>
      </c>
      <c r="HH88">
        <v>0</v>
      </c>
      <c r="HI88">
        <v>40.815899999999999</v>
      </c>
      <c r="HJ88">
        <v>999.9</v>
      </c>
      <c r="HK88">
        <v>60.3</v>
      </c>
      <c r="HL88">
        <v>31.9</v>
      </c>
      <c r="HM88">
        <v>31.386099999999999</v>
      </c>
      <c r="HN88">
        <v>60.2346</v>
      </c>
      <c r="HO88">
        <v>22.512</v>
      </c>
      <c r="HP88">
        <v>1</v>
      </c>
      <c r="HQ88">
        <v>0.34127800000000003</v>
      </c>
      <c r="HR88">
        <v>-6.6666699999999999</v>
      </c>
      <c r="HS88">
        <v>20.165199999999999</v>
      </c>
      <c r="HT88">
        <v>5.2165400000000002</v>
      </c>
      <c r="HU88">
        <v>11.9855</v>
      </c>
      <c r="HV88">
        <v>4.9645000000000001</v>
      </c>
      <c r="HW88">
        <v>3.2749299999999999</v>
      </c>
      <c r="HX88">
        <v>9999</v>
      </c>
      <c r="HY88">
        <v>9999</v>
      </c>
      <c r="HZ88">
        <v>9999</v>
      </c>
      <c r="IA88">
        <v>537.6</v>
      </c>
      <c r="IB88">
        <v>1.8639699999999999</v>
      </c>
      <c r="IC88">
        <v>1.86009</v>
      </c>
      <c r="ID88">
        <v>1.8583799999999999</v>
      </c>
      <c r="IE88">
        <v>1.8597399999999999</v>
      </c>
      <c r="IF88">
        <v>1.85989</v>
      </c>
      <c r="IG88">
        <v>1.8583700000000001</v>
      </c>
      <c r="IH88">
        <v>1.85745</v>
      </c>
      <c r="II88">
        <v>1.85233</v>
      </c>
      <c r="IJ88">
        <v>0</v>
      </c>
      <c r="IK88">
        <v>0</v>
      </c>
      <c r="IL88">
        <v>0</v>
      </c>
      <c r="IM88">
        <v>0</v>
      </c>
      <c r="IN88" t="s">
        <v>442</v>
      </c>
      <c r="IO88" t="s">
        <v>443</v>
      </c>
      <c r="IP88" t="s">
        <v>444</v>
      </c>
      <c r="IQ88" t="s">
        <v>444</v>
      </c>
      <c r="IR88" t="s">
        <v>444</v>
      </c>
      <c r="IS88" t="s">
        <v>444</v>
      </c>
      <c r="IT88">
        <v>0</v>
      </c>
      <c r="IU88">
        <v>100</v>
      </c>
      <c r="IV88">
        <v>100</v>
      </c>
      <c r="IW88">
        <v>1.27</v>
      </c>
      <c r="IX88">
        <v>0.29720000000000002</v>
      </c>
      <c r="IY88">
        <v>0.39716153104927959</v>
      </c>
      <c r="IZ88">
        <v>2.1943836705261579E-3</v>
      </c>
      <c r="JA88">
        <v>-2.6144308360484781E-7</v>
      </c>
      <c r="JB88">
        <v>2.8315668189746569E-11</v>
      </c>
      <c r="JC88">
        <v>0.29717572329656933</v>
      </c>
      <c r="JD88">
        <v>0</v>
      </c>
      <c r="JE88">
        <v>0</v>
      </c>
      <c r="JF88">
        <v>0</v>
      </c>
      <c r="JG88">
        <v>6</v>
      </c>
      <c r="JH88">
        <v>2002</v>
      </c>
      <c r="JI88">
        <v>0</v>
      </c>
      <c r="JJ88">
        <v>28</v>
      </c>
      <c r="JK88">
        <v>28373836.899999999</v>
      </c>
      <c r="JL88">
        <v>28373836.899999999</v>
      </c>
      <c r="JM88">
        <v>1.1352500000000001</v>
      </c>
      <c r="JN88">
        <v>2.63184</v>
      </c>
      <c r="JO88">
        <v>1.49658</v>
      </c>
      <c r="JP88">
        <v>2.33765</v>
      </c>
      <c r="JQ88">
        <v>1.5490699999999999</v>
      </c>
      <c r="JR88">
        <v>2.36694</v>
      </c>
      <c r="JS88">
        <v>36.860399999999998</v>
      </c>
      <c r="JT88">
        <v>24.017499999999998</v>
      </c>
      <c r="JU88">
        <v>18</v>
      </c>
      <c r="JV88">
        <v>496.13</v>
      </c>
      <c r="JW88">
        <v>500.33</v>
      </c>
      <c r="JX88">
        <v>52.688400000000001</v>
      </c>
      <c r="JY88">
        <v>31.4575</v>
      </c>
      <c r="JZ88">
        <v>30.000699999999998</v>
      </c>
      <c r="KA88">
        <v>31.180800000000001</v>
      </c>
      <c r="KB88">
        <v>31.042999999999999</v>
      </c>
      <c r="KC88">
        <v>22.830100000000002</v>
      </c>
      <c r="KD88">
        <v>0</v>
      </c>
      <c r="KE88">
        <v>100</v>
      </c>
      <c r="KF88">
        <v>264.28800000000001</v>
      </c>
      <c r="KG88">
        <v>420</v>
      </c>
      <c r="KH88">
        <v>38.233400000000003</v>
      </c>
      <c r="KI88">
        <v>101.16</v>
      </c>
      <c r="KJ88">
        <v>92.864999999999995</v>
      </c>
    </row>
    <row r="89" spans="1:296" x14ac:dyDescent="0.3">
      <c r="A89">
        <v>71</v>
      </c>
      <c r="B89">
        <v>1702430329</v>
      </c>
      <c r="C89">
        <v>20016.900000095371</v>
      </c>
      <c r="D89" t="s">
        <v>656</v>
      </c>
      <c r="E89" t="s">
        <v>657</v>
      </c>
      <c r="F89">
        <v>5</v>
      </c>
      <c r="G89" t="s">
        <v>612</v>
      </c>
      <c r="H89">
        <v>1702430321</v>
      </c>
      <c r="I89">
        <f t="shared" si="100"/>
        <v>1.4457566286244845E-2</v>
      </c>
      <c r="J89">
        <f t="shared" si="101"/>
        <v>14.457566286244845</v>
      </c>
      <c r="K89">
        <f t="shared" si="102"/>
        <v>-3.750003698049603</v>
      </c>
      <c r="L89">
        <f t="shared" si="103"/>
        <v>419.07258064516128</v>
      </c>
      <c r="M89">
        <f t="shared" si="104"/>
        <v>399.4118924263754</v>
      </c>
      <c r="N89">
        <f t="shared" si="105"/>
        <v>36.476159834244591</v>
      </c>
      <c r="O89">
        <f t="shared" si="106"/>
        <v>38.271665725576753</v>
      </c>
      <c r="P89">
        <f t="shared" si="107"/>
        <v>0.18163540619119831</v>
      </c>
      <c r="Q89">
        <f t="shared" si="108"/>
        <v>2.8609435433495416</v>
      </c>
      <c r="R89">
        <f t="shared" si="109"/>
        <v>0.17546359971641412</v>
      </c>
      <c r="S89">
        <f t="shared" si="110"/>
        <v>0.11020179149817955</v>
      </c>
      <c r="T89">
        <f t="shared" si="111"/>
        <v>241.73685730073376</v>
      </c>
      <c r="U89">
        <f t="shared" si="112"/>
        <v>45.731414333183054</v>
      </c>
      <c r="V89">
        <f t="shared" si="113"/>
        <v>46.175335483870967</v>
      </c>
      <c r="W89">
        <f t="shared" si="114"/>
        <v>10.238296390525816</v>
      </c>
      <c r="X89">
        <f t="shared" si="115"/>
        <v>28.991735256929818</v>
      </c>
      <c r="Y89">
        <f t="shared" si="116"/>
        <v>3.2699906279275539</v>
      </c>
      <c r="Z89">
        <f t="shared" si="117"/>
        <v>11.279044179137006</v>
      </c>
      <c r="AA89">
        <f t="shared" si="118"/>
        <v>6.9683057625982627</v>
      </c>
      <c r="AB89">
        <f t="shared" si="119"/>
        <v>-637.57867322339769</v>
      </c>
      <c r="AC89">
        <f t="shared" si="120"/>
        <v>293.86346720718575</v>
      </c>
      <c r="AD89">
        <f t="shared" si="121"/>
        <v>26.935322370135797</v>
      </c>
      <c r="AE89">
        <f t="shared" si="122"/>
        <v>-75.043026345342355</v>
      </c>
      <c r="AF89">
        <f t="shared" si="123"/>
        <v>-3.7300816812402133</v>
      </c>
      <c r="AG89">
        <f t="shared" si="124"/>
        <v>14.40548503647161</v>
      </c>
      <c r="AH89">
        <f t="shared" si="125"/>
        <v>-3.750003698049603</v>
      </c>
      <c r="AI89">
        <v>433.09604350649369</v>
      </c>
      <c r="AJ89">
        <v>434.64223030303009</v>
      </c>
      <c r="AK89">
        <v>1.4482758620534001E-4</v>
      </c>
      <c r="AL89">
        <v>66.16</v>
      </c>
      <c r="AM89">
        <f t="shared" si="126"/>
        <v>14.457566286244845</v>
      </c>
      <c r="AN89">
        <v>30.253495241830361</v>
      </c>
      <c r="AO89">
        <v>35.828560606060599</v>
      </c>
      <c r="AP89">
        <v>1.2671760095247481E-4</v>
      </c>
      <c r="AQ89">
        <v>108.6968990658428</v>
      </c>
      <c r="AR89">
        <v>0</v>
      </c>
      <c r="AS89">
        <v>0</v>
      </c>
      <c r="AT89">
        <f t="shared" si="127"/>
        <v>1</v>
      </c>
      <c r="AU89">
        <f t="shared" si="128"/>
        <v>0</v>
      </c>
      <c r="AV89">
        <f t="shared" si="129"/>
        <v>45095.852750607512</v>
      </c>
      <c r="AW89" t="s">
        <v>437</v>
      </c>
      <c r="AX89">
        <v>0</v>
      </c>
      <c r="AY89">
        <v>0.7</v>
      </c>
      <c r="AZ89">
        <v>0.7</v>
      </c>
      <c r="BA89">
        <f t="shared" si="130"/>
        <v>0</v>
      </c>
      <c r="BB89">
        <v>-1</v>
      </c>
      <c r="BC89" t="s">
        <v>658</v>
      </c>
      <c r="BD89">
        <v>8130.23</v>
      </c>
      <c r="BE89">
        <v>230.59404000000001</v>
      </c>
      <c r="BF89">
        <v>235.2</v>
      </c>
      <c r="BG89">
        <f t="shared" si="131"/>
        <v>1.9583163265306069E-2</v>
      </c>
      <c r="BH89">
        <v>0.5</v>
      </c>
      <c r="BI89">
        <f t="shared" si="132"/>
        <v>1261.2081196777992</v>
      </c>
      <c r="BJ89">
        <f t="shared" si="133"/>
        <v>-3.750003698049603</v>
      </c>
      <c r="BK89">
        <f t="shared" si="134"/>
        <v>12.349222259590009</v>
      </c>
      <c r="BL89">
        <f t="shared" si="135"/>
        <v>-2.1804519453554948E-3</v>
      </c>
      <c r="BM89">
        <f t="shared" si="136"/>
        <v>-0.99702380952380953</v>
      </c>
      <c r="BN89">
        <f t="shared" si="137"/>
        <v>235.2</v>
      </c>
      <c r="BO89" t="s">
        <v>437</v>
      </c>
      <c r="BP89">
        <v>0</v>
      </c>
      <c r="BQ89">
        <f t="shared" si="138"/>
        <v>235.2</v>
      </c>
      <c r="BR89">
        <f t="shared" si="139"/>
        <v>0</v>
      </c>
      <c r="BS89" t="e">
        <f t="shared" si="140"/>
        <v>#DIV/0!</v>
      </c>
      <c r="BT89">
        <f t="shared" si="141"/>
        <v>1</v>
      </c>
      <c r="BU89">
        <f t="shared" si="142"/>
        <v>1.964162046908308E-2</v>
      </c>
      <c r="BV89" t="e">
        <f t="shared" si="143"/>
        <v>#DIV/0!</v>
      </c>
      <c r="BW89" t="e">
        <f t="shared" si="144"/>
        <v>#DIV/0!</v>
      </c>
      <c r="BX89" t="e">
        <f t="shared" si="145"/>
        <v>#DIV/0!</v>
      </c>
      <c r="DG89">
        <f t="shared" si="146"/>
        <v>1499.996451612903</v>
      </c>
      <c r="DH89">
        <f t="shared" si="147"/>
        <v>1261.2081196777992</v>
      </c>
      <c r="DI89">
        <f t="shared" si="148"/>
        <v>0.8408074021252907</v>
      </c>
      <c r="DJ89">
        <f t="shared" si="149"/>
        <v>0.16115828610181115</v>
      </c>
      <c r="DK89">
        <v>2</v>
      </c>
      <c r="DL89">
        <v>0.5</v>
      </c>
      <c r="DM89" t="s">
        <v>439</v>
      </c>
      <c r="DN89">
        <v>2</v>
      </c>
      <c r="DO89" t="b">
        <v>1</v>
      </c>
      <c r="DP89">
        <v>1702430321</v>
      </c>
      <c r="DQ89">
        <v>419.07258064516128</v>
      </c>
      <c r="DR89">
        <v>419.99535483870972</v>
      </c>
      <c r="DS89">
        <v>35.806212903225813</v>
      </c>
      <c r="DT89">
        <v>30.25016451612904</v>
      </c>
      <c r="DU89">
        <v>417.80219354838698</v>
      </c>
      <c r="DV89">
        <v>35.509035483870967</v>
      </c>
      <c r="DW89">
        <v>499.98409677419352</v>
      </c>
      <c r="DX89">
        <v>91.224764516129042</v>
      </c>
      <c r="DY89">
        <v>9.9906896774193565E-2</v>
      </c>
      <c r="DZ89">
        <v>48.080580645161298</v>
      </c>
      <c r="EA89">
        <v>46.175335483870967</v>
      </c>
      <c r="EB89">
        <v>999.90000000000032</v>
      </c>
      <c r="EC89">
        <v>0</v>
      </c>
      <c r="ED89">
        <v>0</v>
      </c>
      <c r="EE89">
        <v>10005.96612903226</v>
      </c>
      <c r="EF89">
        <v>0</v>
      </c>
      <c r="EG89">
        <v>9.5090958064516133</v>
      </c>
      <c r="EH89">
        <v>-0.92267532258064522</v>
      </c>
      <c r="EI89">
        <v>434.63519354838712</v>
      </c>
      <c r="EJ89">
        <v>433.09654838709679</v>
      </c>
      <c r="EK89">
        <v>5.556051612903226</v>
      </c>
      <c r="EL89">
        <v>419.99535483870972</v>
      </c>
      <c r="EM89">
        <v>30.25016451612904</v>
      </c>
      <c r="EN89">
        <v>3.2664132258064509</v>
      </c>
      <c r="EO89">
        <v>2.759564516129033</v>
      </c>
      <c r="EP89">
        <v>25.45217741935484</v>
      </c>
      <c r="EQ89">
        <v>22.64417741935484</v>
      </c>
      <c r="ER89">
        <v>1499.996451612903</v>
      </c>
      <c r="ES89">
        <v>0.97299400000000003</v>
      </c>
      <c r="ET89">
        <v>2.7006300000000011E-2</v>
      </c>
      <c r="EU89">
        <v>0</v>
      </c>
      <c r="EV89">
        <v>230.58377419354841</v>
      </c>
      <c r="EW89">
        <v>4.9995999999999974</v>
      </c>
      <c r="EX89">
        <v>3591.969354838709</v>
      </c>
      <c r="EY89">
        <v>14076.35161290323</v>
      </c>
      <c r="EZ89">
        <v>43.203354838709657</v>
      </c>
      <c r="FA89">
        <v>43.616741935483873</v>
      </c>
      <c r="FB89">
        <v>43.370774193548378</v>
      </c>
      <c r="FC89">
        <v>43.564290322580639</v>
      </c>
      <c r="FD89">
        <v>46.328354838709657</v>
      </c>
      <c r="FE89">
        <v>1454.6264516129031</v>
      </c>
      <c r="FF89">
        <v>40.369999999999983</v>
      </c>
      <c r="FG89">
        <v>0</v>
      </c>
      <c r="FH89">
        <v>115.5999999046326</v>
      </c>
      <c r="FI89">
        <v>0</v>
      </c>
      <c r="FJ89">
        <v>230.59404000000001</v>
      </c>
      <c r="FK89">
        <v>0.4081538493801386</v>
      </c>
      <c r="FL89">
        <v>5.7069230476127304</v>
      </c>
      <c r="FM89">
        <v>3592.0624000000012</v>
      </c>
      <c r="FN89">
        <v>15</v>
      </c>
      <c r="FO89">
        <v>0</v>
      </c>
      <c r="FP89" t="s">
        <v>440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-0.92121402439024402</v>
      </c>
      <c r="GC89">
        <v>-1.4752264808365251E-2</v>
      </c>
      <c r="GD89">
        <v>2.1826691355677129E-2</v>
      </c>
      <c r="GE89">
        <v>1</v>
      </c>
      <c r="GF89">
        <v>230.57041176470591</v>
      </c>
      <c r="GG89">
        <v>0.33029793682433362</v>
      </c>
      <c r="GH89">
        <v>0.20009308387481209</v>
      </c>
      <c r="GI89">
        <v>1</v>
      </c>
      <c r="GJ89">
        <v>5.5468697560975606</v>
      </c>
      <c r="GK89">
        <v>0.16814655052265201</v>
      </c>
      <c r="GL89">
        <v>1.6806981924305249E-2</v>
      </c>
      <c r="GM89">
        <v>0</v>
      </c>
      <c r="GN89">
        <v>2</v>
      </c>
      <c r="GO89">
        <v>3</v>
      </c>
      <c r="GP89" t="s">
        <v>441</v>
      </c>
      <c r="GQ89">
        <v>3.10467</v>
      </c>
      <c r="GR89">
        <v>2.7580900000000002</v>
      </c>
      <c r="GS89">
        <v>8.7934300000000007E-2</v>
      </c>
      <c r="GT89">
        <v>8.8317999999999994E-2</v>
      </c>
      <c r="GU89">
        <v>0.142734</v>
      </c>
      <c r="GV89">
        <v>0.12839400000000001</v>
      </c>
      <c r="GW89">
        <v>23615.1</v>
      </c>
      <c r="GX89">
        <v>21956.5</v>
      </c>
      <c r="GY89">
        <v>26459</v>
      </c>
      <c r="GZ89">
        <v>24318.6</v>
      </c>
      <c r="HA89">
        <v>36356.300000000003</v>
      </c>
      <c r="HB89">
        <v>31372.400000000001</v>
      </c>
      <c r="HC89">
        <v>46286.3</v>
      </c>
      <c r="HD89">
        <v>38521.300000000003</v>
      </c>
      <c r="HE89">
        <v>1.86497</v>
      </c>
      <c r="HF89">
        <v>1.84623</v>
      </c>
      <c r="HG89">
        <v>0.29649599999999998</v>
      </c>
      <c r="HH89">
        <v>0</v>
      </c>
      <c r="HI89">
        <v>41.496499999999997</v>
      </c>
      <c r="HJ89">
        <v>999.9</v>
      </c>
      <c r="HK89">
        <v>60.4</v>
      </c>
      <c r="HL89">
        <v>31.9</v>
      </c>
      <c r="HM89">
        <v>31.436299999999999</v>
      </c>
      <c r="HN89">
        <v>60.364600000000003</v>
      </c>
      <c r="HO89">
        <v>22.379799999999999</v>
      </c>
      <c r="HP89">
        <v>1</v>
      </c>
      <c r="HQ89">
        <v>0.35572700000000002</v>
      </c>
      <c r="HR89">
        <v>-6.6666699999999999</v>
      </c>
      <c r="HS89">
        <v>20.166</v>
      </c>
      <c r="HT89">
        <v>5.2145900000000003</v>
      </c>
      <c r="HU89">
        <v>11.985799999999999</v>
      </c>
      <c r="HV89">
        <v>4.9642999999999997</v>
      </c>
      <c r="HW89">
        <v>3.27515</v>
      </c>
      <c r="HX89">
        <v>9999</v>
      </c>
      <c r="HY89">
        <v>9999</v>
      </c>
      <c r="HZ89">
        <v>9999</v>
      </c>
      <c r="IA89">
        <v>537.70000000000005</v>
      </c>
      <c r="IB89">
        <v>1.86398</v>
      </c>
      <c r="IC89">
        <v>1.86009</v>
      </c>
      <c r="ID89">
        <v>1.8583700000000001</v>
      </c>
      <c r="IE89">
        <v>1.8597399999999999</v>
      </c>
      <c r="IF89">
        <v>1.85989</v>
      </c>
      <c r="IG89">
        <v>1.8583700000000001</v>
      </c>
      <c r="IH89">
        <v>1.8574299999999999</v>
      </c>
      <c r="II89">
        <v>1.85236</v>
      </c>
      <c r="IJ89">
        <v>0</v>
      </c>
      <c r="IK89">
        <v>0</v>
      </c>
      <c r="IL89">
        <v>0</v>
      </c>
      <c r="IM89">
        <v>0</v>
      </c>
      <c r="IN89" t="s">
        <v>442</v>
      </c>
      <c r="IO89" t="s">
        <v>443</v>
      </c>
      <c r="IP89" t="s">
        <v>444</v>
      </c>
      <c r="IQ89" t="s">
        <v>444</v>
      </c>
      <c r="IR89" t="s">
        <v>444</v>
      </c>
      <c r="IS89" t="s">
        <v>444</v>
      </c>
      <c r="IT89">
        <v>0</v>
      </c>
      <c r="IU89">
        <v>100</v>
      </c>
      <c r="IV89">
        <v>100</v>
      </c>
      <c r="IW89">
        <v>1.27</v>
      </c>
      <c r="IX89">
        <v>0.29709999999999998</v>
      </c>
      <c r="IY89">
        <v>0.39716153104927959</v>
      </c>
      <c r="IZ89">
        <v>2.1943836705261579E-3</v>
      </c>
      <c r="JA89">
        <v>-2.6144308360484781E-7</v>
      </c>
      <c r="JB89">
        <v>2.8315668189746569E-11</v>
      </c>
      <c r="JC89">
        <v>0.29717572329656933</v>
      </c>
      <c r="JD89">
        <v>0</v>
      </c>
      <c r="JE89">
        <v>0</v>
      </c>
      <c r="JF89">
        <v>0</v>
      </c>
      <c r="JG89">
        <v>6</v>
      </c>
      <c r="JH89">
        <v>2002</v>
      </c>
      <c r="JI89">
        <v>0</v>
      </c>
      <c r="JJ89">
        <v>28</v>
      </c>
      <c r="JK89">
        <v>28373838.800000001</v>
      </c>
      <c r="JL89">
        <v>28373838.800000001</v>
      </c>
      <c r="JM89">
        <v>1.1364700000000001</v>
      </c>
      <c r="JN89">
        <v>2.6281699999999999</v>
      </c>
      <c r="JO89">
        <v>1.49658</v>
      </c>
      <c r="JP89">
        <v>2.33765</v>
      </c>
      <c r="JQ89">
        <v>1.5490699999999999</v>
      </c>
      <c r="JR89">
        <v>2.4267599999999998</v>
      </c>
      <c r="JS89">
        <v>36.955599999999997</v>
      </c>
      <c r="JT89">
        <v>24.026199999999999</v>
      </c>
      <c r="JU89">
        <v>18</v>
      </c>
      <c r="JV89">
        <v>496.87</v>
      </c>
      <c r="JW89">
        <v>499.51400000000001</v>
      </c>
      <c r="JX89">
        <v>53.275599999999997</v>
      </c>
      <c r="JY89">
        <v>31.666599999999999</v>
      </c>
      <c r="JZ89">
        <v>30.000599999999999</v>
      </c>
      <c r="KA89">
        <v>31.389099999999999</v>
      </c>
      <c r="KB89">
        <v>31.2515</v>
      </c>
      <c r="KC89">
        <v>22.8355</v>
      </c>
      <c r="KD89">
        <v>0</v>
      </c>
      <c r="KE89">
        <v>100</v>
      </c>
      <c r="KF89">
        <v>81.055300000000003</v>
      </c>
      <c r="KG89">
        <v>420</v>
      </c>
      <c r="KH89">
        <v>38.233400000000003</v>
      </c>
      <c r="KI89">
        <v>101.13500000000001</v>
      </c>
      <c r="KJ89">
        <v>92.855500000000006</v>
      </c>
    </row>
    <row r="90" spans="1:296" x14ac:dyDescent="0.3">
      <c r="A90">
        <v>72</v>
      </c>
      <c r="B90">
        <v>1702430452</v>
      </c>
      <c r="C90">
        <v>20139.900000095371</v>
      </c>
      <c r="D90" t="s">
        <v>659</v>
      </c>
      <c r="E90" t="s">
        <v>660</v>
      </c>
      <c r="F90">
        <v>5</v>
      </c>
      <c r="G90" t="s">
        <v>612</v>
      </c>
      <c r="H90">
        <v>1702430444.25</v>
      </c>
      <c r="I90">
        <f t="shared" si="100"/>
        <v>1.5049059337230416E-2</v>
      </c>
      <c r="J90">
        <f t="shared" si="101"/>
        <v>15.049059337230416</v>
      </c>
      <c r="K90">
        <f t="shared" si="102"/>
        <v>-4.1379583978745496</v>
      </c>
      <c r="L90">
        <f t="shared" si="103"/>
        <v>419.16730000000013</v>
      </c>
      <c r="M90">
        <f t="shared" si="104"/>
        <v>400.62408289973837</v>
      </c>
      <c r="N90">
        <f t="shared" si="105"/>
        <v>36.587150345792807</v>
      </c>
      <c r="O90">
        <f t="shared" si="106"/>
        <v>38.280616866904921</v>
      </c>
      <c r="P90">
        <f t="shared" si="107"/>
        <v>0.18045851262691179</v>
      </c>
      <c r="Q90">
        <f t="shared" si="108"/>
        <v>2.8583792444036766</v>
      </c>
      <c r="R90">
        <f t="shared" si="109"/>
        <v>0.17435971512496778</v>
      </c>
      <c r="S90">
        <f t="shared" si="110"/>
        <v>0.10950560379304208</v>
      </c>
      <c r="T90">
        <f t="shared" si="111"/>
        <v>241.7359340233167</v>
      </c>
      <c r="U90">
        <f t="shared" si="112"/>
        <v>46.186795995082392</v>
      </c>
      <c r="V90">
        <f t="shared" si="113"/>
        <v>46.822003333333342</v>
      </c>
      <c r="W90">
        <f t="shared" si="114"/>
        <v>10.581826907930443</v>
      </c>
      <c r="X90">
        <f t="shared" si="115"/>
        <v>28.358130119876307</v>
      </c>
      <c r="Y90">
        <f t="shared" si="116"/>
        <v>3.2985031973754464</v>
      </c>
      <c r="Z90">
        <f t="shared" si="117"/>
        <v>11.631596242177881</v>
      </c>
      <c r="AA90">
        <f t="shared" si="118"/>
        <v>7.2833237105549973</v>
      </c>
      <c r="AB90">
        <f t="shared" si="119"/>
        <v>-663.66351677186128</v>
      </c>
      <c r="AC90">
        <f t="shared" si="120"/>
        <v>288.10866184411077</v>
      </c>
      <c r="AD90">
        <f t="shared" si="121"/>
        <v>26.587592411462367</v>
      </c>
      <c r="AE90">
        <f t="shared" si="122"/>
        <v>-107.23132849297144</v>
      </c>
      <c r="AF90">
        <f t="shared" si="123"/>
        <v>-4.2322522225166566</v>
      </c>
      <c r="AG90">
        <f t="shared" si="124"/>
        <v>15.064682059459015</v>
      </c>
      <c r="AH90">
        <f t="shared" si="125"/>
        <v>-4.1379583978745496</v>
      </c>
      <c r="AI90">
        <v>433.1594491017317</v>
      </c>
      <c r="AJ90">
        <v>434.86707878787871</v>
      </c>
      <c r="AK90">
        <v>-1.488752556245792E-4</v>
      </c>
      <c r="AL90">
        <v>66.16</v>
      </c>
      <c r="AM90">
        <f t="shared" si="126"/>
        <v>15.049059337230416</v>
      </c>
      <c r="AN90">
        <v>30.311949542847309</v>
      </c>
      <c r="AO90">
        <v>36.115740000000002</v>
      </c>
      <c r="AP90">
        <v>-1.9422270652871661E-4</v>
      </c>
      <c r="AQ90">
        <v>108.6968990658428</v>
      </c>
      <c r="AR90">
        <v>0</v>
      </c>
      <c r="AS90">
        <v>0</v>
      </c>
      <c r="AT90">
        <f t="shared" si="127"/>
        <v>1</v>
      </c>
      <c r="AU90">
        <f t="shared" si="128"/>
        <v>0</v>
      </c>
      <c r="AV90">
        <f t="shared" si="129"/>
        <v>44942.521577812251</v>
      </c>
      <c r="AW90" t="s">
        <v>437</v>
      </c>
      <c r="AX90">
        <v>0</v>
      </c>
      <c r="AY90">
        <v>0.7</v>
      </c>
      <c r="AZ90">
        <v>0.7</v>
      </c>
      <c r="BA90">
        <f t="shared" si="130"/>
        <v>0</v>
      </c>
      <c r="BB90">
        <v>-1</v>
      </c>
      <c r="BC90" t="s">
        <v>661</v>
      </c>
      <c r="BD90">
        <v>8128.53</v>
      </c>
      <c r="BE90">
        <v>231.59236000000001</v>
      </c>
      <c r="BF90">
        <v>235.87</v>
      </c>
      <c r="BG90">
        <f t="shared" si="131"/>
        <v>1.8135583160215352E-2</v>
      </c>
      <c r="BH90">
        <v>0.5</v>
      </c>
      <c r="BI90">
        <f t="shared" si="132"/>
        <v>1261.2032603229613</v>
      </c>
      <c r="BJ90">
        <f t="shared" si="133"/>
        <v>-4.1379583978745496</v>
      </c>
      <c r="BK90">
        <f t="shared" si="134"/>
        <v>11.436328304760899</v>
      </c>
      <c r="BL90">
        <f t="shared" si="135"/>
        <v>-2.4880671471393121E-3</v>
      </c>
      <c r="BM90">
        <f t="shared" si="136"/>
        <v>-0.99703226353499819</v>
      </c>
      <c r="BN90">
        <f t="shared" si="137"/>
        <v>235.87</v>
      </c>
      <c r="BO90" t="s">
        <v>437</v>
      </c>
      <c r="BP90">
        <v>0</v>
      </c>
      <c r="BQ90">
        <f t="shared" si="138"/>
        <v>235.87</v>
      </c>
      <c r="BR90">
        <f t="shared" si="139"/>
        <v>0</v>
      </c>
      <c r="BS90" t="e">
        <f t="shared" si="140"/>
        <v>#DIV/0!</v>
      </c>
      <c r="BT90">
        <f t="shared" si="141"/>
        <v>1</v>
      </c>
      <c r="BU90">
        <f t="shared" si="142"/>
        <v>1.8189564995535104E-2</v>
      </c>
      <c r="BV90" t="e">
        <f t="shared" si="143"/>
        <v>#DIV/0!</v>
      </c>
      <c r="BW90" t="e">
        <f t="shared" si="144"/>
        <v>#DIV/0!</v>
      </c>
      <c r="BX90" t="e">
        <f t="shared" si="145"/>
        <v>#DIV/0!</v>
      </c>
      <c r="DG90">
        <f t="shared" si="146"/>
        <v>1499.9906666666659</v>
      </c>
      <c r="DH90">
        <f t="shared" si="147"/>
        <v>1261.2032603229613</v>
      </c>
      <c r="DI90">
        <f t="shared" si="148"/>
        <v>0.84080740523916286</v>
      </c>
      <c r="DJ90">
        <f t="shared" si="149"/>
        <v>0.16115829211158436</v>
      </c>
      <c r="DK90">
        <v>2</v>
      </c>
      <c r="DL90">
        <v>0.5</v>
      </c>
      <c r="DM90" t="s">
        <v>439</v>
      </c>
      <c r="DN90">
        <v>2</v>
      </c>
      <c r="DO90" t="b">
        <v>1</v>
      </c>
      <c r="DP90">
        <v>1702430444.25</v>
      </c>
      <c r="DQ90">
        <v>419.16730000000013</v>
      </c>
      <c r="DR90">
        <v>420.00026666666668</v>
      </c>
      <c r="DS90">
        <v>36.118139999999997</v>
      </c>
      <c r="DT90">
        <v>30.30978</v>
      </c>
      <c r="DU90">
        <v>417.89676666666668</v>
      </c>
      <c r="DV90">
        <v>35.820959999999999</v>
      </c>
      <c r="DW90">
        <v>499.98876666666649</v>
      </c>
      <c r="DX90">
        <v>91.22535666666667</v>
      </c>
      <c r="DY90">
        <v>0.1000326633333333</v>
      </c>
      <c r="DZ90">
        <v>48.691613333333329</v>
      </c>
      <c r="EA90">
        <v>46.822003333333342</v>
      </c>
      <c r="EB90">
        <v>999.9000000000002</v>
      </c>
      <c r="EC90">
        <v>0</v>
      </c>
      <c r="ED90">
        <v>0</v>
      </c>
      <c r="EE90">
        <v>9990.2143333333333</v>
      </c>
      <c r="EF90">
        <v>0</v>
      </c>
      <c r="EG90">
        <v>9.4713999999999992</v>
      </c>
      <c r="EH90">
        <v>-0.83287146666666667</v>
      </c>
      <c r="EI90">
        <v>434.87416666666672</v>
      </c>
      <c r="EJ90">
        <v>433.1282333333333</v>
      </c>
      <c r="EK90">
        <v>5.808367333333333</v>
      </c>
      <c r="EL90">
        <v>420.00026666666668</v>
      </c>
      <c r="EM90">
        <v>30.30978</v>
      </c>
      <c r="EN90">
        <v>3.294890333333333</v>
      </c>
      <c r="EO90">
        <v>2.7650206666666661</v>
      </c>
      <c r="EP90">
        <v>25.59835</v>
      </c>
      <c r="EQ90">
        <v>22.67673666666667</v>
      </c>
      <c r="ER90">
        <v>1499.9906666666659</v>
      </c>
      <c r="ES90">
        <v>0.97299613333333335</v>
      </c>
      <c r="ET90">
        <v>2.700384333333334E-2</v>
      </c>
      <c r="EU90">
        <v>0</v>
      </c>
      <c r="EV90">
        <v>231.6292</v>
      </c>
      <c r="EW90">
        <v>4.9995999999999983</v>
      </c>
      <c r="EX90">
        <v>3610.2869999999989</v>
      </c>
      <c r="EY90">
        <v>14076.32333333333</v>
      </c>
      <c r="EZ90">
        <v>43.437133333333321</v>
      </c>
      <c r="FA90">
        <v>43.837199999999989</v>
      </c>
      <c r="FB90">
        <v>43.299799999999998</v>
      </c>
      <c r="FC90">
        <v>43.76639999999999</v>
      </c>
      <c r="FD90">
        <v>46.466399999999993</v>
      </c>
      <c r="FE90">
        <v>1454.620666666666</v>
      </c>
      <c r="FF90">
        <v>40.369999999999983</v>
      </c>
      <c r="FG90">
        <v>0</v>
      </c>
      <c r="FH90">
        <v>122.19999980926509</v>
      </c>
      <c r="FI90">
        <v>0</v>
      </c>
      <c r="FJ90">
        <v>231.59236000000001</v>
      </c>
      <c r="FK90">
        <v>0.54253846855863008</v>
      </c>
      <c r="FL90">
        <v>5.7138461728456322</v>
      </c>
      <c r="FM90">
        <v>3610.3692000000001</v>
      </c>
      <c r="FN90">
        <v>15</v>
      </c>
      <c r="FO90">
        <v>0</v>
      </c>
      <c r="FP90" t="s">
        <v>440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-0.84517062500000006</v>
      </c>
      <c r="GC90">
        <v>0.1222395759849922</v>
      </c>
      <c r="GD90">
        <v>3.3511436835569647E-2</v>
      </c>
      <c r="GE90">
        <v>1</v>
      </c>
      <c r="GF90">
        <v>231.5574117647059</v>
      </c>
      <c r="GG90">
        <v>0.78566844933907842</v>
      </c>
      <c r="GH90">
        <v>0.22306806105220861</v>
      </c>
      <c r="GI90">
        <v>1</v>
      </c>
      <c r="GJ90">
        <v>5.8082547500000006</v>
      </c>
      <c r="GK90">
        <v>1.9618198874286698E-2</v>
      </c>
      <c r="GL90">
        <v>4.8608980587438698E-3</v>
      </c>
      <c r="GM90">
        <v>1</v>
      </c>
      <c r="GN90">
        <v>3</v>
      </c>
      <c r="GO90">
        <v>3</v>
      </c>
      <c r="GP90" t="s">
        <v>448</v>
      </c>
      <c r="GQ90">
        <v>3.1046200000000002</v>
      </c>
      <c r="GR90">
        <v>2.7578900000000002</v>
      </c>
      <c r="GS90">
        <v>8.7912900000000002E-2</v>
      </c>
      <c r="GT90">
        <v>8.8277800000000003E-2</v>
      </c>
      <c r="GU90">
        <v>0.14344299999999999</v>
      </c>
      <c r="GV90">
        <v>0.12851000000000001</v>
      </c>
      <c r="GW90">
        <v>23608.799999999999</v>
      </c>
      <c r="GX90">
        <v>21952.799999999999</v>
      </c>
      <c r="GY90">
        <v>26452</v>
      </c>
      <c r="GZ90">
        <v>24314.3</v>
      </c>
      <c r="HA90">
        <v>36317.9</v>
      </c>
      <c r="HB90">
        <v>31363.599999999999</v>
      </c>
      <c r="HC90">
        <v>46274.3</v>
      </c>
      <c r="HD90">
        <v>38515</v>
      </c>
      <c r="HE90">
        <v>1.8629500000000001</v>
      </c>
      <c r="HF90">
        <v>1.8432500000000001</v>
      </c>
      <c r="HG90">
        <v>0.29120600000000002</v>
      </c>
      <c r="HH90">
        <v>0</v>
      </c>
      <c r="HI90">
        <v>42.140300000000003</v>
      </c>
      <c r="HJ90">
        <v>999.9</v>
      </c>
      <c r="HK90">
        <v>60.3</v>
      </c>
      <c r="HL90">
        <v>32</v>
      </c>
      <c r="HM90">
        <v>31.558499999999999</v>
      </c>
      <c r="HN90">
        <v>60.364600000000003</v>
      </c>
      <c r="HO90">
        <v>22.135400000000001</v>
      </c>
      <c r="HP90">
        <v>1</v>
      </c>
      <c r="HQ90">
        <v>0.36946899999999999</v>
      </c>
      <c r="HR90">
        <v>-6.6666699999999999</v>
      </c>
      <c r="HS90">
        <v>20.165800000000001</v>
      </c>
      <c r="HT90">
        <v>5.2174399999999999</v>
      </c>
      <c r="HU90">
        <v>11.985799999999999</v>
      </c>
      <c r="HV90">
        <v>4.9645999999999999</v>
      </c>
      <c r="HW90">
        <v>3.2752500000000002</v>
      </c>
      <c r="HX90">
        <v>9999</v>
      </c>
      <c r="HY90">
        <v>9999</v>
      </c>
      <c r="HZ90">
        <v>9999</v>
      </c>
      <c r="IA90">
        <v>537.70000000000005</v>
      </c>
      <c r="IB90">
        <v>1.8640000000000001</v>
      </c>
      <c r="IC90">
        <v>1.86008</v>
      </c>
      <c r="ID90">
        <v>1.8583799999999999</v>
      </c>
      <c r="IE90">
        <v>1.8597399999999999</v>
      </c>
      <c r="IF90">
        <v>1.85989</v>
      </c>
      <c r="IG90">
        <v>1.8583700000000001</v>
      </c>
      <c r="IH90">
        <v>1.8574299999999999</v>
      </c>
      <c r="II90">
        <v>1.8523400000000001</v>
      </c>
      <c r="IJ90">
        <v>0</v>
      </c>
      <c r="IK90">
        <v>0</v>
      </c>
      <c r="IL90">
        <v>0</v>
      </c>
      <c r="IM90">
        <v>0</v>
      </c>
      <c r="IN90" t="s">
        <v>442</v>
      </c>
      <c r="IO90" t="s">
        <v>443</v>
      </c>
      <c r="IP90" t="s">
        <v>444</v>
      </c>
      <c r="IQ90" t="s">
        <v>444</v>
      </c>
      <c r="IR90" t="s">
        <v>444</v>
      </c>
      <c r="IS90" t="s">
        <v>444</v>
      </c>
      <c r="IT90">
        <v>0</v>
      </c>
      <c r="IU90">
        <v>100</v>
      </c>
      <c r="IV90">
        <v>100</v>
      </c>
      <c r="IW90">
        <v>1.27</v>
      </c>
      <c r="IX90">
        <v>0.29720000000000002</v>
      </c>
      <c r="IY90">
        <v>0.39716153104927959</v>
      </c>
      <c r="IZ90">
        <v>2.1943836705261579E-3</v>
      </c>
      <c r="JA90">
        <v>-2.6144308360484781E-7</v>
      </c>
      <c r="JB90">
        <v>2.8315668189746569E-11</v>
      </c>
      <c r="JC90">
        <v>0.29717572329656933</v>
      </c>
      <c r="JD90">
        <v>0</v>
      </c>
      <c r="JE90">
        <v>0</v>
      </c>
      <c r="JF90">
        <v>0</v>
      </c>
      <c r="JG90">
        <v>6</v>
      </c>
      <c r="JH90">
        <v>2002</v>
      </c>
      <c r="JI90">
        <v>0</v>
      </c>
      <c r="JJ90">
        <v>28</v>
      </c>
      <c r="JK90">
        <v>28373840.899999999</v>
      </c>
      <c r="JL90">
        <v>28373840.899999999</v>
      </c>
      <c r="JM90">
        <v>1.1352500000000001</v>
      </c>
      <c r="JN90">
        <v>2.6220699999999999</v>
      </c>
      <c r="JO90">
        <v>1.49658</v>
      </c>
      <c r="JP90">
        <v>2.33765</v>
      </c>
      <c r="JQ90">
        <v>1.5490699999999999</v>
      </c>
      <c r="JR90">
        <v>2.4536099999999998</v>
      </c>
      <c r="JS90">
        <v>37.050899999999999</v>
      </c>
      <c r="JT90">
        <v>24.017499999999998</v>
      </c>
      <c r="JU90">
        <v>18</v>
      </c>
      <c r="JV90">
        <v>497.06799999999998</v>
      </c>
      <c r="JW90">
        <v>499.07600000000002</v>
      </c>
      <c r="JX90">
        <v>53.809199999999997</v>
      </c>
      <c r="JY90">
        <v>31.856400000000001</v>
      </c>
      <c r="JZ90">
        <v>30.000499999999999</v>
      </c>
      <c r="KA90">
        <v>31.58</v>
      </c>
      <c r="KB90">
        <v>31.4451</v>
      </c>
      <c r="KC90">
        <v>22.839400000000001</v>
      </c>
      <c r="KD90">
        <v>0</v>
      </c>
      <c r="KE90">
        <v>100</v>
      </c>
      <c r="KF90">
        <v>74.617000000000004</v>
      </c>
      <c r="KG90">
        <v>420</v>
      </c>
      <c r="KH90">
        <v>38.233400000000003</v>
      </c>
      <c r="KI90">
        <v>101.10899999999999</v>
      </c>
      <c r="KJ90">
        <v>92.839699999999993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6"/>
  <sheetViews>
    <sheetView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  <row r="7" spans="1:2" x14ac:dyDescent="0.3">
      <c r="A7" t="s">
        <v>12</v>
      </c>
      <c r="B7" t="s">
        <v>13</v>
      </c>
    </row>
    <row r="8" spans="1:2" x14ac:dyDescent="0.3">
      <c r="A8" t="s">
        <v>14</v>
      </c>
      <c r="B8" t="s">
        <v>15</v>
      </c>
    </row>
    <row r="9" spans="1:2" x14ac:dyDescent="0.3">
      <c r="A9" t="s">
        <v>16</v>
      </c>
      <c r="B9" t="s">
        <v>17</v>
      </c>
    </row>
    <row r="10" spans="1:2" x14ac:dyDescent="0.3">
      <c r="A10" t="s">
        <v>18</v>
      </c>
      <c r="B10" t="s">
        <v>19</v>
      </c>
    </row>
    <row r="11" spans="1:2" x14ac:dyDescent="0.3">
      <c r="A11" t="s">
        <v>20</v>
      </c>
      <c r="B11" t="s">
        <v>21</v>
      </c>
    </row>
    <row r="12" spans="1:2" x14ac:dyDescent="0.3">
      <c r="A12" t="s">
        <v>22</v>
      </c>
      <c r="B12" t="s">
        <v>23</v>
      </c>
    </row>
    <row r="13" spans="1:2" x14ac:dyDescent="0.3">
      <c r="A13" t="s">
        <v>24</v>
      </c>
      <c r="B13" t="s">
        <v>23</v>
      </c>
    </row>
    <row r="14" spans="1:2" x14ac:dyDescent="0.3">
      <c r="A14" t="s">
        <v>25</v>
      </c>
      <c r="B14" t="s">
        <v>21</v>
      </c>
    </row>
    <row r="15" spans="1:2" x14ac:dyDescent="0.3">
      <c r="A15" t="s">
        <v>26</v>
      </c>
      <c r="B15" t="s">
        <v>11</v>
      </c>
    </row>
    <row r="16" spans="1:2" x14ac:dyDescent="0.3">
      <c r="A16" t="s">
        <v>27</v>
      </c>
      <c r="B16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Measurements</vt:lpstr>
      <vt:lpstr>Remarks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Garrison Garza</dc:creator>
  <cp:lastModifiedBy>Garza, Garrison</cp:lastModifiedBy>
  <dcterms:created xsi:type="dcterms:W3CDTF">2023-12-14T01:20:23Z</dcterms:created>
  <dcterms:modified xsi:type="dcterms:W3CDTF">2024-02-02T16:14:13Z</dcterms:modified>
</cp:coreProperties>
</file>