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5gga\Documents\git\qeTemperature\data\licor\raw_licor\yadi\2023-12-06\"/>
    </mc:Choice>
  </mc:AlternateContent>
  <xr:revisionPtr revIDLastSave="0" documentId="13_ncr:1_{1BB2E03A-8BE2-441C-B6E0-9A04A92BA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72" i="1" l="1"/>
  <c r="T72" i="1" s="1"/>
  <c r="DI72" i="1"/>
  <c r="DG72" i="1"/>
  <c r="DH72" i="1" s="1"/>
  <c r="BV72" i="1"/>
  <c r="BU72" i="1"/>
  <c r="BT72" i="1"/>
  <c r="BR72" i="1"/>
  <c r="BQ72" i="1"/>
  <c r="BS72" i="1" s="1"/>
  <c r="BW72" i="1" s="1"/>
  <c r="BX72" i="1" s="1"/>
  <c r="BM72" i="1"/>
  <c r="BI72" i="1"/>
  <c r="BG72" i="1"/>
  <c r="BA72" i="1"/>
  <c r="BN72" i="1" s="1"/>
  <c r="AV72" i="1"/>
  <c r="AU72" i="1"/>
  <c r="AT72" i="1"/>
  <c r="AM72" i="1"/>
  <c r="J72" i="1" s="1"/>
  <c r="I72" i="1" s="1"/>
  <c r="AH72" i="1"/>
  <c r="AB72" i="1"/>
  <c r="Z72" i="1"/>
  <c r="Y72" i="1"/>
  <c r="X72" i="1" s="1"/>
  <c r="Q72" i="1"/>
  <c r="O72" i="1"/>
  <c r="K72" i="1"/>
  <c r="BJ72" i="1" s="1"/>
  <c r="DJ71" i="1"/>
  <c r="DI71" i="1"/>
  <c r="DG71" i="1"/>
  <c r="BV71" i="1"/>
  <c r="BU71" i="1"/>
  <c r="BT71" i="1"/>
  <c r="BS71" i="1"/>
  <c r="BW71" i="1" s="1"/>
  <c r="BX71" i="1" s="1"/>
  <c r="BM71" i="1"/>
  <c r="BJ71" i="1"/>
  <c r="BG71" i="1"/>
  <c r="BA71" i="1"/>
  <c r="BN71" i="1" s="1"/>
  <c r="BQ71" i="1" s="1"/>
  <c r="BR71" i="1" s="1"/>
  <c r="AV71" i="1"/>
  <c r="AT71" i="1" s="1"/>
  <c r="AU71" i="1" s="1"/>
  <c r="AM71" i="1"/>
  <c r="AH71" i="1"/>
  <c r="Z71" i="1"/>
  <c r="Y71" i="1"/>
  <c r="Q71" i="1"/>
  <c r="O71" i="1"/>
  <c r="K71" i="1"/>
  <c r="J71" i="1"/>
  <c r="I71" i="1" s="1"/>
  <c r="DJ70" i="1"/>
  <c r="DI70" i="1"/>
  <c r="DG70" i="1"/>
  <c r="T70" i="1" s="1"/>
  <c r="BV70" i="1"/>
  <c r="BU70" i="1"/>
  <c r="BM70" i="1"/>
  <c r="BJ70" i="1"/>
  <c r="BG70" i="1"/>
  <c r="BA70" i="1"/>
  <c r="BN70" i="1" s="1"/>
  <c r="BQ70" i="1" s="1"/>
  <c r="AV70" i="1"/>
  <c r="AT70" i="1"/>
  <c r="AU70" i="1" s="1"/>
  <c r="AM70" i="1"/>
  <c r="AH70" i="1"/>
  <c r="K70" i="1" s="1"/>
  <c r="AG70" i="1"/>
  <c r="AF70" i="1"/>
  <c r="AB70" i="1"/>
  <c r="Z70" i="1"/>
  <c r="Y70" i="1"/>
  <c r="X70" i="1"/>
  <c r="Q70" i="1"/>
  <c r="O70" i="1"/>
  <c r="L70" i="1"/>
  <c r="J70" i="1"/>
  <c r="I70" i="1"/>
  <c r="DJ69" i="1"/>
  <c r="DI69" i="1"/>
  <c r="DG69" i="1"/>
  <c r="DH69" i="1" s="1"/>
  <c r="BI69" i="1" s="1"/>
  <c r="BV69" i="1"/>
  <c r="BU69" i="1"/>
  <c r="BN69" i="1"/>
  <c r="BQ69" i="1" s="1"/>
  <c r="BM69" i="1"/>
  <c r="BK69" i="1"/>
  <c r="BG69" i="1"/>
  <c r="BA69" i="1"/>
  <c r="AV69" i="1"/>
  <c r="AT69" i="1" s="1"/>
  <c r="AM69" i="1"/>
  <c r="J69" i="1" s="1"/>
  <c r="I69" i="1" s="1"/>
  <c r="AH69" i="1"/>
  <c r="Z69" i="1"/>
  <c r="X69" i="1" s="1"/>
  <c r="Y69" i="1"/>
  <c r="T69" i="1"/>
  <c r="U69" i="1" s="1"/>
  <c r="V69" i="1" s="1"/>
  <c r="Q69" i="1"/>
  <c r="K69" i="1"/>
  <c r="BJ69" i="1" s="1"/>
  <c r="BL69" i="1" s="1"/>
  <c r="DJ68" i="1"/>
  <c r="DI68" i="1"/>
  <c r="DG68" i="1"/>
  <c r="DH68" i="1" s="1"/>
  <c r="BI68" i="1" s="1"/>
  <c r="BK68" i="1" s="1"/>
  <c r="BV68" i="1"/>
  <c r="BU68" i="1"/>
  <c r="BN68" i="1"/>
  <c r="BQ68" i="1" s="1"/>
  <c r="BM68" i="1"/>
  <c r="BG68" i="1"/>
  <c r="BA68" i="1"/>
  <c r="AV68" i="1"/>
  <c r="AT68" i="1"/>
  <c r="O68" i="1" s="1"/>
  <c r="AM68" i="1"/>
  <c r="AH68" i="1"/>
  <c r="AG68" i="1"/>
  <c r="AF68" i="1"/>
  <c r="Z68" i="1"/>
  <c r="Y68" i="1"/>
  <c r="X68" i="1"/>
  <c r="Q68" i="1"/>
  <c r="L68" i="1"/>
  <c r="K68" i="1"/>
  <c r="BJ68" i="1" s="1"/>
  <c r="BL68" i="1" s="1"/>
  <c r="J68" i="1"/>
  <c r="I68" i="1" s="1"/>
  <c r="DJ67" i="1"/>
  <c r="DI67" i="1"/>
  <c r="DG67" i="1"/>
  <c r="DH67" i="1" s="1"/>
  <c r="BI67" i="1" s="1"/>
  <c r="BK67" i="1" s="1"/>
  <c r="BV67" i="1"/>
  <c r="BU67" i="1"/>
  <c r="BN67" i="1"/>
  <c r="BQ67" i="1" s="1"/>
  <c r="BM67" i="1"/>
  <c r="BG67" i="1"/>
  <c r="BA67" i="1"/>
  <c r="AV67" i="1"/>
  <c r="AT67" i="1"/>
  <c r="AM67" i="1"/>
  <c r="J67" i="1" s="1"/>
  <c r="I67" i="1" s="1"/>
  <c r="AH67" i="1"/>
  <c r="K67" i="1" s="1"/>
  <c r="BJ67" i="1" s="1"/>
  <c r="BL67" i="1" s="1"/>
  <c r="Z67" i="1"/>
  <c r="Y67" i="1"/>
  <c r="X67" i="1"/>
  <c r="Q67" i="1"/>
  <c r="DJ66" i="1"/>
  <c r="DI66" i="1"/>
  <c r="DG66" i="1"/>
  <c r="DH66" i="1" s="1"/>
  <c r="BV66" i="1"/>
  <c r="BU66" i="1"/>
  <c r="BQ66" i="1"/>
  <c r="BM66" i="1"/>
  <c r="BI66" i="1"/>
  <c r="BG66" i="1"/>
  <c r="BK66" i="1" s="1"/>
  <c r="BA66" i="1"/>
  <c r="BN66" i="1" s="1"/>
  <c r="AV66" i="1"/>
  <c r="AT66" i="1"/>
  <c r="AM66" i="1"/>
  <c r="J66" i="1" s="1"/>
  <c r="I66" i="1" s="1"/>
  <c r="AH66" i="1"/>
  <c r="Z66" i="1"/>
  <c r="Y66" i="1"/>
  <c r="X66" i="1" s="1"/>
  <c r="T66" i="1"/>
  <c r="Q66" i="1"/>
  <c r="O66" i="1"/>
  <c r="K66" i="1"/>
  <c r="BJ66" i="1" s="1"/>
  <c r="DJ65" i="1"/>
  <c r="DI65" i="1"/>
  <c r="DG65" i="1"/>
  <c r="BV65" i="1"/>
  <c r="BU65" i="1"/>
  <c r="BT65" i="1"/>
  <c r="BS65" i="1"/>
  <c r="BW65" i="1" s="1"/>
  <c r="BX65" i="1" s="1"/>
  <c r="BM65" i="1"/>
  <c r="BJ65" i="1"/>
  <c r="BG65" i="1"/>
  <c r="BA65" i="1"/>
  <c r="BN65" i="1" s="1"/>
  <c r="BQ65" i="1" s="1"/>
  <c r="BR65" i="1" s="1"/>
  <c r="AV65" i="1"/>
  <c r="AT65" i="1" s="1"/>
  <c r="AU65" i="1"/>
  <c r="AM65" i="1"/>
  <c r="AH65" i="1"/>
  <c r="Z65" i="1"/>
  <c r="Y65" i="1"/>
  <c r="Q65" i="1"/>
  <c r="O65" i="1"/>
  <c r="K65" i="1"/>
  <c r="J65" i="1"/>
  <c r="I65" i="1" s="1"/>
  <c r="DJ64" i="1"/>
  <c r="DI64" i="1"/>
  <c r="DH64" i="1"/>
  <c r="DG64" i="1"/>
  <c r="T64" i="1" s="1"/>
  <c r="BV64" i="1"/>
  <c r="BU64" i="1"/>
  <c r="BM64" i="1"/>
  <c r="BJ64" i="1"/>
  <c r="BI64" i="1"/>
  <c r="BL64" i="1" s="1"/>
  <c r="BG64" i="1"/>
  <c r="BK64" i="1" s="1"/>
  <c r="BA64" i="1"/>
  <c r="BN64" i="1" s="1"/>
  <c r="BQ64" i="1" s="1"/>
  <c r="AV64" i="1"/>
  <c r="AT64" i="1"/>
  <c r="AU64" i="1" s="1"/>
  <c r="AM64" i="1"/>
  <c r="J64" i="1" s="1"/>
  <c r="AH64" i="1"/>
  <c r="AG64" i="1"/>
  <c r="AF64" i="1"/>
  <c r="AB64" i="1"/>
  <c r="Z64" i="1"/>
  <c r="Y64" i="1"/>
  <c r="X64" i="1"/>
  <c r="Q64" i="1"/>
  <c r="O64" i="1"/>
  <c r="L64" i="1"/>
  <c r="K64" i="1"/>
  <c r="I64" i="1"/>
  <c r="DJ63" i="1"/>
  <c r="T63" i="1" s="1"/>
  <c r="DI63" i="1"/>
  <c r="DG63" i="1"/>
  <c r="DH63" i="1" s="1"/>
  <c r="BI63" i="1" s="1"/>
  <c r="BK63" i="1" s="1"/>
  <c r="BV63" i="1"/>
  <c r="BU63" i="1"/>
  <c r="BN63" i="1"/>
  <c r="BQ63" i="1" s="1"/>
  <c r="BM63" i="1"/>
  <c r="BG63" i="1"/>
  <c r="BA63" i="1"/>
  <c r="AV63" i="1"/>
  <c r="AT63" i="1" s="1"/>
  <c r="AM63" i="1"/>
  <c r="J63" i="1" s="1"/>
  <c r="I63" i="1" s="1"/>
  <c r="AH63" i="1"/>
  <c r="Z63" i="1"/>
  <c r="Y63" i="1"/>
  <c r="X63" i="1" s="1"/>
  <c r="Q63" i="1"/>
  <c r="K63" i="1"/>
  <c r="BJ63" i="1" s="1"/>
  <c r="DJ62" i="1"/>
  <c r="DI62" i="1"/>
  <c r="DG62" i="1"/>
  <c r="DH62" i="1" s="1"/>
  <c r="BI62" i="1" s="1"/>
  <c r="BK62" i="1" s="1"/>
  <c r="BV62" i="1"/>
  <c r="BU62" i="1"/>
  <c r="BN62" i="1"/>
  <c r="BQ62" i="1" s="1"/>
  <c r="BM62" i="1"/>
  <c r="BL62" i="1"/>
  <c r="BG62" i="1"/>
  <c r="BA62" i="1"/>
  <c r="AV62" i="1"/>
  <c r="AU62" i="1"/>
  <c r="AT62" i="1"/>
  <c r="O62" i="1" s="1"/>
  <c r="AM62" i="1"/>
  <c r="AH62" i="1"/>
  <c r="AG62" i="1"/>
  <c r="AF62" i="1"/>
  <c r="Z62" i="1"/>
  <c r="Y62" i="1"/>
  <c r="X62" i="1"/>
  <c r="T62" i="1"/>
  <c r="Q62" i="1"/>
  <c r="L62" i="1"/>
  <c r="K62" i="1"/>
  <c r="BJ62" i="1" s="1"/>
  <c r="J62" i="1"/>
  <c r="I62" i="1" s="1"/>
  <c r="DJ61" i="1"/>
  <c r="DI61" i="1"/>
  <c r="DG61" i="1"/>
  <c r="DH61" i="1" s="1"/>
  <c r="BI61" i="1" s="1"/>
  <c r="BK61" i="1" s="1"/>
  <c r="BV61" i="1"/>
  <c r="BU61" i="1"/>
  <c r="BN61" i="1"/>
  <c r="BQ61" i="1" s="1"/>
  <c r="BM61" i="1"/>
  <c r="BG61" i="1"/>
  <c r="BA61" i="1"/>
  <c r="AV61" i="1"/>
  <c r="AT61" i="1"/>
  <c r="AM61" i="1"/>
  <c r="AH61" i="1"/>
  <c r="Z61" i="1"/>
  <c r="Y61" i="1"/>
  <c r="X61" i="1" s="1"/>
  <c r="Q61" i="1"/>
  <c r="O61" i="1"/>
  <c r="K61" i="1"/>
  <c r="BJ61" i="1" s="1"/>
  <c r="BL61" i="1" s="1"/>
  <c r="J61" i="1"/>
  <c r="I61" i="1"/>
  <c r="DJ60" i="1"/>
  <c r="DI60" i="1"/>
  <c r="DG60" i="1"/>
  <c r="BV60" i="1"/>
  <c r="BU60" i="1"/>
  <c r="BS60" i="1"/>
  <c r="BW60" i="1" s="1"/>
  <c r="BX60" i="1" s="1"/>
  <c r="BQ60" i="1"/>
  <c r="BR60" i="1" s="1"/>
  <c r="BM60" i="1"/>
  <c r="BG60" i="1"/>
  <c r="BA60" i="1"/>
  <c r="BN60" i="1" s="1"/>
  <c r="AV60" i="1"/>
  <c r="AT60" i="1"/>
  <c r="AM60" i="1"/>
  <c r="J60" i="1" s="1"/>
  <c r="I60" i="1" s="1"/>
  <c r="AH60" i="1"/>
  <c r="Z60" i="1"/>
  <c r="X60" i="1" s="1"/>
  <c r="Y60" i="1"/>
  <c r="Q60" i="1"/>
  <c r="K60" i="1"/>
  <c r="BJ60" i="1" s="1"/>
  <c r="DJ59" i="1"/>
  <c r="DI59" i="1"/>
  <c r="DG59" i="1"/>
  <c r="BW59" i="1"/>
  <c r="BX59" i="1" s="1"/>
  <c r="BV59" i="1"/>
  <c r="BU59" i="1"/>
  <c r="BT59" i="1"/>
  <c r="BS59" i="1"/>
  <c r="BM59" i="1"/>
  <c r="BJ59" i="1"/>
  <c r="BG59" i="1"/>
  <c r="BA59" i="1"/>
  <c r="BN59" i="1" s="1"/>
  <c r="BQ59" i="1" s="1"/>
  <c r="BR59" i="1" s="1"/>
  <c r="AV59" i="1"/>
  <c r="AT59" i="1" s="1"/>
  <c r="AU59" i="1"/>
  <c r="AM59" i="1"/>
  <c r="AH59" i="1"/>
  <c r="K59" i="1" s="1"/>
  <c r="AG59" i="1"/>
  <c r="AB59" i="1"/>
  <c r="Z59" i="1"/>
  <c r="Y59" i="1"/>
  <c r="X59" i="1" s="1"/>
  <c r="Q59" i="1"/>
  <c r="O59" i="1"/>
  <c r="J59" i="1"/>
  <c r="I59" i="1"/>
  <c r="DJ58" i="1"/>
  <c r="DI58" i="1"/>
  <c r="DG58" i="1"/>
  <c r="BV58" i="1"/>
  <c r="BU58" i="1"/>
  <c r="BM58" i="1"/>
  <c r="BG58" i="1"/>
  <c r="BA58" i="1"/>
  <c r="BN58" i="1" s="1"/>
  <c r="BQ58" i="1" s="1"/>
  <c r="AV58" i="1"/>
  <c r="AT58" i="1"/>
  <c r="AU58" i="1" s="1"/>
  <c r="AM58" i="1"/>
  <c r="J58" i="1" s="1"/>
  <c r="I58" i="1" s="1"/>
  <c r="AB58" i="1" s="1"/>
  <c r="AH58" i="1"/>
  <c r="AG58" i="1"/>
  <c r="AF58" i="1"/>
  <c r="Z58" i="1"/>
  <c r="Y58" i="1"/>
  <c r="X58" i="1"/>
  <c r="Q58" i="1"/>
  <c r="O58" i="1"/>
  <c r="L58" i="1"/>
  <c r="K58" i="1"/>
  <c r="BJ58" i="1" s="1"/>
  <c r="DJ57" i="1"/>
  <c r="DI57" i="1"/>
  <c r="DG57" i="1"/>
  <c r="BV57" i="1"/>
  <c r="BU57" i="1"/>
  <c r="BN57" i="1"/>
  <c r="BQ57" i="1" s="1"/>
  <c r="BM57" i="1"/>
  <c r="BG57" i="1"/>
  <c r="BA57" i="1"/>
  <c r="AV57" i="1"/>
  <c r="AT57" i="1" s="1"/>
  <c r="AM57" i="1"/>
  <c r="AH57" i="1"/>
  <c r="Z57" i="1"/>
  <c r="Y57" i="1"/>
  <c r="X57" i="1" s="1"/>
  <c r="Q57" i="1"/>
  <c r="K57" i="1"/>
  <c r="BJ57" i="1" s="1"/>
  <c r="J57" i="1"/>
  <c r="I57" i="1"/>
  <c r="DJ56" i="1"/>
  <c r="DI56" i="1"/>
  <c r="DH56" i="1" s="1"/>
  <c r="BI56" i="1" s="1"/>
  <c r="BK56" i="1" s="1"/>
  <c r="DG56" i="1"/>
  <c r="BV56" i="1"/>
  <c r="BU56" i="1"/>
  <c r="BN56" i="1"/>
  <c r="BQ56" i="1" s="1"/>
  <c r="BM56" i="1"/>
  <c r="BG56" i="1"/>
  <c r="BA56" i="1"/>
  <c r="AV56" i="1"/>
  <c r="AU56" i="1"/>
  <c r="AT56" i="1"/>
  <c r="AM56" i="1"/>
  <c r="AH56" i="1"/>
  <c r="AG56" i="1"/>
  <c r="AF56" i="1"/>
  <c r="Z56" i="1"/>
  <c r="Y56" i="1"/>
  <c r="X56" i="1" s="1"/>
  <c r="T56" i="1"/>
  <c r="Q56" i="1"/>
  <c r="O56" i="1"/>
  <c r="L56" i="1"/>
  <c r="K56" i="1"/>
  <c r="BJ56" i="1" s="1"/>
  <c r="J56" i="1"/>
  <c r="I56" i="1"/>
  <c r="DJ55" i="1"/>
  <c r="DI55" i="1"/>
  <c r="DG55" i="1"/>
  <c r="BV55" i="1"/>
  <c r="BU55" i="1"/>
  <c r="BN55" i="1"/>
  <c r="BQ55" i="1" s="1"/>
  <c r="BM55" i="1"/>
  <c r="BG55" i="1"/>
  <c r="BA55" i="1"/>
  <c r="AV55" i="1"/>
  <c r="AT55" i="1" s="1"/>
  <c r="AM55" i="1"/>
  <c r="J55" i="1" s="1"/>
  <c r="I55" i="1" s="1"/>
  <c r="AH55" i="1"/>
  <c r="Z55" i="1"/>
  <c r="X55" i="1" s="1"/>
  <c r="Y55" i="1"/>
  <c r="Q55" i="1"/>
  <c r="L55" i="1"/>
  <c r="K55" i="1"/>
  <c r="BJ55" i="1" s="1"/>
  <c r="DJ54" i="1"/>
  <c r="DI54" i="1"/>
  <c r="DG54" i="1"/>
  <c r="BV54" i="1"/>
  <c r="BU54" i="1"/>
  <c r="BR54" i="1"/>
  <c r="BQ54" i="1"/>
  <c r="BM54" i="1"/>
  <c r="BG54" i="1"/>
  <c r="BA54" i="1"/>
  <c r="BN54" i="1" s="1"/>
  <c r="AV54" i="1"/>
  <c r="AT54" i="1"/>
  <c r="AM54" i="1"/>
  <c r="J54" i="1" s="1"/>
  <c r="I54" i="1" s="1"/>
  <c r="AH54" i="1"/>
  <c r="AB54" i="1"/>
  <c r="Z54" i="1"/>
  <c r="Y54" i="1"/>
  <c r="X54" i="1"/>
  <c r="Q54" i="1"/>
  <c r="K54" i="1"/>
  <c r="BJ54" i="1" s="1"/>
  <c r="DJ53" i="1"/>
  <c r="DI53" i="1"/>
  <c r="DG53" i="1"/>
  <c r="BX53" i="1"/>
  <c r="BV53" i="1"/>
  <c r="BU53" i="1"/>
  <c r="BT53" i="1"/>
  <c r="BS53" i="1"/>
  <c r="BW53" i="1" s="1"/>
  <c r="BM53" i="1"/>
  <c r="BG53" i="1"/>
  <c r="BA53" i="1"/>
  <c r="BN53" i="1" s="1"/>
  <c r="BQ53" i="1" s="1"/>
  <c r="BR53" i="1" s="1"/>
  <c r="AV53" i="1"/>
  <c r="AT53" i="1" s="1"/>
  <c r="AM53" i="1"/>
  <c r="AH53" i="1"/>
  <c r="K53" i="1" s="1"/>
  <c r="BJ53" i="1" s="1"/>
  <c r="Z53" i="1"/>
  <c r="Y53" i="1"/>
  <c r="X53" i="1" s="1"/>
  <c r="Q53" i="1"/>
  <c r="J53" i="1"/>
  <c r="I53" i="1"/>
  <c r="AB53" i="1" s="1"/>
  <c r="DJ52" i="1"/>
  <c r="DI52" i="1"/>
  <c r="DG52" i="1"/>
  <c r="T52" i="1" s="1"/>
  <c r="BV52" i="1"/>
  <c r="BU52" i="1"/>
  <c r="BM52" i="1"/>
  <c r="BG52" i="1"/>
  <c r="BA52" i="1"/>
  <c r="BN52" i="1" s="1"/>
  <c r="BQ52" i="1" s="1"/>
  <c r="AV52" i="1"/>
  <c r="AT52" i="1"/>
  <c r="AU52" i="1" s="1"/>
  <c r="AM52" i="1"/>
  <c r="J52" i="1" s="1"/>
  <c r="I52" i="1" s="1"/>
  <c r="AH52" i="1"/>
  <c r="AG52" i="1"/>
  <c r="AF52" i="1"/>
  <c r="AB52" i="1"/>
  <c r="Z52" i="1"/>
  <c r="Y52" i="1"/>
  <c r="X52" i="1"/>
  <c r="Q52" i="1"/>
  <c r="O52" i="1"/>
  <c r="L52" i="1"/>
  <c r="K52" i="1"/>
  <c r="BJ52" i="1" s="1"/>
  <c r="DJ51" i="1"/>
  <c r="DI51" i="1"/>
  <c r="DH51" i="1"/>
  <c r="BI51" i="1" s="1"/>
  <c r="BK51" i="1" s="1"/>
  <c r="DG51" i="1"/>
  <c r="T51" i="1" s="1"/>
  <c r="BV51" i="1"/>
  <c r="BU51" i="1"/>
  <c r="BN51" i="1"/>
  <c r="BQ51" i="1" s="1"/>
  <c r="BM51" i="1"/>
  <c r="BG51" i="1"/>
  <c r="BA51" i="1"/>
  <c r="AV51" i="1"/>
  <c r="AT51" i="1" s="1"/>
  <c r="AU51" i="1" s="1"/>
  <c r="AM51" i="1"/>
  <c r="AH51" i="1"/>
  <c r="AG51" i="1"/>
  <c r="AF51" i="1"/>
  <c r="Z51" i="1"/>
  <c r="Y51" i="1"/>
  <c r="X51" i="1" s="1"/>
  <c r="Q51" i="1"/>
  <c r="K51" i="1"/>
  <c r="BJ51" i="1" s="1"/>
  <c r="J51" i="1"/>
  <c r="I51" i="1" s="1"/>
  <c r="DJ50" i="1"/>
  <c r="T50" i="1" s="1"/>
  <c r="DI50" i="1"/>
  <c r="DH50" i="1"/>
  <c r="BI50" i="1" s="1"/>
  <c r="DG50" i="1"/>
  <c r="BV50" i="1"/>
  <c r="BU50" i="1"/>
  <c r="BN50" i="1"/>
  <c r="BQ50" i="1" s="1"/>
  <c r="BT50" i="1" s="1"/>
  <c r="BM50" i="1"/>
  <c r="BL50" i="1"/>
  <c r="BK50" i="1"/>
  <c r="BG50" i="1"/>
  <c r="BA50" i="1"/>
  <c r="AV50" i="1"/>
  <c r="AT50" i="1"/>
  <c r="AG50" i="1" s="1"/>
  <c r="AM50" i="1"/>
  <c r="J50" i="1" s="1"/>
  <c r="I50" i="1" s="1"/>
  <c r="AH50" i="1"/>
  <c r="K50" i="1" s="1"/>
  <c r="BJ50" i="1" s="1"/>
  <c r="AF50" i="1"/>
  <c r="Z50" i="1"/>
  <c r="Y50" i="1"/>
  <c r="X50" i="1"/>
  <c r="U50" i="1"/>
  <c r="V50" i="1" s="1"/>
  <c r="Q50" i="1"/>
  <c r="O50" i="1"/>
  <c r="L50" i="1"/>
  <c r="DJ49" i="1"/>
  <c r="DI49" i="1"/>
  <c r="DG49" i="1"/>
  <c r="BV49" i="1"/>
  <c r="BU49" i="1"/>
  <c r="BM49" i="1"/>
  <c r="BG49" i="1"/>
  <c r="BA49" i="1"/>
  <c r="BN49" i="1" s="1"/>
  <c r="BQ49" i="1" s="1"/>
  <c r="AV49" i="1"/>
  <c r="AT49" i="1" s="1"/>
  <c r="AU49" i="1" s="1"/>
  <c r="AM49" i="1"/>
  <c r="AH49" i="1"/>
  <c r="Z49" i="1"/>
  <c r="Y49" i="1"/>
  <c r="X49" i="1" s="1"/>
  <c r="Q49" i="1"/>
  <c r="K49" i="1"/>
  <c r="BJ49" i="1" s="1"/>
  <c r="J49" i="1"/>
  <c r="I49" i="1" s="1"/>
  <c r="DJ48" i="1"/>
  <c r="DI48" i="1"/>
  <c r="DH48" i="1"/>
  <c r="DG48" i="1"/>
  <c r="BV48" i="1"/>
  <c r="BU48" i="1"/>
  <c r="BQ48" i="1"/>
  <c r="BM48" i="1"/>
  <c r="BL48" i="1"/>
  <c r="BI48" i="1"/>
  <c r="BG48" i="1"/>
  <c r="BK48" i="1" s="1"/>
  <c r="BA48" i="1"/>
  <c r="BN48" i="1" s="1"/>
  <c r="AV48" i="1"/>
  <c r="AT48" i="1" s="1"/>
  <c r="AM48" i="1"/>
  <c r="J48" i="1" s="1"/>
  <c r="AH48" i="1"/>
  <c r="AF48" i="1"/>
  <c r="Z48" i="1"/>
  <c r="X48" i="1" s="1"/>
  <c r="Y48" i="1"/>
  <c r="T48" i="1"/>
  <c r="Q48" i="1"/>
  <c r="K48" i="1"/>
  <c r="BJ48" i="1" s="1"/>
  <c r="I48" i="1"/>
  <c r="DJ47" i="1"/>
  <c r="DI47" i="1"/>
  <c r="DG47" i="1"/>
  <c r="BV47" i="1"/>
  <c r="BU47" i="1"/>
  <c r="BM47" i="1"/>
  <c r="BG47" i="1"/>
  <c r="BA47" i="1"/>
  <c r="BN47" i="1" s="1"/>
  <c r="BQ47" i="1" s="1"/>
  <c r="AV47" i="1"/>
  <c r="AT47" i="1" s="1"/>
  <c r="AM47" i="1"/>
  <c r="AH47" i="1"/>
  <c r="AG47" i="1"/>
  <c r="Z47" i="1"/>
  <c r="Y47" i="1"/>
  <c r="X47" i="1" s="1"/>
  <c r="Q47" i="1"/>
  <c r="O47" i="1"/>
  <c r="K47" i="1"/>
  <c r="BJ47" i="1" s="1"/>
  <c r="J47" i="1"/>
  <c r="I47" i="1" s="1"/>
  <c r="DJ46" i="1"/>
  <c r="DI46" i="1"/>
  <c r="DG46" i="1"/>
  <c r="BV46" i="1"/>
  <c r="BU46" i="1"/>
  <c r="BS46" i="1"/>
  <c r="BW46" i="1" s="1"/>
  <c r="BX46" i="1" s="1"/>
  <c r="BR46" i="1"/>
  <c r="BQ46" i="1"/>
  <c r="BT46" i="1" s="1"/>
  <c r="BM46" i="1"/>
  <c r="BG46" i="1"/>
  <c r="BA46" i="1"/>
  <c r="BN46" i="1" s="1"/>
  <c r="AV46" i="1"/>
  <c r="AT46" i="1"/>
  <c r="AM46" i="1"/>
  <c r="AH46" i="1"/>
  <c r="AG46" i="1"/>
  <c r="Z46" i="1"/>
  <c r="Y46" i="1"/>
  <c r="X46" i="1"/>
  <c r="Q46" i="1"/>
  <c r="O46" i="1"/>
  <c r="K46" i="1"/>
  <c r="BJ46" i="1" s="1"/>
  <c r="J46" i="1"/>
  <c r="I46" i="1" s="1"/>
  <c r="DJ45" i="1"/>
  <c r="T45" i="1" s="1"/>
  <c r="DI45" i="1"/>
  <c r="DH45" i="1"/>
  <c r="DG45" i="1"/>
  <c r="BV45" i="1"/>
  <c r="BU45" i="1"/>
  <c r="BN45" i="1"/>
  <c r="BQ45" i="1" s="1"/>
  <c r="BM45" i="1"/>
  <c r="BI45" i="1"/>
  <c r="BG45" i="1"/>
  <c r="BK45" i="1" s="1"/>
  <c r="BA45" i="1"/>
  <c r="AV45" i="1"/>
  <c r="AT45" i="1"/>
  <c r="AM45" i="1"/>
  <c r="J45" i="1" s="1"/>
  <c r="I45" i="1" s="1"/>
  <c r="AH45" i="1"/>
  <c r="K45" i="1" s="1"/>
  <c r="BJ45" i="1" s="1"/>
  <c r="BL45" i="1" s="1"/>
  <c r="Z45" i="1"/>
  <c r="Y45" i="1"/>
  <c r="X45" i="1"/>
  <c r="Q45" i="1"/>
  <c r="O45" i="1"/>
  <c r="DJ44" i="1"/>
  <c r="DI44" i="1"/>
  <c r="DH44" i="1"/>
  <c r="DG44" i="1"/>
  <c r="BV44" i="1"/>
  <c r="BU44" i="1"/>
  <c r="BM44" i="1"/>
  <c r="BJ44" i="1"/>
  <c r="BI44" i="1"/>
  <c r="BG44" i="1"/>
  <c r="BA44" i="1"/>
  <c r="BN44" i="1" s="1"/>
  <c r="BQ44" i="1" s="1"/>
  <c r="AV44" i="1"/>
  <c r="AT44" i="1" s="1"/>
  <c r="AM44" i="1"/>
  <c r="AH44" i="1"/>
  <c r="K44" i="1" s="1"/>
  <c r="Z44" i="1"/>
  <c r="X44" i="1" s="1"/>
  <c r="Y44" i="1"/>
  <c r="T44" i="1"/>
  <c r="Q44" i="1"/>
  <c r="J44" i="1"/>
  <c r="I44" i="1" s="1"/>
  <c r="DJ43" i="1"/>
  <c r="DI43" i="1"/>
  <c r="DG43" i="1"/>
  <c r="T43" i="1" s="1"/>
  <c r="BV43" i="1"/>
  <c r="BU43" i="1"/>
  <c r="BN43" i="1"/>
  <c r="BQ43" i="1" s="1"/>
  <c r="BM43" i="1"/>
  <c r="BG43" i="1"/>
  <c r="BA43" i="1"/>
  <c r="AV43" i="1"/>
  <c r="AT43" i="1" s="1"/>
  <c r="AM43" i="1"/>
  <c r="AH43" i="1"/>
  <c r="K43" i="1" s="1"/>
  <c r="BJ43" i="1" s="1"/>
  <c r="Z43" i="1"/>
  <c r="X43" i="1" s="1"/>
  <c r="Y43" i="1"/>
  <c r="Q43" i="1"/>
  <c r="O43" i="1"/>
  <c r="J43" i="1"/>
  <c r="I43" i="1"/>
  <c r="DJ42" i="1"/>
  <c r="DI42" i="1"/>
  <c r="DG42" i="1"/>
  <c r="BV42" i="1"/>
  <c r="BU42" i="1"/>
  <c r="BQ42" i="1"/>
  <c r="BN42" i="1"/>
  <c r="BM42" i="1"/>
  <c r="BG42" i="1"/>
  <c r="BA42" i="1"/>
  <c r="AV42" i="1"/>
  <c r="AT42" i="1"/>
  <c r="AM42" i="1"/>
  <c r="AH42" i="1"/>
  <c r="AG42" i="1"/>
  <c r="Z42" i="1"/>
  <c r="Y42" i="1"/>
  <c r="X42" i="1"/>
  <c r="Q42" i="1"/>
  <c r="L42" i="1"/>
  <c r="K42" i="1"/>
  <c r="BJ42" i="1" s="1"/>
  <c r="J42" i="1"/>
  <c r="I42" i="1" s="1"/>
  <c r="DJ41" i="1"/>
  <c r="DI41" i="1"/>
  <c r="DG41" i="1"/>
  <c r="DH41" i="1" s="1"/>
  <c r="BI41" i="1" s="1"/>
  <c r="BK41" i="1" s="1"/>
  <c r="BV41" i="1"/>
  <c r="BU41" i="1"/>
  <c r="BT41" i="1"/>
  <c r="BQ41" i="1"/>
  <c r="BN41" i="1"/>
  <c r="BM41" i="1"/>
  <c r="BL41" i="1"/>
  <c r="BG41" i="1"/>
  <c r="BA41" i="1"/>
  <c r="AV41" i="1"/>
  <c r="AT41" i="1" s="1"/>
  <c r="AM41" i="1"/>
  <c r="AH41" i="1"/>
  <c r="K41" i="1" s="1"/>
  <c r="BJ41" i="1" s="1"/>
  <c r="AF41" i="1"/>
  <c r="Z41" i="1"/>
  <c r="Y41" i="1"/>
  <c r="X41" i="1"/>
  <c r="T41" i="1"/>
  <c r="U41" i="1" s="1"/>
  <c r="V41" i="1" s="1"/>
  <c r="Q41" i="1"/>
  <c r="J41" i="1"/>
  <c r="I41" i="1"/>
  <c r="DJ40" i="1"/>
  <c r="T40" i="1" s="1"/>
  <c r="DI40" i="1"/>
  <c r="DH40" i="1" s="1"/>
  <c r="BI40" i="1" s="1"/>
  <c r="DG40" i="1"/>
  <c r="BV40" i="1"/>
  <c r="BU40" i="1"/>
  <c r="BT40" i="1"/>
  <c r="BM40" i="1"/>
  <c r="BG40" i="1"/>
  <c r="BA40" i="1"/>
  <c r="BN40" i="1" s="1"/>
  <c r="BQ40" i="1" s="1"/>
  <c r="AV40" i="1"/>
  <c r="AT40" i="1" s="1"/>
  <c r="AM40" i="1"/>
  <c r="J40" i="1" s="1"/>
  <c r="I40" i="1" s="1"/>
  <c r="AH40" i="1"/>
  <c r="Z40" i="1"/>
  <c r="Y40" i="1"/>
  <c r="X40" i="1"/>
  <c r="Q40" i="1"/>
  <c r="K40" i="1"/>
  <c r="BJ40" i="1" s="1"/>
  <c r="BL40" i="1" s="1"/>
  <c r="DJ39" i="1"/>
  <c r="T39" i="1" s="1"/>
  <c r="DI39" i="1"/>
  <c r="DH39" i="1"/>
  <c r="DG39" i="1"/>
  <c r="BV39" i="1"/>
  <c r="BU39" i="1"/>
  <c r="BQ39" i="1"/>
  <c r="BN39" i="1"/>
  <c r="BM39" i="1"/>
  <c r="BJ39" i="1"/>
  <c r="BL39" i="1" s="1"/>
  <c r="BI39" i="1"/>
  <c r="BG39" i="1"/>
  <c r="BK39" i="1" s="1"/>
  <c r="BA39" i="1"/>
  <c r="AV39" i="1"/>
  <c r="AT39" i="1" s="1"/>
  <c r="AU39" i="1"/>
  <c r="AM39" i="1"/>
  <c r="AH39" i="1"/>
  <c r="K39" i="1" s="1"/>
  <c r="Z39" i="1"/>
  <c r="Y39" i="1"/>
  <c r="X39" i="1" s="1"/>
  <c r="Q39" i="1"/>
  <c r="J39" i="1"/>
  <c r="I39" i="1" s="1"/>
  <c r="AB39" i="1" s="1"/>
  <c r="DJ38" i="1"/>
  <c r="DI38" i="1"/>
  <c r="DG38" i="1"/>
  <c r="BV38" i="1"/>
  <c r="BU38" i="1"/>
  <c r="BT38" i="1"/>
  <c r="BM38" i="1"/>
  <c r="BJ38" i="1"/>
  <c r="BG38" i="1"/>
  <c r="BA38" i="1"/>
  <c r="BN38" i="1" s="1"/>
  <c r="BQ38" i="1" s="1"/>
  <c r="AV38" i="1"/>
  <c r="AT38" i="1" s="1"/>
  <c r="AU38" i="1"/>
  <c r="AM38" i="1"/>
  <c r="AH38" i="1"/>
  <c r="K38" i="1" s="1"/>
  <c r="Z38" i="1"/>
  <c r="Y38" i="1"/>
  <c r="Q38" i="1"/>
  <c r="O38" i="1"/>
  <c r="L38" i="1"/>
  <c r="J38" i="1"/>
  <c r="I38" i="1" s="1"/>
  <c r="AB38" i="1" s="1"/>
  <c r="DJ37" i="1"/>
  <c r="DI37" i="1"/>
  <c r="DG37" i="1"/>
  <c r="T37" i="1" s="1"/>
  <c r="BV37" i="1"/>
  <c r="BU37" i="1"/>
  <c r="BT37" i="1"/>
  <c r="BN37" i="1"/>
  <c r="BQ37" i="1" s="1"/>
  <c r="BM37" i="1"/>
  <c r="BJ37" i="1"/>
  <c r="BG37" i="1"/>
  <c r="BA37" i="1"/>
  <c r="AV37" i="1"/>
  <c r="AT37" i="1" s="1"/>
  <c r="AM37" i="1"/>
  <c r="AH37" i="1"/>
  <c r="K37" i="1" s="1"/>
  <c r="AB37" i="1"/>
  <c r="Z37" i="1"/>
  <c r="X37" i="1" s="1"/>
  <c r="Y37" i="1"/>
  <c r="Q37" i="1"/>
  <c r="J37" i="1"/>
  <c r="I37" i="1"/>
  <c r="DJ36" i="1"/>
  <c r="DI36" i="1"/>
  <c r="DG36" i="1"/>
  <c r="DH36" i="1" s="1"/>
  <c r="BI36" i="1" s="1"/>
  <c r="BK36" i="1" s="1"/>
  <c r="BV36" i="1"/>
  <c r="BU36" i="1"/>
  <c r="BN36" i="1"/>
  <c r="BQ36" i="1" s="1"/>
  <c r="BM36" i="1"/>
  <c r="BG36" i="1"/>
  <c r="BA36" i="1"/>
  <c r="AV36" i="1"/>
  <c r="AT36" i="1"/>
  <c r="AM36" i="1"/>
  <c r="J36" i="1" s="1"/>
  <c r="I36" i="1" s="1"/>
  <c r="AH36" i="1"/>
  <c r="AG36" i="1"/>
  <c r="AF36" i="1"/>
  <c r="Z36" i="1"/>
  <c r="Y36" i="1"/>
  <c r="X36" i="1"/>
  <c r="Q36" i="1"/>
  <c r="L36" i="1"/>
  <c r="K36" i="1"/>
  <c r="BJ36" i="1" s="1"/>
  <c r="DJ35" i="1"/>
  <c r="DI35" i="1"/>
  <c r="DH35" i="1" s="1"/>
  <c r="BI35" i="1" s="1"/>
  <c r="DG35" i="1"/>
  <c r="BV35" i="1"/>
  <c r="BU35" i="1"/>
  <c r="BN35" i="1"/>
  <c r="BQ35" i="1" s="1"/>
  <c r="BM35" i="1"/>
  <c r="BK35" i="1"/>
  <c r="BJ35" i="1"/>
  <c r="BL35" i="1" s="1"/>
  <c r="BG35" i="1"/>
  <c r="BA35" i="1"/>
  <c r="AV35" i="1"/>
  <c r="AT35" i="1" s="1"/>
  <c r="AM35" i="1"/>
  <c r="J35" i="1" s="1"/>
  <c r="AH35" i="1"/>
  <c r="K35" i="1" s="1"/>
  <c r="AG35" i="1"/>
  <c r="AF35" i="1"/>
  <c r="Z35" i="1"/>
  <c r="Y35" i="1"/>
  <c r="X35" i="1" s="1"/>
  <c r="T35" i="1"/>
  <c r="U35" i="1" s="1"/>
  <c r="V35" i="1" s="1"/>
  <c r="Q35" i="1"/>
  <c r="AC35" i="1" s="1"/>
  <c r="L35" i="1"/>
  <c r="I35" i="1"/>
  <c r="DJ34" i="1"/>
  <c r="DI34" i="1"/>
  <c r="DH34" i="1"/>
  <c r="BI34" i="1" s="1"/>
  <c r="DG34" i="1"/>
  <c r="BV34" i="1"/>
  <c r="BU34" i="1"/>
  <c r="BM34" i="1"/>
  <c r="BG34" i="1"/>
  <c r="BK34" i="1" s="1"/>
  <c r="BA34" i="1"/>
  <c r="BN34" i="1" s="1"/>
  <c r="BQ34" i="1" s="1"/>
  <c r="AV34" i="1"/>
  <c r="AT34" i="1"/>
  <c r="AM34" i="1"/>
  <c r="AH34" i="1"/>
  <c r="AG34" i="1"/>
  <c r="AF34" i="1"/>
  <c r="Z34" i="1"/>
  <c r="Y34" i="1"/>
  <c r="X34" i="1"/>
  <c r="T34" i="1"/>
  <c r="Q34" i="1"/>
  <c r="O34" i="1"/>
  <c r="K34" i="1"/>
  <c r="BJ34" i="1" s="1"/>
  <c r="BL34" i="1" s="1"/>
  <c r="J34" i="1"/>
  <c r="I34" i="1"/>
  <c r="DJ33" i="1"/>
  <c r="DI33" i="1"/>
  <c r="DG33" i="1"/>
  <c r="DH33" i="1" s="1"/>
  <c r="BV33" i="1"/>
  <c r="BU33" i="1"/>
  <c r="BN33" i="1"/>
  <c r="BQ33" i="1" s="1"/>
  <c r="BM33" i="1"/>
  <c r="BI33" i="1"/>
  <c r="BG33" i="1"/>
  <c r="BA33" i="1"/>
  <c r="AV33" i="1"/>
  <c r="AT33" i="1" s="1"/>
  <c r="O33" i="1" s="1"/>
  <c r="AM33" i="1"/>
  <c r="AH33" i="1"/>
  <c r="K33" i="1" s="1"/>
  <c r="BJ33" i="1" s="1"/>
  <c r="BL33" i="1" s="1"/>
  <c r="AB33" i="1"/>
  <c r="Z33" i="1"/>
  <c r="Y33" i="1"/>
  <c r="X33" i="1" s="1"/>
  <c r="Q33" i="1"/>
  <c r="L33" i="1"/>
  <c r="J33" i="1"/>
  <c r="I33" i="1" s="1"/>
  <c r="DJ32" i="1"/>
  <c r="DI32" i="1"/>
  <c r="DG32" i="1"/>
  <c r="DH32" i="1" s="1"/>
  <c r="BI32" i="1" s="1"/>
  <c r="BK32" i="1" s="1"/>
  <c r="BV32" i="1"/>
  <c r="BU32" i="1"/>
  <c r="BR32" i="1"/>
  <c r="BM32" i="1"/>
  <c r="BL32" i="1"/>
  <c r="BJ32" i="1"/>
  <c r="BG32" i="1"/>
  <c r="BA32" i="1"/>
  <c r="BN32" i="1" s="1"/>
  <c r="BQ32" i="1" s="1"/>
  <c r="AV32" i="1"/>
  <c r="AT32" i="1"/>
  <c r="O32" i="1" s="1"/>
  <c r="AM32" i="1"/>
  <c r="AH32" i="1"/>
  <c r="AF32" i="1"/>
  <c r="Z32" i="1"/>
  <c r="Y32" i="1"/>
  <c r="X32" i="1"/>
  <c r="T32" i="1"/>
  <c r="Q32" i="1"/>
  <c r="K32" i="1"/>
  <c r="J32" i="1"/>
  <c r="I32" i="1" s="1"/>
  <c r="AB32" i="1" s="1"/>
  <c r="DJ31" i="1"/>
  <c r="DI31" i="1"/>
  <c r="DH31" i="1"/>
  <c r="BI31" i="1" s="1"/>
  <c r="DG31" i="1"/>
  <c r="T31" i="1" s="1"/>
  <c r="BV31" i="1"/>
  <c r="BU31" i="1"/>
  <c r="BT31" i="1"/>
  <c r="BM31" i="1"/>
  <c r="BK31" i="1"/>
  <c r="BG31" i="1"/>
  <c r="BA31" i="1"/>
  <c r="BN31" i="1" s="1"/>
  <c r="BQ31" i="1" s="1"/>
  <c r="AV31" i="1"/>
  <c r="AT31" i="1" s="1"/>
  <c r="AM31" i="1"/>
  <c r="AH31" i="1"/>
  <c r="AG31" i="1"/>
  <c r="Z31" i="1"/>
  <c r="Y31" i="1"/>
  <c r="X31" i="1" s="1"/>
  <c r="Q31" i="1"/>
  <c r="O31" i="1"/>
  <c r="K31" i="1"/>
  <c r="BJ31" i="1" s="1"/>
  <c r="BL31" i="1" s="1"/>
  <c r="J31" i="1"/>
  <c r="I31" i="1" s="1"/>
  <c r="DJ30" i="1"/>
  <c r="DI30" i="1"/>
  <c r="DG30" i="1"/>
  <c r="BV30" i="1"/>
  <c r="BU30" i="1"/>
  <c r="BN30" i="1"/>
  <c r="BQ30" i="1" s="1"/>
  <c r="BT30" i="1" s="1"/>
  <c r="BM30" i="1"/>
  <c r="BG30" i="1"/>
  <c r="BA30" i="1"/>
  <c r="AV30" i="1"/>
  <c r="AT30" i="1"/>
  <c r="AM30" i="1"/>
  <c r="AH30" i="1"/>
  <c r="K30" i="1" s="1"/>
  <c r="BJ30" i="1" s="1"/>
  <c r="AG30" i="1"/>
  <c r="AF30" i="1"/>
  <c r="Z30" i="1"/>
  <c r="X30" i="1" s="1"/>
  <c r="Y30" i="1"/>
  <c r="T30" i="1"/>
  <c r="Q30" i="1"/>
  <c r="J30" i="1"/>
  <c r="I30" i="1" s="1"/>
  <c r="DJ29" i="1"/>
  <c r="DI29" i="1"/>
  <c r="DG29" i="1"/>
  <c r="T29" i="1" s="1"/>
  <c r="U29" i="1" s="1"/>
  <c r="BV29" i="1"/>
  <c r="BU29" i="1"/>
  <c r="BM29" i="1"/>
  <c r="BJ29" i="1"/>
  <c r="BG29" i="1"/>
  <c r="BA29" i="1"/>
  <c r="BN29" i="1" s="1"/>
  <c r="BQ29" i="1" s="1"/>
  <c r="AV29" i="1"/>
  <c r="AT29" i="1"/>
  <c r="AM29" i="1"/>
  <c r="AH29" i="1"/>
  <c r="K29" i="1" s="1"/>
  <c r="AF29" i="1"/>
  <c r="AD29" i="1"/>
  <c r="Z29" i="1"/>
  <c r="X29" i="1" s="1"/>
  <c r="Y29" i="1"/>
  <c r="V29" i="1"/>
  <c r="W29" i="1" s="1"/>
  <c r="AA29" i="1" s="1"/>
  <c r="Q29" i="1"/>
  <c r="AC29" i="1" s="1"/>
  <c r="J29" i="1"/>
  <c r="I29" i="1" s="1"/>
  <c r="DJ28" i="1"/>
  <c r="DI28" i="1"/>
  <c r="DG28" i="1"/>
  <c r="T28" i="1" s="1"/>
  <c r="BV28" i="1"/>
  <c r="BU28" i="1"/>
  <c r="BN28" i="1"/>
  <c r="BQ28" i="1" s="1"/>
  <c r="BM28" i="1"/>
  <c r="BG28" i="1"/>
  <c r="BA28" i="1"/>
  <c r="AV28" i="1"/>
  <c r="AU28" i="1"/>
  <c r="AT28" i="1"/>
  <c r="AM28" i="1"/>
  <c r="AH28" i="1"/>
  <c r="K28" i="1" s="1"/>
  <c r="BJ28" i="1" s="1"/>
  <c r="AG28" i="1"/>
  <c r="AF28" i="1"/>
  <c r="AB28" i="1"/>
  <c r="Z28" i="1"/>
  <c r="Y28" i="1"/>
  <c r="X28" i="1" s="1"/>
  <c r="Q28" i="1"/>
  <c r="O28" i="1"/>
  <c r="L28" i="1"/>
  <c r="J28" i="1"/>
  <c r="I28" i="1"/>
  <c r="DJ27" i="1"/>
  <c r="DI27" i="1"/>
  <c r="DG27" i="1"/>
  <c r="DH27" i="1" s="1"/>
  <c r="BI27" i="1" s="1"/>
  <c r="BV27" i="1"/>
  <c r="BU27" i="1"/>
  <c r="BR27" i="1"/>
  <c r="BM27" i="1"/>
  <c r="BK27" i="1"/>
  <c r="BJ27" i="1"/>
  <c r="BL27" i="1" s="1"/>
  <c r="BG27" i="1"/>
  <c r="BA27" i="1"/>
  <c r="BN27" i="1" s="1"/>
  <c r="BQ27" i="1" s="1"/>
  <c r="AV27" i="1"/>
  <c r="AT27" i="1"/>
  <c r="AU27" i="1" s="1"/>
  <c r="AM27" i="1"/>
  <c r="J27" i="1" s="1"/>
  <c r="I27" i="1" s="1"/>
  <c r="AH27" i="1"/>
  <c r="K27" i="1" s="1"/>
  <c r="AG27" i="1"/>
  <c r="AF27" i="1"/>
  <c r="Z27" i="1"/>
  <c r="X27" i="1" s="1"/>
  <c r="Y27" i="1"/>
  <c r="T27" i="1"/>
  <c r="Q27" i="1"/>
  <c r="O27" i="1"/>
  <c r="DJ26" i="1"/>
  <c r="DI26" i="1"/>
  <c r="DG26" i="1"/>
  <c r="BV26" i="1"/>
  <c r="BU26" i="1"/>
  <c r="BN26" i="1"/>
  <c r="BQ26" i="1" s="1"/>
  <c r="BR26" i="1" s="1"/>
  <c r="BM26" i="1"/>
  <c r="BG26" i="1"/>
  <c r="BA26" i="1"/>
  <c r="AV26" i="1"/>
  <c r="AT26" i="1"/>
  <c r="AM26" i="1"/>
  <c r="AH26" i="1"/>
  <c r="AG26" i="1"/>
  <c r="AF26" i="1"/>
  <c r="AB26" i="1"/>
  <c r="Z26" i="1"/>
  <c r="X26" i="1" s="1"/>
  <c r="Y26" i="1"/>
  <c r="Q26" i="1"/>
  <c r="O26" i="1"/>
  <c r="K26" i="1"/>
  <c r="BJ26" i="1" s="1"/>
  <c r="J26" i="1"/>
  <c r="I26" i="1"/>
  <c r="DJ25" i="1"/>
  <c r="DI25" i="1"/>
  <c r="DG25" i="1"/>
  <c r="BV25" i="1"/>
  <c r="BU25" i="1"/>
  <c r="BN25" i="1"/>
  <c r="BQ25" i="1" s="1"/>
  <c r="BM25" i="1"/>
  <c r="BG25" i="1"/>
  <c r="BA25" i="1"/>
  <c r="AV25" i="1"/>
  <c r="AU25" i="1"/>
  <c r="AT25" i="1"/>
  <c r="O25" i="1" s="1"/>
  <c r="AM25" i="1"/>
  <c r="AH25" i="1"/>
  <c r="AG25" i="1"/>
  <c r="AF25" i="1"/>
  <c r="Z25" i="1"/>
  <c r="Y25" i="1"/>
  <c r="X25" i="1" s="1"/>
  <c r="Q25" i="1"/>
  <c r="L25" i="1"/>
  <c r="K25" i="1"/>
  <c r="BJ25" i="1" s="1"/>
  <c r="J25" i="1"/>
  <c r="I25" i="1"/>
  <c r="DJ24" i="1"/>
  <c r="T24" i="1" s="1"/>
  <c r="DI24" i="1"/>
  <c r="DG24" i="1"/>
  <c r="DH24" i="1" s="1"/>
  <c r="BI24" i="1" s="1"/>
  <c r="BK24" i="1" s="1"/>
  <c r="BV24" i="1"/>
  <c r="BU24" i="1"/>
  <c r="BN24" i="1"/>
  <c r="BQ24" i="1" s="1"/>
  <c r="BM24" i="1"/>
  <c r="BG24" i="1"/>
  <c r="BA24" i="1"/>
  <c r="AV24" i="1"/>
  <c r="AT24" i="1"/>
  <c r="AM24" i="1"/>
  <c r="AH24" i="1"/>
  <c r="K24" i="1" s="1"/>
  <c r="BJ24" i="1" s="1"/>
  <c r="BL24" i="1" s="1"/>
  <c r="AG24" i="1"/>
  <c r="AF24" i="1"/>
  <c r="Z24" i="1"/>
  <c r="Y24" i="1"/>
  <c r="X24" i="1"/>
  <c r="Q24" i="1"/>
  <c r="J24" i="1"/>
  <c r="I24" i="1"/>
  <c r="AB24" i="1" s="1"/>
  <c r="DJ23" i="1"/>
  <c r="T23" i="1" s="1"/>
  <c r="DI23" i="1"/>
  <c r="DH23" i="1"/>
  <c r="DG23" i="1"/>
  <c r="BV23" i="1"/>
  <c r="BU23" i="1"/>
  <c r="BM23" i="1"/>
  <c r="BI23" i="1"/>
  <c r="BG23" i="1"/>
  <c r="BK23" i="1" s="1"/>
  <c r="BA23" i="1"/>
  <c r="BN23" i="1" s="1"/>
  <c r="BQ23" i="1" s="1"/>
  <c r="AV23" i="1"/>
  <c r="AT23" i="1" s="1"/>
  <c r="AM23" i="1"/>
  <c r="AH23" i="1"/>
  <c r="AG23" i="1"/>
  <c r="AF23" i="1"/>
  <c r="Z23" i="1"/>
  <c r="Y23" i="1"/>
  <c r="X23" i="1"/>
  <c r="Q23" i="1"/>
  <c r="O23" i="1"/>
  <c r="K23" i="1"/>
  <c r="BJ23" i="1" s="1"/>
  <c r="J23" i="1"/>
  <c r="I23" i="1"/>
  <c r="DJ22" i="1"/>
  <c r="DI22" i="1"/>
  <c r="DG22" i="1"/>
  <c r="BV22" i="1"/>
  <c r="BU22" i="1"/>
  <c r="BN22" i="1"/>
  <c r="BQ22" i="1" s="1"/>
  <c r="BM22" i="1"/>
  <c r="BG22" i="1"/>
  <c r="BA22" i="1"/>
  <c r="AV22" i="1"/>
  <c r="AT22" i="1"/>
  <c r="AM22" i="1"/>
  <c r="J22" i="1" s="1"/>
  <c r="I22" i="1" s="1"/>
  <c r="AB22" i="1" s="1"/>
  <c r="AH22" i="1"/>
  <c r="Z22" i="1"/>
  <c r="X22" i="1" s="1"/>
  <c r="Y22" i="1"/>
  <c r="Q22" i="1"/>
  <c r="O22" i="1"/>
  <c r="L22" i="1"/>
  <c r="K22" i="1"/>
  <c r="BJ22" i="1" s="1"/>
  <c r="DJ21" i="1"/>
  <c r="DI21" i="1"/>
  <c r="DG21" i="1"/>
  <c r="BV21" i="1"/>
  <c r="BU21" i="1"/>
  <c r="BT21" i="1"/>
  <c r="BS21" i="1"/>
  <c r="BW21" i="1" s="1"/>
  <c r="BX21" i="1" s="1"/>
  <c r="BR21" i="1"/>
  <c r="BM21" i="1"/>
  <c r="BG21" i="1"/>
  <c r="BA21" i="1"/>
  <c r="BN21" i="1" s="1"/>
  <c r="BQ21" i="1" s="1"/>
  <c r="AV21" i="1"/>
  <c r="AT21" i="1"/>
  <c r="AM21" i="1"/>
  <c r="AH21" i="1"/>
  <c r="K21" i="1" s="1"/>
  <c r="BJ21" i="1" s="1"/>
  <c r="Z21" i="1"/>
  <c r="Y21" i="1"/>
  <c r="X21" i="1" s="1"/>
  <c r="Q21" i="1"/>
  <c r="J21" i="1"/>
  <c r="I21" i="1"/>
  <c r="AB21" i="1" s="1"/>
  <c r="DJ20" i="1"/>
  <c r="DI20" i="1"/>
  <c r="DG20" i="1"/>
  <c r="T20" i="1" s="1"/>
  <c r="BV20" i="1"/>
  <c r="BU20" i="1"/>
  <c r="BM20" i="1"/>
  <c r="BJ20" i="1"/>
  <c r="BG20" i="1"/>
  <c r="BA20" i="1"/>
  <c r="BN20" i="1" s="1"/>
  <c r="BQ20" i="1" s="1"/>
  <c r="AV20" i="1"/>
  <c r="AT20" i="1" s="1"/>
  <c r="AG20" i="1" s="1"/>
  <c r="AM20" i="1"/>
  <c r="J20" i="1" s="1"/>
  <c r="AH20" i="1"/>
  <c r="AF20" i="1"/>
  <c r="Z20" i="1"/>
  <c r="X20" i="1" s="1"/>
  <c r="Y20" i="1"/>
  <c r="Q20" i="1"/>
  <c r="K20" i="1"/>
  <c r="I20" i="1"/>
  <c r="DJ19" i="1"/>
  <c r="T19" i="1" s="1"/>
  <c r="DI19" i="1"/>
  <c r="DG19" i="1"/>
  <c r="DH19" i="1" s="1"/>
  <c r="BI19" i="1" s="1"/>
  <c r="BK19" i="1" s="1"/>
  <c r="BV19" i="1"/>
  <c r="BU19" i="1"/>
  <c r="BN19" i="1"/>
  <c r="BQ19" i="1" s="1"/>
  <c r="BM19" i="1"/>
  <c r="BG19" i="1"/>
  <c r="BA19" i="1"/>
  <c r="AV19" i="1"/>
  <c r="AU19" i="1"/>
  <c r="AT19" i="1"/>
  <c r="O19" i="1" s="1"/>
  <c r="AM19" i="1"/>
  <c r="AH19" i="1"/>
  <c r="AG19" i="1"/>
  <c r="AF19" i="1"/>
  <c r="Z19" i="1"/>
  <c r="Y19" i="1"/>
  <c r="X19" i="1" s="1"/>
  <c r="Q19" i="1"/>
  <c r="L19" i="1"/>
  <c r="K19" i="1"/>
  <c r="BJ19" i="1" s="1"/>
  <c r="BL19" i="1" s="1"/>
  <c r="J19" i="1"/>
  <c r="I19" i="1" s="1"/>
  <c r="BT23" i="1" l="1"/>
  <c r="BR23" i="1"/>
  <c r="BS23" i="1"/>
  <c r="BW23" i="1" s="1"/>
  <c r="BX23" i="1" s="1"/>
  <c r="U19" i="1"/>
  <c r="V19" i="1" s="1"/>
  <c r="BL20" i="1"/>
  <c r="BL28" i="1"/>
  <c r="AG40" i="1"/>
  <c r="AF40" i="1"/>
  <c r="O40" i="1"/>
  <c r="L40" i="1"/>
  <c r="AU40" i="1"/>
  <c r="BT35" i="1"/>
  <c r="BS35" i="1"/>
  <c r="BW35" i="1" s="1"/>
  <c r="BX35" i="1" s="1"/>
  <c r="BR35" i="1"/>
  <c r="AB19" i="1"/>
  <c r="R19" i="1"/>
  <c r="P19" i="1" s="1"/>
  <c r="S19" i="1" s="1"/>
  <c r="M19" i="1" s="1"/>
  <c r="N19" i="1" s="1"/>
  <c r="BT24" i="1"/>
  <c r="BR24" i="1"/>
  <c r="BS24" i="1"/>
  <c r="BW24" i="1" s="1"/>
  <c r="BX24" i="1" s="1"/>
  <c r="U24" i="1"/>
  <c r="V24" i="1" s="1"/>
  <c r="R24" i="1" s="1"/>
  <c r="P24" i="1" s="1"/>
  <c r="S24" i="1" s="1"/>
  <c r="M24" i="1" s="1"/>
  <c r="N24" i="1" s="1"/>
  <c r="BT19" i="1"/>
  <c r="BR19" i="1"/>
  <c r="BS19" i="1"/>
  <c r="BW19" i="1" s="1"/>
  <c r="BX19" i="1" s="1"/>
  <c r="AE29" i="1"/>
  <c r="W69" i="1"/>
  <c r="AA69" i="1" s="1"/>
  <c r="AD69" i="1"/>
  <c r="BT29" i="1"/>
  <c r="BS29" i="1"/>
  <c r="BW29" i="1" s="1"/>
  <c r="BX29" i="1" s="1"/>
  <c r="BR29" i="1"/>
  <c r="AD41" i="1"/>
  <c r="W41" i="1"/>
  <c r="AA41" i="1" s="1"/>
  <c r="BT68" i="1"/>
  <c r="BR68" i="1"/>
  <c r="BS68" i="1"/>
  <c r="BW68" i="1" s="1"/>
  <c r="BX68" i="1" s="1"/>
  <c r="BT56" i="1"/>
  <c r="BS56" i="1"/>
  <c r="BW56" i="1" s="1"/>
  <c r="BX56" i="1" s="1"/>
  <c r="BR56" i="1"/>
  <c r="BR22" i="1"/>
  <c r="BS22" i="1"/>
  <c r="BW22" i="1" s="1"/>
  <c r="BX22" i="1" s="1"/>
  <c r="BT22" i="1"/>
  <c r="AB36" i="1"/>
  <c r="U40" i="1"/>
  <c r="V40" i="1" s="1"/>
  <c r="BS20" i="1"/>
  <c r="BW20" i="1" s="1"/>
  <c r="BX20" i="1" s="1"/>
  <c r="BR20" i="1"/>
  <c r="BT20" i="1"/>
  <c r="BT36" i="1"/>
  <c r="BS36" i="1"/>
  <c r="BW36" i="1" s="1"/>
  <c r="BX36" i="1" s="1"/>
  <c r="BR36" i="1"/>
  <c r="R23" i="1"/>
  <c r="P23" i="1" s="1"/>
  <c r="S23" i="1" s="1"/>
  <c r="M23" i="1" s="1"/>
  <c r="N23" i="1" s="1"/>
  <c r="AB23" i="1"/>
  <c r="AB30" i="1"/>
  <c r="U30" i="1"/>
  <c r="V30" i="1" s="1"/>
  <c r="R30" i="1" s="1"/>
  <c r="P30" i="1" s="1"/>
  <c r="S30" i="1" s="1"/>
  <c r="M30" i="1" s="1"/>
  <c r="N30" i="1" s="1"/>
  <c r="BS34" i="1"/>
  <c r="BW34" i="1" s="1"/>
  <c r="BX34" i="1" s="1"/>
  <c r="BR34" i="1"/>
  <c r="AB46" i="1"/>
  <c r="U52" i="1"/>
  <c r="V52" i="1" s="1"/>
  <c r="AB69" i="1"/>
  <c r="AE69" i="1" s="1"/>
  <c r="R69" i="1"/>
  <c r="P69" i="1" s="1"/>
  <c r="S69" i="1" s="1"/>
  <c r="M69" i="1" s="1"/>
  <c r="N69" i="1" s="1"/>
  <c r="AF21" i="1"/>
  <c r="O21" i="1"/>
  <c r="AU21" i="1"/>
  <c r="DH21" i="1"/>
  <c r="BI21" i="1" s="1"/>
  <c r="T21" i="1"/>
  <c r="BS28" i="1"/>
  <c r="BW28" i="1" s="1"/>
  <c r="BX28" i="1" s="1"/>
  <c r="BR28" i="1"/>
  <c r="BT28" i="1"/>
  <c r="BS33" i="1"/>
  <c r="BW33" i="1" s="1"/>
  <c r="BX33" i="1" s="1"/>
  <c r="BR33" i="1"/>
  <c r="U34" i="1"/>
  <c r="V34" i="1" s="1"/>
  <c r="W35" i="1"/>
  <c r="AA35" i="1" s="1"/>
  <c r="AD35" i="1"/>
  <c r="AU37" i="1"/>
  <c r="L37" i="1"/>
  <c r="AF37" i="1"/>
  <c r="O37" i="1"/>
  <c r="AG37" i="1"/>
  <c r="U37" i="1"/>
  <c r="V37" i="1" s="1"/>
  <c r="U43" i="1"/>
  <c r="V43" i="1" s="1"/>
  <c r="R43" i="1" s="1"/>
  <c r="P43" i="1" s="1"/>
  <c r="S43" i="1" s="1"/>
  <c r="M43" i="1" s="1"/>
  <c r="N43" i="1" s="1"/>
  <c r="AB49" i="1"/>
  <c r="DH52" i="1"/>
  <c r="BI52" i="1" s="1"/>
  <c r="DH58" i="1"/>
  <c r="BI58" i="1" s="1"/>
  <c r="BK58" i="1" s="1"/>
  <c r="T58" i="1"/>
  <c r="L21" i="1"/>
  <c r="BL23" i="1"/>
  <c r="DH26" i="1"/>
  <c r="BI26" i="1" s="1"/>
  <c r="BK26" i="1" s="1"/>
  <c r="T26" i="1"/>
  <c r="U31" i="1"/>
  <c r="V31" i="1" s="1"/>
  <c r="AB31" i="1"/>
  <c r="BT33" i="1"/>
  <c r="DH37" i="1"/>
  <c r="BI37" i="1" s="1"/>
  <c r="DH43" i="1"/>
  <c r="BI43" i="1" s="1"/>
  <c r="BL43" i="1" s="1"/>
  <c r="AG44" i="1"/>
  <c r="AF44" i="1"/>
  <c r="O44" i="1"/>
  <c r="L44" i="1"/>
  <c r="AU44" i="1"/>
  <c r="BR47" i="1"/>
  <c r="BT47" i="1"/>
  <c r="BS47" i="1"/>
  <c r="BW47" i="1" s="1"/>
  <c r="BX47" i="1" s="1"/>
  <c r="BL49" i="1"/>
  <c r="L53" i="1"/>
  <c r="AF53" i="1"/>
  <c r="O53" i="1"/>
  <c r="AG53" i="1"/>
  <c r="AU53" i="1"/>
  <c r="AB60" i="1"/>
  <c r="AF61" i="1"/>
  <c r="AG61" i="1"/>
  <c r="L61" i="1"/>
  <c r="R62" i="1"/>
  <c r="P62" i="1" s="1"/>
  <c r="S62" i="1" s="1"/>
  <c r="M62" i="1" s="1"/>
  <c r="N62" i="1" s="1"/>
  <c r="AB62" i="1"/>
  <c r="AB20" i="1"/>
  <c r="BT34" i="1"/>
  <c r="T36" i="1"/>
  <c r="DH38" i="1"/>
  <c r="BI38" i="1" s="1"/>
  <c r="BK38" i="1" s="1"/>
  <c r="T38" i="1"/>
  <c r="BS44" i="1"/>
  <c r="BW44" i="1" s="1"/>
  <c r="BX44" i="1" s="1"/>
  <c r="BR44" i="1"/>
  <c r="BT44" i="1"/>
  <c r="AG60" i="1"/>
  <c r="AF60" i="1"/>
  <c r="AU60" i="1"/>
  <c r="O60" i="1"/>
  <c r="L60" i="1"/>
  <c r="AU61" i="1"/>
  <c r="BL63" i="1"/>
  <c r="AB67" i="1"/>
  <c r="AB68" i="1"/>
  <c r="BK21" i="1"/>
  <c r="AU23" i="1"/>
  <c r="L23" i="1"/>
  <c r="AE35" i="1"/>
  <c r="AG38" i="1"/>
  <c r="AF38" i="1"/>
  <c r="AG39" i="1"/>
  <c r="AF39" i="1"/>
  <c r="O39" i="1"/>
  <c r="L39" i="1"/>
  <c r="AB41" i="1"/>
  <c r="R41" i="1"/>
  <c r="P41" i="1" s="1"/>
  <c r="S41" i="1" s="1"/>
  <c r="O57" i="1"/>
  <c r="L57" i="1"/>
  <c r="AU57" i="1"/>
  <c r="AF57" i="1"/>
  <c r="AG57" i="1"/>
  <c r="AC63" i="1"/>
  <c r="AF67" i="1"/>
  <c r="AG67" i="1"/>
  <c r="L67" i="1"/>
  <c r="O67" i="1"/>
  <c r="AU67" i="1"/>
  <c r="BT70" i="1"/>
  <c r="BS70" i="1"/>
  <c r="BW70" i="1" s="1"/>
  <c r="BX70" i="1" s="1"/>
  <c r="BR70" i="1"/>
  <c r="U23" i="1"/>
  <c r="V23" i="1" s="1"/>
  <c r="AB43" i="1"/>
  <c r="BT45" i="1"/>
  <c r="BS45" i="1"/>
  <c r="BW45" i="1" s="1"/>
  <c r="BX45" i="1" s="1"/>
  <c r="BR45" i="1"/>
  <c r="BT52" i="1"/>
  <c r="BS52" i="1"/>
  <c r="BW52" i="1" s="1"/>
  <c r="BX52" i="1" s="1"/>
  <c r="BR52" i="1"/>
  <c r="AF55" i="1"/>
  <c r="AG55" i="1"/>
  <c r="O55" i="1"/>
  <c r="AU55" i="1"/>
  <c r="BL56" i="1"/>
  <c r="BT58" i="1"/>
  <c r="BS58" i="1"/>
  <c r="BW58" i="1" s="1"/>
  <c r="BX58" i="1" s="1"/>
  <c r="BR58" i="1"/>
  <c r="BR30" i="1"/>
  <c r="AC52" i="1"/>
  <c r="AG22" i="1"/>
  <c r="AF22" i="1"/>
  <c r="AB27" i="1"/>
  <c r="R27" i="1"/>
  <c r="P27" i="1" s="1"/>
  <c r="S27" i="1" s="1"/>
  <c r="M27" i="1" s="1"/>
  <c r="N27" i="1" s="1"/>
  <c r="BK28" i="1"/>
  <c r="BS30" i="1"/>
  <c r="BW30" i="1" s="1"/>
  <c r="BX30" i="1" s="1"/>
  <c r="AB34" i="1"/>
  <c r="U44" i="1"/>
  <c r="V44" i="1" s="1"/>
  <c r="AB51" i="1"/>
  <c r="BT57" i="1"/>
  <c r="BR57" i="1"/>
  <c r="BS57" i="1"/>
  <c r="BW57" i="1" s="1"/>
  <c r="BX57" i="1" s="1"/>
  <c r="BS61" i="1"/>
  <c r="BW61" i="1" s="1"/>
  <c r="BX61" i="1" s="1"/>
  <c r="BT61" i="1"/>
  <c r="BR61" i="1"/>
  <c r="DH20" i="1"/>
  <c r="BI20" i="1" s="1"/>
  <c r="AU22" i="1"/>
  <c r="AB29" i="1"/>
  <c r="R29" i="1"/>
  <c r="P29" i="1" s="1"/>
  <c r="S29" i="1" s="1"/>
  <c r="M29" i="1" s="1"/>
  <c r="N29" i="1" s="1"/>
  <c r="DH29" i="1"/>
  <c r="BI29" i="1" s="1"/>
  <c r="BK29" i="1" s="1"/>
  <c r="X38" i="1"/>
  <c r="BS43" i="1"/>
  <c r="BW43" i="1" s="1"/>
  <c r="BX43" i="1" s="1"/>
  <c r="BR43" i="1"/>
  <c r="BT43" i="1"/>
  <c r="DH47" i="1"/>
  <c r="BI47" i="1" s="1"/>
  <c r="BL47" i="1" s="1"/>
  <c r="T47" i="1"/>
  <c r="BL51" i="1"/>
  <c r="BT51" i="1"/>
  <c r="BR51" i="1"/>
  <c r="BS51" i="1"/>
  <c r="BW51" i="1" s="1"/>
  <c r="BX51" i="1" s="1"/>
  <c r="BT62" i="1"/>
  <c r="BR62" i="1"/>
  <c r="BS62" i="1"/>
  <c r="BW62" i="1" s="1"/>
  <c r="BX62" i="1" s="1"/>
  <c r="U63" i="1"/>
  <c r="V63" i="1" s="1"/>
  <c r="AC20" i="1"/>
  <c r="AG21" i="1"/>
  <c r="O24" i="1"/>
  <c r="L24" i="1"/>
  <c r="U27" i="1"/>
  <c r="V27" i="1" s="1"/>
  <c r="AB35" i="1"/>
  <c r="R35" i="1"/>
  <c r="P35" i="1" s="1"/>
  <c r="S35" i="1" s="1"/>
  <c r="M35" i="1" s="1"/>
  <c r="N35" i="1" s="1"/>
  <c r="AB45" i="1"/>
  <c r="AF49" i="1"/>
  <c r="AG49" i="1"/>
  <c r="L49" i="1"/>
  <c r="O49" i="1"/>
  <c r="AB63" i="1"/>
  <c r="U28" i="1"/>
  <c r="V28" i="1" s="1"/>
  <c r="AC28" i="1" s="1"/>
  <c r="BK44" i="1"/>
  <c r="BL44" i="1"/>
  <c r="AB55" i="1"/>
  <c r="DH28" i="1"/>
  <c r="BI28" i="1" s="1"/>
  <c r="AB42" i="1"/>
  <c r="BT32" i="1"/>
  <c r="BS32" i="1"/>
  <c r="BW32" i="1" s="1"/>
  <c r="BX32" i="1" s="1"/>
  <c r="U20" i="1"/>
  <c r="V20" i="1" s="1"/>
  <c r="T25" i="1"/>
  <c r="DH25" i="1"/>
  <c r="BI25" i="1" s="1"/>
  <c r="BK25" i="1" s="1"/>
  <c r="BT26" i="1"/>
  <c r="BS26" i="1"/>
  <c r="BW26" i="1" s="1"/>
  <c r="BX26" i="1" s="1"/>
  <c r="BK20" i="1"/>
  <c r="BL21" i="1"/>
  <c r="AU24" i="1"/>
  <c r="AB25" i="1"/>
  <c r="BT42" i="1"/>
  <c r="BS42" i="1"/>
  <c r="BW42" i="1" s="1"/>
  <c r="BX42" i="1" s="1"/>
  <c r="BR42" i="1"/>
  <c r="BR49" i="1"/>
  <c r="BT49" i="1"/>
  <c r="BS49" i="1"/>
  <c r="BW49" i="1" s="1"/>
  <c r="BX49" i="1" s="1"/>
  <c r="AG54" i="1"/>
  <c r="AF54" i="1"/>
  <c r="AU54" i="1"/>
  <c r="L54" i="1"/>
  <c r="O54" i="1"/>
  <c r="U39" i="1"/>
  <c r="V39" i="1" s="1"/>
  <c r="R56" i="1"/>
  <c r="P56" i="1" s="1"/>
  <c r="S56" i="1" s="1"/>
  <c r="M56" i="1" s="1"/>
  <c r="N56" i="1" s="1"/>
  <c r="AB56" i="1"/>
  <c r="BL60" i="1"/>
  <c r="AB61" i="1"/>
  <c r="O20" i="1"/>
  <c r="AU26" i="1"/>
  <c r="L26" i="1"/>
  <c r="L34" i="1"/>
  <c r="AU34" i="1"/>
  <c r="BL36" i="1"/>
  <c r="R40" i="1"/>
  <c r="P40" i="1" s="1"/>
  <c r="S40" i="1" s="1"/>
  <c r="AB40" i="1"/>
  <c r="BS41" i="1"/>
  <c r="BW41" i="1" s="1"/>
  <c r="BX41" i="1" s="1"/>
  <c r="BR41" i="1"/>
  <c r="BS48" i="1"/>
  <c r="BW48" i="1" s="1"/>
  <c r="BX48" i="1" s="1"/>
  <c r="BT48" i="1"/>
  <c r="BR48" i="1"/>
  <c r="AD50" i="1"/>
  <c r="AE50" i="1" s="1"/>
  <c r="W50" i="1"/>
  <c r="AA50" i="1" s="1"/>
  <c r="BL52" i="1"/>
  <c r="R52" i="1"/>
  <c r="P52" i="1" s="1"/>
  <c r="S52" i="1" s="1"/>
  <c r="M52" i="1" s="1"/>
  <c r="N52" i="1" s="1"/>
  <c r="O63" i="1"/>
  <c r="AU63" i="1"/>
  <c r="L63" i="1"/>
  <c r="AG63" i="1"/>
  <c r="AF63" i="1"/>
  <c r="BR66" i="1"/>
  <c r="BT66" i="1"/>
  <c r="BS66" i="1"/>
  <c r="BW66" i="1" s="1"/>
  <c r="BX66" i="1" s="1"/>
  <c r="AC30" i="1"/>
  <c r="BR38" i="1"/>
  <c r="BS38" i="1"/>
  <c r="BW38" i="1" s="1"/>
  <c r="BX38" i="1" s="1"/>
  <c r="BS39" i="1"/>
  <c r="BW39" i="1" s="1"/>
  <c r="BX39" i="1" s="1"/>
  <c r="BR39" i="1"/>
  <c r="O69" i="1"/>
  <c r="AU69" i="1"/>
  <c r="L69" i="1"/>
  <c r="AG69" i="1"/>
  <c r="AF69" i="1"/>
  <c r="U70" i="1"/>
  <c r="V70" i="1" s="1"/>
  <c r="BT25" i="1"/>
  <c r="BR25" i="1"/>
  <c r="BS27" i="1"/>
  <c r="BW27" i="1" s="1"/>
  <c r="BX27" i="1" s="1"/>
  <c r="BT27" i="1"/>
  <c r="O30" i="1"/>
  <c r="L30" i="1"/>
  <c r="BT39" i="1"/>
  <c r="BK40" i="1"/>
  <c r="AU43" i="1"/>
  <c r="L43" i="1"/>
  <c r="AG43" i="1"/>
  <c r="AF43" i="1"/>
  <c r="AB47" i="1"/>
  <c r="DH49" i="1"/>
  <c r="BI49" i="1" s="1"/>
  <c r="BK49" i="1" s="1"/>
  <c r="T49" i="1"/>
  <c r="BR50" i="1"/>
  <c r="BK54" i="1"/>
  <c r="U56" i="1"/>
  <c r="V56" i="1" s="1"/>
  <c r="DH65" i="1"/>
  <c r="BI65" i="1" s="1"/>
  <c r="BK65" i="1" s="1"/>
  <c r="T65" i="1"/>
  <c r="DH70" i="1"/>
  <c r="BI70" i="1" s="1"/>
  <c r="AG33" i="1"/>
  <c r="AF33" i="1"/>
  <c r="AU33" i="1"/>
  <c r="BS40" i="1"/>
  <c r="BW40" i="1" s="1"/>
  <c r="BX40" i="1" s="1"/>
  <c r="BR40" i="1"/>
  <c r="BL58" i="1"/>
  <c r="DH22" i="1"/>
  <c r="BI22" i="1" s="1"/>
  <c r="BK22" i="1" s="1"/>
  <c r="T22" i="1"/>
  <c r="BS25" i="1"/>
  <c r="BW25" i="1" s="1"/>
  <c r="BX25" i="1" s="1"/>
  <c r="AG29" i="1"/>
  <c r="O29" i="1"/>
  <c r="L29" i="1"/>
  <c r="AU29" i="1"/>
  <c r="AU30" i="1"/>
  <c r="O35" i="1"/>
  <c r="AU35" i="1"/>
  <c r="O41" i="1"/>
  <c r="L41" i="1"/>
  <c r="AU41" i="1"/>
  <c r="AG41" i="1"/>
  <c r="AB44" i="1"/>
  <c r="R44" i="1"/>
  <c r="P44" i="1" s="1"/>
  <c r="S44" i="1" s="1"/>
  <c r="M44" i="1" s="1"/>
  <c r="N44" i="1" s="1"/>
  <c r="AB48" i="1"/>
  <c r="O48" i="1"/>
  <c r="L48" i="1"/>
  <c r="AG48" i="1"/>
  <c r="AU48" i="1"/>
  <c r="BS50" i="1"/>
  <c r="BW50" i="1" s="1"/>
  <c r="BX50" i="1" s="1"/>
  <c r="AC69" i="1"/>
  <c r="AU20" i="1"/>
  <c r="L20" i="1"/>
  <c r="AG32" i="1"/>
  <c r="L32" i="1"/>
  <c r="AU32" i="1"/>
  <c r="BL38" i="1"/>
  <c r="BK43" i="1"/>
  <c r="L47" i="1"/>
  <c r="AF47" i="1"/>
  <c r="AU47" i="1"/>
  <c r="BT54" i="1"/>
  <c r="BS54" i="1"/>
  <c r="BW54" i="1" s="1"/>
  <c r="BX54" i="1" s="1"/>
  <c r="AU31" i="1"/>
  <c r="L31" i="1"/>
  <c r="AF31" i="1"/>
  <c r="AC41" i="1"/>
  <c r="DH53" i="1"/>
  <c r="BI53" i="1" s="1"/>
  <c r="BK53" i="1" s="1"/>
  <c r="T53" i="1"/>
  <c r="BS55" i="1"/>
  <c r="BW55" i="1" s="1"/>
  <c r="BX55" i="1" s="1"/>
  <c r="BT55" i="1"/>
  <c r="BR55" i="1"/>
  <c r="DH30" i="1"/>
  <c r="BI30" i="1" s="1"/>
  <c r="BL30" i="1" s="1"/>
  <c r="BS31" i="1"/>
  <c r="BW31" i="1" s="1"/>
  <c r="BX31" i="1" s="1"/>
  <c r="BR31" i="1"/>
  <c r="U32" i="1"/>
  <c r="V32" i="1" s="1"/>
  <c r="BS37" i="1"/>
  <c r="BW37" i="1" s="1"/>
  <c r="BX37" i="1" s="1"/>
  <c r="BR37" i="1"/>
  <c r="AC48" i="1"/>
  <c r="U64" i="1"/>
  <c r="V64" i="1" s="1"/>
  <c r="DH71" i="1"/>
  <c r="BI71" i="1" s="1"/>
  <c r="BK71" i="1" s="1"/>
  <c r="T71" i="1"/>
  <c r="O36" i="1"/>
  <c r="AU36" i="1"/>
  <c r="AG45" i="1"/>
  <c r="AF45" i="1"/>
  <c r="L45" i="1"/>
  <c r="U48" i="1"/>
  <c r="V48" i="1" s="1"/>
  <c r="BK52" i="1"/>
  <c r="BT60" i="1"/>
  <c r="U62" i="1"/>
  <c r="V62" i="1" s="1"/>
  <c r="L27" i="1"/>
  <c r="BK33" i="1"/>
  <c r="DH42" i="1"/>
  <c r="BI42" i="1" s="1"/>
  <c r="BK42" i="1" s="1"/>
  <c r="T42" i="1"/>
  <c r="AU45" i="1"/>
  <c r="AF46" i="1"/>
  <c r="AU46" i="1"/>
  <c r="L46" i="1"/>
  <c r="T46" i="1"/>
  <c r="DH46" i="1"/>
  <c r="BI46" i="1" s="1"/>
  <c r="BL46" i="1" s="1"/>
  <c r="U51" i="1"/>
  <c r="V51" i="1" s="1"/>
  <c r="DH54" i="1"/>
  <c r="BI54" i="1" s="1"/>
  <c r="T54" i="1"/>
  <c r="AB57" i="1"/>
  <c r="T57" i="1"/>
  <c r="DH57" i="1"/>
  <c r="BI57" i="1" s="1"/>
  <c r="BT64" i="1"/>
  <c r="BS64" i="1"/>
  <c r="BW64" i="1" s="1"/>
  <c r="BX64" i="1" s="1"/>
  <c r="BR64" i="1"/>
  <c r="BS67" i="1"/>
  <c r="BW67" i="1" s="1"/>
  <c r="BX67" i="1" s="1"/>
  <c r="BT67" i="1"/>
  <c r="BR67" i="1"/>
  <c r="R50" i="1"/>
  <c r="P50" i="1" s="1"/>
  <c r="S50" i="1" s="1"/>
  <c r="M50" i="1" s="1"/>
  <c r="N50" i="1" s="1"/>
  <c r="AB50" i="1"/>
  <c r="BL66" i="1"/>
  <c r="BL72" i="1"/>
  <c r="AG72" i="1"/>
  <c r="AF72" i="1"/>
  <c r="L72" i="1"/>
  <c r="BK46" i="1"/>
  <c r="BT63" i="1"/>
  <c r="BS63" i="1"/>
  <c r="BW63" i="1" s="1"/>
  <c r="BX63" i="1" s="1"/>
  <c r="BR63" i="1"/>
  <c r="U66" i="1"/>
  <c r="V66" i="1" s="1"/>
  <c r="R66" i="1"/>
  <c r="P66" i="1" s="1"/>
  <c r="S66" i="1" s="1"/>
  <c r="AB66" i="1"/>
  <c r="AC40" i="1"/>
  <c r="O42" i="1"/>
  <c r="AU42" i="1"/>
  <c r="AF42" i="1"/>
  <c r="U45" i="1"/>
  <c r="V45" i="1" s="1"/>
  <c r="AU50" i="1"/>
  <c r="AC56" i="1"/>
  <c r="X65" i="1"/>
  <c r="AG66" i="1"/>
  <c r="AF66" i="1"/>
  <c r="AU66" i="1"/>
  <c r="L66" i="1"/>
  <c r="T68" i="1"/>
  <c r="AU68" i="1"/>
  <c r="BT69" i="1"/>
  <c r="BS69" i="1"/>
  <c r="BW69" i="1" s="1"/>
  <c r="BX69" i="1" s="1"/>
  <c r="BR69" i="1"/>
  <c r="X71" i="1"/>
  <c r="AC50" i="1"/>
  <c r="AC62" i="1"/>
  <c r="AB65" i="1"/>
  <c r="AB71" i="1"/>
  <c r="DH55" i="1"/>
  <c r="BI55" i="1" s="1"/>
  <c r="BK55" i="1" s="1"/>
  <c r="L59" i="1"/>
  <c r="AF59" i="1"/>
  <c r="T33" i="1"/>
  <c r="O51" i="1"/>
  <c r="L51" i="1"/>
  <c r="DH59" i="1"/>
  <c r="BI59" i="1" s="1"/>
  <c r="BK59" i="1" s="1"/>
  <c r="T59" i="1"/>
  <c r="DH60" i="1"/>
  <c r="BI60" i="1" s="1"/>
  <c r="BK60" i="1" s="1"/>
  <c r="T60" i="1"/>
  <c r="BL54" i="1"/>
  <c r="L65" i="1"/>
  <c r="AG65" i="1"/>
  <c r="AF65" i="1"/>
  <c r="L71" i="1"/>
  <c r="AG71" i="1"/>
  <c r="AF71" i="1"/>
  <c r="BK72" i="1"/>
  <c r="U72" i="1"/>
  <c r="V72" i="1" s="1"/>
  <c r="R72" i="1" s="1"/>
  <c r="P72" i="1" s="1"/>
  <c r="S72" i="1" s="1"/>
  <c r="M72" i="1" s="1"/>
  <c r="N72" i="1" s="1"/>
  <c r="T55" i="1"/>
  <c r="T61" i="1"/>
  <c r="T67" i="1"/>
  <c r="U67" i="1" l="1"/>
  <c r="V67" i="1" s="1"/>
  <c r="U68" i="1"/>
  <c r="V68" i="1" s="1"/>
  <c r="U53" i="1"/>
  <c r="V53" i="1" s="1"/>
  <c r="U55" i="1"/>
  <c r="V55" i="1" s="1"/>
  <c r="U60" i="1"/>
  <c r="V60" i="1" s="1"/>
  <c r="AD48" i="1"/>
  <c r="AE48" i="1" s="1"/>
  <c r="W48" i="1"/>
  <c r="AA48" i="1" s="1"/>
  <c r="BK47" i="1"/>
  <c r="U22" i="1"/>
  <c r="V22" i="1" s="1"/>
  <c r="W63" i="1"/>
  <c r="AA63" i="1" s="1"/>
  <c r="AD63" i="1"/>
  <c r="AE63" i="1" s="1"/>
  <c r="BL29" i="1"/>
  <c r="AD56" i="1"/>
  <c r="AE56" i="1" s="1"/>
  <c r="W56" i="1"/>
  <c r="AA56" i="1" s="1"/>
  <c r="AC24" i="1"/>
  <c r="U26" i="1"/>
  <c r="V26" i="1" s="1"/>
  <c r="W37" i="1"/>
  <c r="AA37" i="1" s="1"/>
  <c r="AD37" i="1"/>
  <c r="AC37" i="1"/>
  <c r="R37" i="1"/>
  <c r="P37" i="1" s="1"/>
  <c r="S37" i="1" s="1"/>
  <c r="M37" i="1" s="1"/>
  <c r="N37" i="1" s="1"/>
  <c r="AD52" i="1"/>
  <c r="AE52" i="1" s="1"/>
  <c r="W52" i="1"/>
  <c r="AA52" i="1" s="1"/>
  <c r="W51" i="1"/>
  <c r="AA51" i="1" s="1"/>
  <c r="AD51" i="1"/>
  <c r="AE51" i="1" s="1"/>
  <c r="BL70" i="1"/>
  <c r="BK70" i="1"/>
  <c r="AE41" i="1"/>
  <c r="BL65" i="1"/>
  <c r="BL57" i="1"/>
  <c r="BK57" i="1"/>
  <c r="W32" i="1"/>
  <c r="AA32" i="1" s="1"/>
  <c r="R32" i="1"/>
  <c r="P32" i="1" s="1"/>
  <c r="S32" i="1" s="1"/>
  <c r="M32" i="1" s="1"/>
  <c r="N32" i="1" s="1"/>
  <c r="AD32" i="1"/>
  <c r="W70" i="1"/>
  <c r="AA70" i="1" s="1"/>
  <c r="AD70" i="1"/>
  <c r="AE70" i="1" s="1"/>
  <c r="AD34" i="1"/>
  <c r="W34" i="1"/>
  <c r="AA34" i="1" s="1"/>
  <c r="W43" i="1"/>
  <c r="AA43" i="1" s="1"/>
  <c r="AD43" i="1"/>
  <c r="AC43" i="1"/>
  <c r="AD66" i="1"/>
  <c r="AE66" i="1" s="1"/>
  <c r="W66" i="1"/>
  <c r="AA66" i="1" s="1"/>
  <c r="AC66" i="1"/>
  <c r="BL59" i="1"/>
  <c r="W20" i="1"/>
  <c r="AA20" i="1" s="1"/>
  <c r="AD20" i="1"/>
  <c r="AE20" i="1" s="1"/>
  <c r="W44" i="1"/>
  <c r="AA44" i="1" s="1"/>
  <c r="AC44" i="1"/>
  <c r="AD44" i="1"/>
  <c r="AE44" i="1" s="1"/>
  <c r="BL42" i="1"/>
  <c r="BK30" i="1"/>
  <c r="W64" i="1"/>
  <c r="AA64" i="1" s="1"/>
  <c r="AD64" i="1"/>
  <c r="AE64" i="1" s="1"/>
  <c r="U65" i="1"/>
  <c r="V65" i="1" s="1"/>
  <c r="U61" i="1"/>
  <c r="V61" i="1" s="1"/>
  <c r="U46" i="1"/>
  <c r="V46" i="1" s="1"/>
  <c r="R64" i="1"/>
  <c r="P64" i="1" s="1"/>
  <c r="S64" i="1" s="1"/>
  <c r="M64" i="1" s="1"/>
  <c r="N64" i="1" s="1"/>
  <c r="R51" i="1"/>
  <c r="P51" i="1" s="1"/>
  <c r="S51" i="1" s="1"/>
  <c r="M51" i="1" s="1"/>
  <c r="N51" i="1" s="1"/>
  <c r="U38" i="1"/>
  <c r="V38" i="1" s="1"/>
  <c r="BL71" i="1"/>
  <c r="AC64" i="1"/>
  <c r="U49" i="1"/>
  <c r="V49" i="1" s="1"/>
  <c r="AD19" i="1"/>
  <c r="W19" i="1"/>
  <c r="AA19" i="1" s="1"/>
  <c r="U33" i="1"/>
  <c r="V33" i="1" s="1"/>
  <c r="BL53" i="1"/>
  <c r="U54" i="1"/>
  <c r="V54" i="1" s="1"/>
  <c r="AD39" i="1"/>
  <c r="AE39" i="1" s="1"/>
  <c r="W39" i="1"/>
  <c r="AA39" i="1" s="1"/>
  <c r="R39" i="1"/>
  <c r="P39" i="1" s="1"/>
  <c r="S39" i="1" s="1"/>
  <c r="M39" i="1" s="1"/>
  <c r="N39" i="1" s="1"/>
  <c r="W28" i="1"/>
  <c r="AA28" i="1" s="1"/>
  <c r="AD28" i="1"/>
  <c r="AE28" i="1" s="1"/>
  <c r="R28" i="1"/>
  <c r="P28" i="1" s="1"/>
  <c r="S28" i="1" s="1"/>
  <c r="M28" i="1" s="1"/>
  <c r="N28" i="1" s="1"/>
  <c r="AC39" i="1"/>
  <c r="U58" i="1"/>
  <c r="V58" i="1" s="1"/>
  <c r="U21" i="1"/>
  <c r="V21" i="1" s="1"/>
  <c r="AD40" i="1"/>
  <c r="AE40" i="1" s="1"/>
  <c r="W40" i="1"/>
  <c r="AA40" i="1" s="1"/>
  <c r="AD45" i="1"/>
  <c r="AC45" i="1"/>
  <c r="W45" i="1"/>
  <c r="AA45" i="1" s="1"/>
  <c r="AD24" i="1"/>
  <c r="W24" i="1"/>
  <c r="AA24" i="1" s="1"/>
  <c r="AC51" i="1"/>
  <c r="W31" i="1"/>
  <c r="AA31" i="1" s="1"/>
  <c r="AD31" i="1"/>
  <c r="R31" i="1"/>
  <c r="P31" i="1" s="1"/>
  <c r="S31" i="1" s="1"/>
  <c r="M31" i="1" s="1"/>
  <c r="N31" i="1" s="1"/>
  <c r="U59" i="1"/>
  <c r="V59" i="1" s="1"/>
  <c r="AC34" i="1"/>
  <c r="R70" i="1"/>
  <c r="P70" i="1" s="1"/>
  <c r="S70" i="1" s="1"/>
  <c r="M70" i="1" s="1"/>
  <c r="N70" i="1" s="1"/>
  <c r="U57" i="1"/>
  <c r="V57" i="1" s="1"/>
  <c r="R45" i="1"/>
  <c r="P45" i="1" s="1"/>
  <c r="S45" i="1" s="1"/>
  <c r="M45" i="1" s="1"/>
  <c r="N45" i="1" s="1"/>
  <c r="U25" i="1"/>
  <c r="V25" i="1" s="1"/>
  <c r="AC32" i="1"/>
  <c r="R48" i="1"/>
  <c r="P48" i="1" s="1"/>
  <c r="S48" i="1" s="1"/>
  <c r="M48" i="1" s="1"/>
  <c r="N48" i="1" s="1"/>
  <c r="W27" i="1"/>
  <c r="AA27" i="1" s="1"/>
  <c r="AD27" i="1"/>
  <c r="AC31" i="1"/>
  <c r="BK37" i="1"/>
  <c r="BL37" i="1"/>
  <c r="AC27" i="1"/>
  <c r="AD72" i="1"/>
  <c r="W72" i="1"/>
  <c r="AA72" i="1" s="1"/>
  <c r="AC72" i="1"/>
  <c r="AD23" i="1"/>
  <c r="AE23" i="1" s="1"/>
  <c r="AC23" i="1"/>
  <c r="W23" i="1"/>
  <c r="AA23" i="1" s="1"/>
  <c r="M66" i="1"/>
  <c r="N66" i="1" s="1"/>
  <c r="U42" i="1"/>
  <c r="V42" i="1" s="1"/>
  <c r="M40" i="1"/>
  <c r="N40" i="1" s="1"/>
  <c r="U36" i="1"/>
  <c r="V36" i="1" s="1"/>
  <c r="BL26" i="1"/>
  <c r="BL25" i="1"/>
  <c r="AD62" i="1"/>
  <c r="AE62" i="1" s="1"/>
  <c r="W62" i="1"/>
  <c r="AA62" i="1" s="1"/>
  <c r="U71" i="1"/>
  <c r="V71" i="1" s="1"/>
  <c r="BL22" i="1"/>
  <c r="BL55" i="1"/>
  <c r="R63" i="1"/>
  <c r="P63" i="1" s="1"/>
  <c r="S63" i="1" s="1"/>
  <c r="M63" i="1" s="1"/>
  <c r="N63" i="1" s="1"/>
  <c r="U47" i="1"/>
  <c r="V47" i="1" s="1"/>
  <c r="R34" i="1"/>
  <c r="P34" i="1" s="1"/>
  <c r="S34" i="1" s="1"/>
  <c r="M34" i="1" s="1"/>
  <c r="N34" i="1" s="1"/>
  <c r="AC70" i="1"/>
  <c r="M41" i="1"/>
  <c r="N41" i="1" s="1"/>
  <c r="AC19" i="1"/>
  <c r="AD30" i="1"/>
  <c r="AE30" i="1" s="1"/>
  <c r="W30" i="1"/>
  <c r="AA30" i="1" s="1"/>
  <c r="R20" i="1"/>
  <c r="P20" i="1" s="1"/>
  <c r="S20" i="1" s="1"/>
  <c r="M20" i="1" s="1"/>
  <c r="N20" i="1" s="1"/>
  <c r="W38" i="1" l="1"/>
  <c r="AA38" i="1" s="1"/>
  <c r="AD38" i="1"/>
  <c r="AE38" i="1" s="1"/>
  <c r="AC38" i="1"/>
  <c r="R38" i="1"/>
  <c r="P38" i="1" s="1"/>
  <c r="S38" i="1" s="1"/>
  <c r="M38" i="1" s="1"/>
  <c r="N38" i="1" s="1"/>
  <c r="W21" i="1"/>
  <c r="AA21" i="1" s="1"/>
  <c r="AD21" i="1"/>
  <c r="AC21" i="1"/>
  <c r="R21" i="1"/>
  <c r="P21" i="1" s="1"/>
  <c r="S21" i="1" s="1"/>
  <c r="M21" i="1" s="1"/>
  <c r="N21" i="1" s="1"/>
  <c r="AE31" i="1"/>
  <c r="AD46" i="1"/>
  <c r="W46" i="1"/>
  <c r="AA46" i="1" s="1"/>
  <c r="AC46" i="1"/>
  <c r="R46" i="1"/>
  <c r="P46" i="1" s="1"/>
  <c r="S46" i="1" s="1"/>
  <c r="M46" i="1" s="1"/>
  <c r="N46" i="1" s="1"/>
  <c r="W53" i="1"/>
  <c r="AA53" i="1" s="1"/>
  <c r="R53" i="1"/>
  <c r="P53" i="1" s="1"/>
  <c r="S53" i="1" s="1"/>
  <c r="M53" i="1" s="1"/>
  <c r="N53" i="1" s="1"/>
  <c r="AD53" i="1"/>
  <c r="AC53" i="1"/>
  <c r="W59" i="1"/>
  <c r="AA59" i="1" s="1"/>
  <c r="AD59" i="1"/>
  <c r="R59" i="1"/>
  <c r="P59" i="1" s="1"/>
  <c r="S59" i="1" s="1"/>
  <c r="M59" i="1" s="1"/>
  <c r="N59" i="1" s="1"/>
  <c r="AC59" i="1"/>
  <c r="W71" i="1"/>
  <c r="AA71" i="1" s="1"/>
  <c r="AD71" i="1"/>
  <c r="AC71" i="1"/>
  <c r="R71" i="1"/>
  <c r="P71" i="1" s="1"/>
  <c r="S71" i="1" s="1"/>
  <c r="M71" i="1" s="1"/>
  <c r="N71" i="1" s="1"/>
  <c r="AD58" i="1"/>
  <c r="W58" i="1"/>
  <c r="AA58" i="1" s="1"/>
  <c r="R58" i="1"/>
  <c r="P58" i="1" s="1"/>
  <c r="S58" i="1" s="1"/>
  <c r="M58" i="1" s="1"/>
  <c r="N58" i="1" s="1"/>
  <c r="AC58" i="1"/>
  <c r="W33" i="1"/>
  <c r="AA33" i="1" s="1"/>
  <c r="R33" i="1"/>
  <c r="P33" i="1" s="1"/>
  <c r="S33" i="1" s="1"/>
  <c r="M33" i="1" s="1"/>
  <c r="N33" i="1" s="1"/>
  <c r="AC33" i="1"/>
  <c r="AD33" i="1"/>
  <c r="AE33" i="1" s="1"/>
  <c r="W57" i="1"/>
  <c r="AA57" i="1" s="1"/>
  <c r="AD57" i="1"/>
  <c r="AC57" i="1"/>
  <c r="R57" i="1"/>
  <c r="P57" i="1" s="1"/>
  <c r="S57" i="1" s="1"/>
  <c r="M57" i="1" s="1"/>
  <c r="N57" i="1" s="1"/>
  <c r="AE43" i="1"/>
  <c r="AE34" i="1"/>
  <c r="AD61" i="1"/>
  <c r="W61" i="1"/>
  <c r="AA61" i="1" s="1"/>
  <c r="R61" i="1"/>
  <c r="P61" i="1" s="1"/>
  <c r="S61" i="1" s="1"/>
  <c r="M61" i="1" s="1"/>
  <c r="N61" i="1" s="1"/>
  <c r="AC61" i="1"/>
  <c r="AE32" i="1"/>
  <c r="AD54" i="1"/>
  <c r="W54" i="1"/>
  <c r="AA54" i="1" s="1"/>
  <c r="AC54" i="1"/>
  <c r="R54" i="1"/>
  <c r="P54" i="1" s="1"/>
  <c r="S54" i="1" s="1"/>
  <c r="M54" i="1" s="1"/>
  <c r="N54" i="1" s="1"/>
  <c r="AE19" i="1"/>
  <c r="AD68" i="1"/>
  <c r="W68" i="1"/>
  <c r="AA68" i="1" s="1"/>
  <c r="AC68" i="1"/>
  <c r="R68" i="1"/>
  <c r="P68" i="1" s="1"/>
  <c r="S68" i="1" s="1"/>
  <c r="M68" i="1" s="1"/>
  <c r="N68" i="1" s="1"/>
  <c r="W36" i="1"/>
  <c r="AA36" i="1" s="1"/>
  <c r="AD36" i="1"/>
  <c r="AE36" i="1" s="1"/>
  <c r="AC36" i="1"/>
  <c r="R36" i="1"/>
  <c r="P36" i="1" s="1"/>
  <c r="S36" i="1" s="1"/>
  <c r="M36" i="1" s="1"/>
  <c r="N36" i="1" s="1"/>
  <c r="AD26" i="1"/>
  <c r="AE26" i="1" s="1"/>
  <c r="W26" i="1"/>
  <c r="AA26" i="1" s="1"/>
  <c r="R26" i="1"/>
  <c r="P26" i="1" s="1"/>
  <c r="S26" i="1" s="1"/>
  <c r="M26" i="1" s="1"/>
  <c r="N26" i="1" s="1"/>
  <c r="AC26" i="1"/>
  <c r="W42" i="1"/>
  <c r="AA42" i="1" s="1"/>
  <c r="AD42" i="1"/>
  <c r="AC42" i="1"/>
  <c r="R42" i="1"/>
  <c r="P42" i="1" s="1"/>
  <c r="S42" i="1" s="1"/>
  <c r="M42" i="1" s="1"/>
  <c r="N42" i="1" s="1"/>
  <c r="AE24" i="1"/>
  <c r="AD22" i="1"/>
  <c r="W22" i="1"/>
  <c r="AA22" i="1" s="1"/>
  <c r="AC22" i="1"/>
  <c r="R22" i="1"/>
  <c r="P22" i="1" s="1"/>
  <c r="S22" i="1" s="1"/>
  <c r="M22" i="1" s="1"/>
  <c r="N22" i="1" s="1"/>
  <c r="AD67" i="1"/>
  <c r="AE67" i="1" s="1"/>
  <c r="W67" i="1"/>
  <c r="AA67" i="1" s="1"/>
  <c r="R67" i="1"/>
  <c r="P67" i="1" s="1"/>
  <c r="S67" i="1" s="1"/>
  <c r="M67" i="1" s="1"/>
  <c r="N67" i="1" s="1"/>
  <c r="AC67" i="1"/>
  <c r="AE45" i="1"/>
  <c r="W47" i="1"/>
  <c r="AA47" i="1" s="1"/>
  <c r="AD47" i="1"/>
  <c r="R47" i="1"/>
  <c r="P47" i="1" s="1"/>
  <c r="S47" i="1" s="1"/>
  <c r="M47" i="1" s="1"/>
  <c r="N47" i="1" s="1"/>
  <c r="AC47" i="1"/>
  <c r="AD60" i="1"/>
  <c r="W60" i="1"/>
  <c r="AA60" i="1" s="1"/>
  <c r="AC60" i="1"/>
  <c r="R60" i="1"/>
  <c r="P60" i="1" s="1"/>
  <c r="S60" i="1" s="1"/>
  <c r="M60" i="1" s="1"/>
  <c r="N60" i="1" s="1"/>
  <c r="AE27" i="1"/>
  <c r="AD55" i="1"/>
  <c r="AE55" i="1" s="1"/>
  <c r="W55" i="1"/>
  <c r="AA55" i="1" s="1"/>
  <c r="R55" i="1"/>
  <c r="P55" i="1" s="1"/>
  <c r="S55" i="1" s="1"/>
  <c r="M55" i="1" s="1"/>
  <c r="N55" i="1" s="1"/>
  <c r="AC55" i="1"/>
  <c r="W25" i="1"/>
  <c r="AA25" i="1" s="1"/>
  <c r="AD25" i="1"/>
  <c r="R25" i="1"/>
  <c r="P25" i="1" s="1"/>
  <c r="S25" i="1" s="1"/>
  <c r="M25" i="1" s="1"/>
  <c r="N25" i="1" s="1"/>
  <c r="AC25" i="1"/>
  <c r="AE72" i="1"/>
  <c r="AD49" i="1"/>
  <c r="AE49" i="1" s="1"/>
  <c r="W49" i="1"/>
  <c r="AA49" i="1" s="1"/>
  <c r="R49" i="1"/>
  <c r="P49" i="1" s="1"/>
  <c r="S49" i="1" s="1"/>
  <c r="M49" i="1" s="1"/>
  <c r="N49" i="1" s="1"/>
  <c r="AC49" i="1"/>
  <c r="W65" i="1"/>
  <c r="AA65" i="1" s="1"/>
  <c r="AD65" i="1"/>
  <c r="AC65" i="1"/>
  <c r="R65" i="1"/>
  <c r="P65" i="1" s="1"/>
  <c r="S65" i="1" s="1"/>
  <c r="M65" i="1" s="1"/>
  <c r="N65" i="1" s="1"/>
  <c r="AE37" i="1"/>
  <c r="AE60" i="1" l="1"/>
  <c r="AE46" i="1"/>
  <c r="AE59" i="1"/>
  <c r="AE25" i="1"/>
  <c r="AE21" i="1"/>
  <c r="AE57" i="1"/>
  <c r="AE54" i="1"/>
  <c r="AE47" i="1"/>
  <c r="AE61" i="1"/>
  <c r="AE53" i="1"/>
  <c r="AE42" i="1"/>
  <c r="AE71" i="1"/>
  <c r="AE22" i="1"/>
  <c r="AE65" i="1"/>
  <c r="AE68" i="1"/>
  <c r="AE58" i="1"/>
</calcChain>
</file>

<file path=xl/sharedStrings.xml><?xml version="1.0" encoding="utf-8"?>
<sst xmlns="http://schemas.openxmlformats.org/spreadsheetml/2006/main" count="1697" uniqueCount="621">
  <si>
    <t>File opened</t>
  </si>
  <si>
    <t>2023-12-06 14:56:14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</si>
  <si>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</si>
  <si>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</si>
  <si>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</si>
  <si>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</si>
  <si>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</si>
  <si>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</si>
  <si>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</si>
  <si>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</si>
  <si>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</si>
  <si>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</si>
  <si>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</si>
  <si>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</si>
  <si>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</si>
  <si>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</si>
  <si>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</si>
  <si>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</si>
  <si>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</si>
  <si>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</si>
  <si>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</si>
  <si>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</si>
  <si>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</si>
  <si>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</si>
  <si>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</si>
  <si>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</si>
  <si>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</si>
  <si>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14:56:14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</si>
  <si>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</si>
  <si>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</si>
  <si>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</si>
  <si>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</si>
  <si>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</si>
  <si>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</si>
  <si>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</si>
  <si>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</si>
  <si>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</si>
  <si>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</si>
  <si>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</si>
  <si>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</si>
  <si>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</si>
  <si>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</si>
  <si>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</si>
  <si>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</si>
  <si>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</si>
  <si>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</si>
  <si>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</si>
  <si>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</si>
  <si>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</si>
  <si>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</si>
  <si>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</si>
  <si>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</si>
  <si>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</si>
  <si>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</si>
  <si>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</si>
  <si>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</si>
  <si>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</si>
  <si>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</si>
  <si>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</si>
  <si>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</si>
  <si>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</si>
  <si>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</si>
  <si>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</si>
  <si>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</si>
  <si>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</si>
  <si>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</si>
  <si>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</si>
  <si>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</si>
  <si>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</si>
  <si>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</si>
  <si>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</si>
  <si>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</si>
  <si>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</si>
  <si>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</si>
  <si>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</si>
  <si>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</si>
  <si>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</si>
  <si>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</si>
  <si>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</si>
  <si>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</si>
  <si>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</si>
  <si>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</si>
  <si>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</si>
  <si>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</si>
  <si>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</si>
  <si>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</si>
  <si>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</si>
  <si>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</si>
  <si>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</si>
  <si>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</si>
  <si>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</si>
  <si>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</si>
  <si>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</si>
  <si>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</si>
  <si>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</si>
  <si>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</si>
  <si>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</si>
  <si>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</si>
  <si>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</si>
  <si>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</si>
  <si>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</si>
  <si>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</si>
  <si>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</si>
  <si>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</si>
  <si>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</si>
  <si>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</si>
  <si>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</si>
  <si>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</si>
  <si>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</si>
  <si>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</si>
  <si>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</si>
  <si>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</si>
  <si>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</si>
  <si>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</si>
  <si>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</si>
  <si>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</si>
  <si>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</si>
  <si>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</si>
  <si>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</si>
  <si>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</si>
  <si>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</si>
  <si>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</si>
  <si>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</si>
  <si>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</si>
  <si>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</si>
  <si>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</si>
  <si>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</si>
  <si>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</si>
  <si>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</si>
  <si>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</si>
  <si>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</si>
  <si>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</si>
  <si>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</si>
  <si>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</si>
  <si>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</si>
  <si>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</si>
  <si>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</si>
  <si>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</si>
  <si>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</si>
  <si>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</si>
  <si>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</si>
  <si>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</si>
  <si>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</si>
  <si>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</si>
  <si>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</si>
  <si>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</si>
  <si>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</si>
  <si>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</si>
  <si>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</si>
  <si>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</si>
  <si>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</si>
  <si>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</si>
  <si>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</si>
  <si>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</si>
  <si>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</si>
  <si>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</si>
  <si>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</si>
  <si>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</si>
  <si>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</si>
  <si>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</si>
  <si>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</si>
  <si>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</si>
  <si>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</si>
  <si>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</si>
  <si>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</si>
  <si>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</si>
  <si>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</si>
  <si>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</si>
  <si>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</si>
  <si>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</si>
  <si>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</si>
  <si>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</si>
  <si>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</si>
  <si>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</si>
  <si>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</si>
  <si>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</si>
  <si>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</si>
  <si>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</si>
  <si>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</si>
  <si>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</si>
  <si>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</si>
  <si>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</si>
  <si>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</si>
  <si>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</si>
  <si>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</si>
  <si>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</si>
  <si>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</si>
  <si>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</si>
  <si>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</si>
  <si>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</si>
  <si>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</si>
  <si>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</si>
  <si>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</si>
  <si>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</si>
  <si>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</si>
  <si>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</si>
  <si>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</si>
  <si>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</si>
  <si>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</si>
  <si>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</si>
  <si>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</si>
  <si>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</si>
  <si>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</si>
  <si>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</si>
  <si>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</si>
  <si>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</si>
  <si>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</si>
  <si>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</si>
  <si>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</si>
  <si>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</si>
  <si>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</si>
  <si>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</si>
  <si>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</si>
  <si>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</si>
  <si>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</si>
  <si>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</si>
  <si>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</si>
  <si>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</si>
  <si>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</si>
  <si>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</si>
  <si>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</si>
  <si>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</si>
  <si>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</si>
  <si>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</si>
  <si>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</si>
  <si>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</si>
  <si>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</si>
  <si>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</si>
  <si>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</si>
  <si>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</si>
  <si>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</si>
  <si>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</si>
  <si>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</si>
  <si>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</si>
  <si>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</si>
  <si>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</si>
  <si>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</si>
  <si>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</si>
  <si>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</si>
  <si>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</si>
  <si>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</si>
  <si>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</si>
  <si>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</si>
  <si>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</si>
  <si>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</si>
  <si>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</si>
  <si>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</si>
  <si>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</si>
  <si>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</si>
  <si>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</si>
  <si>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</si>
  <si>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</si>
  <si>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</si>
  <si>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</si>
  <si>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</si>
  <si>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</si>
  <si>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</si>
  <si>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</si>
  <si>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</si>
  <si>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</si>
  <si>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</si>
  <si>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</si>
  <si>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</si>
  <si>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</si>
  <si>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</si>
  <si>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</si>
  <si>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</si>
  <si>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</si>
  <si>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</si>
  <si>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</si>
  <si>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</si>
  <si>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</si>
  <si>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</si>
  <si>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</si>
  <si>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</si>
  <si>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</si>
  <si>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</si>
  <si>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</si>
  <si>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</si>
  <si>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</si>
  <si>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</si>
  <si>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</si>
  <si>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</si>
  <si>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</si>
  <si>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</si>
  <si>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</si>
  <si>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</si>
  <si>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</si>
  <si>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</si>
  <si>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</si>
  <si>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</si>
  <si>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</si>
  <si>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</si>
  <si>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</si>
  <si>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</si>
  <si>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</si>
  <si>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</si>
  <si>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</si>
  <si>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</si>
  <si>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</si>
  <si>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</si>
  <si>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</si>
  <si>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</si>
  <si>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</si>
  <si>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</si>
  <si>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</si>
  <si>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</si>
  <si>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</si>
  <si>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</si>
  <si>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</si>
  <si>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</si>
  <si>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</si>
  <si>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</si>
  <si>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</si>
  <si>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</si>
  <si>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</si>
  <si>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</si>
  <si>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</si>
  <si>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</si>
  <si>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</si>
  <si>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</si>
  <si>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</si>
  <si>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</si>
  <si>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</si>
  <si>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</si>
  <si>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</si>
  <si>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</si>
  <si>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</si>
  <si>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</si>
  <si>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</si>
  <si>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</si>
  <si>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</si>
  <si>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</si>
  <si>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</si>
  <si>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</si>
  <si>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</si>
  <si>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</si>
  <si>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</si>
  <si>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</si>
  <si>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</si>
  <si>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</si>
  <si>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</si>
  <si>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</si>
  <si>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</si>
  <si>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</si>
  <si>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</si>
  <si>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</si>
  <si>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</si>
  <si>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</si>
  <si>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</si>
  <si>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</si>
  <si>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</si>
  <si>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</si>
  <si>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</si>
  <si>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</si>
  <si>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</si>
  <si>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</si>
  <si>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</si>
  <si>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</si>
  <si>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</si>
  <si>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</si>
  <si>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</si>
  <si>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</si>
  <si>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</si>
  <si>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</si>
  <si>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</si>
  <si>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</si>
  <si>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</si>
  <si>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</si>
  <si>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</si>
  <si>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</si>
  <si>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</si>
  <si>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</si>
  <si>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</si>
  <si>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</si>
  <si>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</si>
  <si>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</si>
  <si>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</si>
  <si>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</si>
  <si>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</si>
  <si>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</si>
  <si>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</si>
  <si>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</si>
  <si>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</si>
  <si>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</si>
  <si>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</si>
  <si>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</si>
  <si>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</si>
  <si>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</si>
  <si>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</si>
  <si>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</si>
  <si>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</si>
  <si>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</si>
  <si>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</si>
  <si>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</si>
  <si>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</si>
  <si>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</si>
  <si>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</si>
  <si>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</si>
  <si>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</si>
  <si>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</si>
  <si>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</si>
  <si>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</si>
  <si>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</si>
  <si>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</si>
  <si>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</si>
  <si>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</si>
  <si>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</si>
  <si>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</si>
  <si>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</si>
  <si>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</si>
  <si>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</si>
  <si>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</si>
  <si>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</si>
  <si>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</si>
  <si>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</si>
  <si>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</si>
  <si>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</si>
  <si>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</si>
  <si>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</si>
  <si>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</si>
  <si>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</si>
  <si>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</si>
  <si>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</si>
  <si>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</si>
  <si>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</si>
  <si>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</si>
  <si>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</si>
  <si>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</si>
  <si>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</si>
  <si>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</si>
  <si>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</si>
  <si>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</si>
  <si>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</si>
  <si>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20231205 15:26:17</t>
  </si>
  <si>
    <t>15:26:17</t>
  </si>
  <si>
    <t>-</t>
  </si>
  <si>
    <t>RECT-133-20231206-15_25_24</t>
  </si>
  <si>
    <t>0: Broadleaf</t>
  </si>
  <si>
    <t>--:--:--</t>
  </si>
  <si>
    <t>3/3</t>
  </si>
  <si>
    <t>00000000</t>
  </si>
  <si>
    <t>iiiiiiii</t>
  </si>
  <si>
    <t>off</t>
  </si>
  <si>
    <t>20231205 15:28:35</t>
  </si>
  <si>
    <t>15:28:35</t>
  </si>
  <si>
    <t>RECT-134-20231206-15_27_42</t>
  </si>
  <si>
    <t>2/3</t>
  </si>
  <si>
    <t>20231205 15:30:16</t>
  </si>
  <si>
    <t>15:30:16</t>
  </si>
  <si>
    <t>RECT-135-20231206-15_29_23</t>
  </si>
  <si>
    <t>1/3</t>
  </si>
  <si>
    <t>20231205 15:41:43</t>
  </si>
  <si>
    <t>15:41:43</t>
  </si>
  <si>
    <t>RECT-136-20231206-15_40_50</t>
  </si>
  <si>
    <t>20231205 15:43:59</t>
  </si>
  <si>
    <t>15:43:59</t>
  </si>
  <si>
    <t>RECT-137-20231206-15_43_06</t>
  </si>
  <si>
    <t>20231205 15:45:47</t>
  </si>
  <si>
    <t>15:45:47</t>
  </si>
  <si>
    <t>RECT-138-20231206-15_44_54</t>
  </si>
  <si>
    <t>20231205 15:51:04</t>
  </si>
  <si>
    <t>15:51:04</t>
  </si>
  <si>
    <t>RECT-139-20231206-15_50_11</t>
  </si>
  <si>
    <t>20231205 15:52:51</t>
  </si>
  <si>
    <t>15:52:51</t>
  </si>
  <si>
    <t>RECT-140-20231206-15_51_58</t>
  </si>
  <si>
    <t>20231205 15:54:23</t>
  </si>
  <si>
    <t>15:54:23</t>
  </si>
  <si>
    <t>RECT-141-20231206-15_53_30</t>
  </si>
  <si>
    <t>20231205 16:00:57</t>
  </si>
  <si>
    <t>16:00:57</t>
  </si>
  <si>
    <t>RECT-142-20231206-16_00_05</t>
  </si>
  <si>
    <t>20231205 16:02:00</t>
  </si>
  <si>
    <t>16:02:00</t>
  </si>
  <si>
    <t>RECT-143-20231206-16_01_07</t>
  </si>
  <si>
    <t>20231205 16:03:24</t>
  </si>
  <si>
    <t>16:03:24</t>
  </si>
  <si>
    <t>RECT-144-20231206-16_02_31</t>
  </si>
  <si>
    <t>20231205 16:12:35</t>
  </si>
  <si>
    <t>16:12:35</t>
  </si>
  <si>
    <t>RECT-145-20231206-16_11_42</t>
  </si>
  <si>
    <t>20231205 16:14:53</t>
  </si>
  <si>
    <t>16:14:53</t>
  </si>
  <si>
    <t>RECT-146-20231206-16_14_00</t>
  </si>
  <si>
    <t>20231205 16:15:56</t>
  </si>
  <si>
    <t>16:15:56</t>
  </si>
  <si>
    <t>ely-1-5</t>
  </si>
  <si>
    <t>RECT-147-20231206-16_15_03</t>
  </si>
  <si>
    <t>20231205 16:35:06</t>
  </si>
  <si>
    <t>16:35:06</t>
  </si>
  <si>
    <t>RECT-148-20231206-16_34_13</t>
  </si>
  <si>
    <t>20231205 16:36:28</t>
  </si>
  <si>
    <t>16:36:28</t>
  </si>
  <si>
    <t>RECT-149-20231206-16_35_35</t>
  </si>
  <si>
    <t>20231205 16:37:33</t>
  </si>
  <si>
    <t>16:37:33</t>
  </si>
  <si>
    <t>RECT-150-20231206-16_36_40</t>
  </si>
  <si>
    <t>20231205 17:05:15</t>
  </si>
  <si>
    <t>17:05:15</t>
  </si>
  <si>
    <t>pas-2-22</t>
  </si>
  <si>
    <t>RECT-151-20231206-17_04_22</t>
  </si>
  <si>
    <t>20231205 17:06:47</t>
  </si>
  <si>
    <t>17:06:47</t>
  </si>
  <si>
    <t>RECT-152-20231206-17_05_54</t>
  </si>
  <si>
    <t>20231205 17:08:48</t>
  </si>
  <si>
    <t>17:08:48</t>
  </si>
  <si>
    <t>RECT-153-20231206-17_07_56</t>
  </si>
  <si>
    <t>20231205 17:14:58</t>
  </si>
  <si>
    <t>17:14:58</t>
  </si>
  <si>
    <t>RECT-154-20231206-17_14_06</t>
  </si>
  <si>
    <t>20231205 17:16:26</t>
  </si>
  <si>
    <t>17:16:26</t>
  </si>
  <si>
    <t>RECT-155-20231206-17_15_34</t>
  </si>
  <si>
    <t>20231205 17:17:55</t>
  </si>
  <si>
    <t>17:17:55</t>
  </si>
  <si>
    <t>RECT-156-20231206-17_17_02</t>
  </si>
  <si>
    <t>20231205 17:27:21</t>
  </si>
  <si>
    <t>17:27:21</t>
  </si>
  <si>
    <t>RECT-157-20231206-17_26_28</t>
  </si>
  <si>
    <t>20231205 17:28:30</t>
  </si>
  <si>
    <t>17:28:30</t>
  </si>
  <si>
    <t>RECT-158-20231206-17_27_38</t>
  </si>
  <si>
    <t>20231205 17:30:20</t>
  </si>
  <si>
    <t>17:30:20</t>
  </si>
  <si>
    <t>RECT-159-20231206-17_29_27</t>
  </si>
  <si>
    <t>20231205 17:39:33</t>
  </si>
  <si>
    <t>17:39:33</t>
  </si>
  <si>
    <t>RECT-160-20231206-17_38_40</t>
  </si>
  <si>
    <t>20231205 17:40:37</t>
  </si>
  <si>
    <t>17:40:37</t>
  </si>
  <si>
    <t>RECT-161-20231206-17_39_44</t>
  </si>
  <si>
    <t>20231205 17:41:53</t>
  </si>
  <si>
    <t>17:41:53</t>
  </si>
  <si>
    <t>RECT-162-20231206-17_41_01</t>
  </si>
  <si>
    <t>20231205 17:54:01</t>
  </si>
  <si>
    <t>17:54:01</t>
  </si>
  <si>
    <t>RECT-163-20231206-17_53_09</t>
  </si>
  <si>
    <t>20231205 17:56:05</t>
  </si>
  <si>
    <t>17:56:05</t>
  </si>
  <si>
    <t>RECT-164-20231206-17_55_12</t>
  </si>
  <si>
    <t>20231205 17:58:35</t>
  </si>
  <si>
    <t>17:58:35</t>
  </si>
  <si>
    <t>RECT-165-20231206-17_57_42</t>
  </si>
  <si>
    <t>20231205 18:10:30</t>
  </si>
  <si>
    <t>18:10:30</t>
  </si>
  <si>
    <t>RECT-166-20231206-18_09_37</t>
  </si>
  <si>
    <t>20231205 18:11:57</t>
  </si>
  <si>
    <t>18:11:57</t>
  </si>
  <si>
    <t>RECT-167-20231206-18_11_05</t>
  </si>
  <si>
    <t>20231205 18:13:27</t>
  </si>
  <si>
    <t>18:13:27</t>
  </si>
  <si>
    <t>RECT-168-20231206-18_12_35</t>
  </si>
  <si>
    <t>20231205 18:33:35</t>
  </si>
  <si>
    <t>18:33:35</t>
  </si>
  <si>
    <t>sor-2-18</t>
  </si>
  <si>
    <t>RECT-169-20231206-18_32_42</t>
  </si>
  <si>
    <t>20231205 18:35:51</t>
  </si>
  <si>
    <t>18:35:51</t>
  </si>
  <si>
    <t>RECT-170-20231206-18_34_58</t>
  </si>
  <si>
    <t>20231205 18:36:57</t>
  </si>
  <si>
    <t>18:36:57</t>
  </si>
  <si>
    <t>RECT-171-20231206-18_36_05</t>
  </si>
  <si>
    <t>20231205 18:41:38</t>
  </si>
  <si>
    <t>18:41:38</t>
  </si>
  <si>
    <t>RECT-172-20231206-18_40_46</t>
  </si>
  <si>
    <t>20231205 18:44:04</t>
  </si>
  <si>
    <t>18:44:04</t>
  </si>
  <si>
    <t>RECT-173-20231206-18_43_11</t>
  </si>
  <si>
    <t>20231205 18:45:25</t>
  </si>
  <si>
    <t>18:45:25</t>
  </si>
  <si>
    <t>RECT-174-20231206-18_44_33</t>
  </si>
  <si>
    <t>20231205 18:51:42</t>
  </si>
  <si>
    <t>18:51:42</t>
  </si>
  <si>
    <t>RECT-175-20231206-18_50_50</t>
  </si>
  <si>
    <t>20231205 18:53:50</t>
  </si>
  <si>
    <t>18:53:50</t>
  </si>
  <si>
    <t>RECT-176-20231206-18_52_58</t>
  </si>
  <si>
    <t>20231205 18:55:17</t>
  </si>
  <si>
    <t>18:55:17</t>
  </si>
  <si>
    <t>RECT-177-20231206-18_54_24</t>
  </si>
  <si>
    <t>20231205 19:01:35</t>
  </si>
  <si>
    <t>19:01:35</t>
  </si>
  <si>
    <t>RECT-178-20231206-19_00_43</t>
  </si>
  <si>
    <t>20231205 19:02:38</t>
  </si>
  <si>
    <t>19:02:38</t>
  </si>
  <si>
    <t>RECT-179-20231206-19_01_46</t>
  </si>
  <si>
    <t>20231205 19:03:46</t>
  </si>
  <si>
    <t>19:03:46</t>
  </si>
  <si>
    <t>RECT-180-20231206-19_02_53</t>
  </si>
  <si>
    <t>20231205 19:13:28</t>
  </si>
  <si>
    <t>19:13:28</t>
  </si>
  <si>
    <t>RECT-181-20231206-19_12_35</t>
  </si>
  <si>
    <t>20231205 19:15:10</t>
  </si>
  <si>
    <t>19:15:10</t>
  </si>
  <si>
    <t>RECT-182-20231206-19_14_18</t>
  </si>
  <si>
    <t>20231205 19:17:39</t>
  </si>
  <si>
    <t>19:17:39</t>
  </si>
  <si>
    <t>RECT-183-20231206-19_16_47</t>
  </si>
  <si>
    <t>20231205 19:51:01</t>
  </si>
  <si>
    <t>19:51:01</t>
  </si>
  <si>
    <t>RECT-184-20231206-19_50_09</t>
  </si>
  <si>
    <t>20231205 19:52:06</t>
  </si>
  <si>
    <t>19:52:06</t>
  </si>
  <si>
    <t>RECT-185-20231206-19_51_13</t>
  </si>
  <si>
    <t>20231205 19:53:55</t>
  </si>
  <si>
    <t>19:53:55</t>
  </si>
  <si>
    <t>RECT-186-20231206-19_53_02</t>
  </si>
  <si>
    <t>ely-1-6</t>
  </si>
  <si>
    <t>ely-1-7</t>
  </si>
  <si>
    <t>ely-1-8</t>
  </si>
  <si>
    <t>ely-1-9</t>
  </si>
  <si>
    <t>ely-1-10</t>
  </si>
  <si>
    <t>ely-1-11</t>
  </si>
  <si>
    <t>ely-1-12</t>
  </si>
  <si>
    <t>ely-1-13</t>
  </si>
  <si>
    <t>ely-1-14</t>
  </si>
  <si>
    <t>ely-1-15</t>
  </si>
  <si>
    <t>ely-1-16</t>
  </si>
  <si>
    <t>ely-1-17</t>
  </si>
  <si>
    <t>ely-1-18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</si>
</sst>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J72"/>
  <sheetViews>
    <sheetView tabSelected="1" topLeftCell="KJ46" workbookViewId="0">
      <selection activeCell="H19" sqref="H19:KJ72"/>
    </sheetView>
  </sheetViews>
  <sheetFormatPr defaultRowHeight="14.4" x14ac:dyDescent="0.3"/>
  <sheetData>
    <row r="2" spans="1:296" x14ac:dyDescent="0.3">
      <c r="A2" t="s">
        <v>29</v>
      </c>
      <c r="B2" t="s">
        <v>30</v>
      </c>
      <c r="C2" t="s">
        <v>32</v>
      </c>
    </row>
    <row r="3" spans="1:296" x14ac:dyDescent="0.3">
      <c r="B3" t="s">
        <v>31</v>
      </c>
      <c r="C3" t="s">
        <v>33</v>
      </c>
    </row>
    <row r="4" spans="1:296" x14ac:dyDescent="0.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 x14ac:dyDescent="0.3">
      <c r="B5" t="s">
        <v>19</v>
      </c>
      <c r="C5" t="s">
        <v>37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96" x14ac:dyDescent="0.3">
      <c r="A6" t="s">
        <v>46</v>
      </c>
      <c r="B6" t="s">
        <v>47</v>
      </c>
    </row>
    <row r="7" spans="1:296" x14ac:dyDescent="0.3">
      <c r="B7" t="s">
        <v>48</v>
      </c>
    </row>
    <row r="8" spans="1:296" x14ac:dyDescent="0.3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 x14ac:dyDescent="0.3">
      <c r="B9">
        <v>0</v>
      </c>
      <c r="C9">
        <v>1</v>
      </c>
      <c r="D9">
        <v>0</v>
      </c>
      <c r="E9">
        <v>0</v>
      </c>
    </row>
    <row r="10" spans="1:296" x14ac:dyDescent="0.3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 x14ac:dyDescent="0.3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96" x14ac:dyDescent="0.3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 x14ac:dyDescent="0.3">
      <c r="B13">
        <v>0</v>
      </c>
      <c r="C13">
        <v>0</v>
      </c>
      <c r="D13">
        <v>0</v>
      </c>
      <c r="E13">
        <v>0</v>
      </c>
      <c r="F13">
        <v>1</v>
      </c>
    </row>
    <row r="14" spans="1:296" x14ac:dyDescent="0.3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 x14ac:dyDescent="0.3">
      <c r="B15">
        <v>-6276</v>
      </c>
      <c r="C15">
        <v>6.6</v>
      </c>
      <c r="D15">
        <v>1.7090000000000001E-5</v>
      </c>
      <c r="E15">
        <v>3.11</v>
      </c>
      <c r="F15" t="s">
        <v>85</v>
      </c>
      <c r="G15" t="s">
        <v>87</v>
      </c>
      <c r="H15">
        <v>0</v>
      </c>
    </row>
    <row r="16" spans="1:296" x14ac:dyDescent="0.3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 x14ac:dyDescent="0.3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 x14ac:dyDescent="0.3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 x14ac:dyDescent="0.3">
      <c r="A19">
        <v>1</v>
      </c>
      <c r="B19">
        <v>1701811577</v>
      </c>
      <c r="C19">
        <v>0</v>
      </c>
      <c r="D19" t="s">
        <v>434</v>
      </c>
      <c r="E19" t="s">
        <v>435</v>
      </c>
      <c r="F19">
        <v>5</v>
      </c>
      <c r="G19" t="s">
        <v>487</v>
      </c>
      <c r="H19">
        <v>1701811569.25</v>
      </c>
      <c r="I19">
        <f t="shared" ref="I19:I50" si="0">(J19)/1000</f>
        <v>1.1065938179058725E-3</v>
      </c>
      <c r="J19">
        <f t="shared" ref="J19:J50" si="1">IF(DO19, AM19, AG19)</f>
        <v>1.1065938179058725</v>
      </c>
      <c r="K19">
        <f t="shared" ref="K19:K50" si="2">IF(DO19, AH19, AF19)</f>
        <v>7.6097816462438574</v>
      </c>
      <c r="L19">
        <f t="shared" ref="L19:L50" si="3">DQ19 - IF(AT19&gt;1, K19*DK19*100/(AV19*EE19), 0)</f>
        <v>416.75299999999987</v>
      </c>
      <c r="M19">
        <f t="shared" ref="M19:M50" si="4">((S19-I19/2)*L19-K19)/(S19+I19/2)</f>
        <v>276.84671095069302</v>
      </c>
      <c r="N19">
        <f t="shared" ref="N19:N50" si="5">M19*(DX19+DY19)/1000</f>
        <v>25.184392535259811</v>
      </c>
      <c r="O19">
        <f t="shared" ref="O19:O50" si="6">(DQ19 - IF(AT19&gt;1, K19*DK19*100/(AV19*EE19), 0))*(DX19+DY19)/1000</f>
        <v>37.911489380549042</v>
      </c>
      <c r="P19">
        <f t="shared" ref="P19:P50" si="7">2/((1/R19-1/Q19)+SIGN(R19)*SQRT((1/R19-1/Q19)*(1/R19-1/Q19) + 4*DL19/((DL19+1)*(DL19+1))*(2*1/R19*1/Q19-1/Q19*1/Q19)))</f>
        <v>9.282858851812105E-2</v>
      </c>
      <c r="Q19">
        <f t="shared" ref="Q19:Q50" si="8">IF(LEFT(DM19,1)&lt;&gt;"0",IF(LEFT(DM19,1)="1",3,DN19),$D$5+$E$5*(EE19*DX19/($K$5*1000))+$F$5*(EE19*DX19/($K$5*1000))*MAX(MIN(DK19,$J$5),$I$5)*MAX(MIN(DK19,$J$5),$I$5)+$G$5*MAX(MIN(DK19,$J$5),$I$5)*(EE19*DX19/($K$5*1000))+$H$5*(EE19*DX19/($K$5*1000))*(EE19*DX19/($K$5*1000)))</f>
        <v>2.8542608500807725</v>
      </c>
      <c r="R19">
        <f t="shared" ref="R19:R50" si="9">I19*(1000-(1000*0.61365*EXP(17.502*V19/(240.97+V19))/(DX19+DY19)+DS19)/2)/(1000*0.61365*EXP(17.502*V19/(240.97+V19))/(DX19+DY19)-DS19)</f>
        <v>9.1183413239291813E-2</v>
      </c>
      <c r="S19">
        <f t="shared" ref="S19:S50" si="10">1/((DL19+1)/(P19/1.6)+1/(Q19/1.37)) + DL19/((DL19+1)/(P19/1.6) + DL19/(Q19/1.37))</f>
        <v>5.7135017136694805E-2</v>
      </c>
      <c r="T19">
        <f t="shared" ref="T19:T50" si="11">(DG19*DJ19)</f>
        <v>241.73768235135648</v>
      </c>
      <c r="U19">
        <f t="shared" ref="U19:U50" si="12">(DZ19+(T19+2*0.95*0.0000000567*(((DZ19+$B$9)+273)^4-(DZ19+273)^4)-44100*I19)/(1.84*29.3*Q19+8*0.95*0.0000000567*(DZ19+273)^3))</f>
        <v>18.706965105349965</v>
      </c>
      <c r="V19">
        <f t="shared" ref="V19:V50" si="13">($C$9*EA19+$D$9*EB19+$E$9*U19)</f>
        <v>18.19081666666667</v>
      </c>
      <c r="W19">
        <f t="shared" ref="W19:W50" si="14">0.61365*EXP(17.502*V19/(240.97+V19))</f>
        <v>2.0962632888447108</v>
      </c>
      <c r="X19">
        <f t="shared" ref="X19:X50" si="15">(Y19/Z19*100)</f>
        <v>50.272036394020084</v>
      </c>
      <c r="Y19">
        <f t="shared" ref="Y19:Y50" si="16">DS19*(DX19+DY19)/1000</f>
        <v>1.0111304260435969</v>
      </c>
      <c r="Z19">
        <f t="shared" ref="Z19:Z50" si="17">0.61365*EXP(17.502*DZ19/(240.97+DZ19))</f>
        <v>2.0113178191521839</v>
      </c>
      <c r="AA19">
        <f t="shared" ref="AA19:AA50" si="18">(W19-DS19*(DX19+DY19)/1000)</f>
        <v>1.0851328628011139</v>
      </c>
      <c r="AB19">
        <f t="shared" ref="AB19:AB50" si="19">(-I19*44100)</f>
        <v>-48.80078736964898</v>
      </c>
      <c r="AC19">
        <f t="shared" ref="AC19:AC50" si="20">2*29.3*Q19*0.92*(DZ19-V19)</f>
        <v>-101.1138323849523</v>
      </c>
      <c r="AD19">
        <f t="shared" ref="AD19:AD50" si="21">2*0.95*0.0000000567*(((DZ19+$B$9)+273)^4-(V19+273)^4)</f>
        <v>-6.9677221668996197</v>
      </c>
      <c r="AE19">
        <f t="shared" ref="AE19:AE50" si="22">T19+AD19+AB19+AC19</f>
        <v>84.855340429855573</v>
      </c>
      <c r="AF19">
        <f t="shared" ref="AF19:AF50" si="23">DW19*AT19*(DR19-DQ19*(1000-AT19*DT19)/(1000-AT19*DS19))/(100*DK19)</f>
        <v>7.630591358054879</v>
      </c>
      <c r="AG19">
        <f t="shared" ref="AG19:AG50" si="24">1000*DW19*AT19*(DS19-DT19)/(100*DK19*(1000-AT19*DS19))</f>
        <v>1.1457416038755905</v>
      </c>
      <c r="AH19">
        <f t="shared" ref="AH19:AH50" si="25">(AI19 - AJ19 - DX19*1000/(8.314*(DZ19+273.15)) * AL19/DW19 * AK19) * DW19/(100*DK19) * (1000 - DT19)/1000</f>
        <v>7.6097816462438574</v>
      </c>
      <c r="AI19">
        <v>424.49499665355171</v>
      </c>
      <c r="AJ19">
        <v>421.41967272727283</v>
      </c>
      <c r="AK19">
        <v>-2.66408233556886E-4</v>
      </c>
      <c r="AL19">
        <v>66.367511941803869</v>
      </c>
      <c r="AM19">
        <f t="shared" ref="AM19:AM50" si="26">(AO19 - AN19 + DX19*1000/(8.314*(DZ19+273.15)) * AQ19/DW19 * AP19) * DW19/(100*DK19) * 1000/(1000 - AO19)</f>
        <v>1.1065938179058725</v>
      </c>
      <c r="AN19">
        <v>10.68886134521544</v>
      </c>
      <c r="AO19">
        <v>11.12582969696969</v>
      </c>
      <c r="AP19">
        <v>9.1080509808891014E-5</v>
      </c>
      <c r="AQ19">
        <v>107.388224089714</v>
      </c>
      <c r="AR19">
        <v>0</v>
      </c>
      <c r="AS19">
        <v>0</v>
      </c>
      <c r="AT19">
        <f t="shared" ref="AT19:AT50" si="27">IF(AR19*$H$15&gt;=AV19,1,(AV19/(AV19-AR19*$H$15)))</f>
        <v>1</v>
      </c>
      <c r="AU19">
        <f t="shared" ref="AU19:AU50" si="28">(AT19-1)*100</f>
        <v>0</v>
      </c>
      <c r="AV19">
        <f t="shared" ref="AV19:AV50" si="29">MAX(0,($B$15+$C$15*EE19)/(1+$D$15*EE19)*DX19/(DZ19+273)*$E$15)</f>
        <v>49634.205628232834</v>
      </c>
      <c r="AW19" t="s">
        <v>436</v>
      </c>
      <c r="AX19">
        <v>0</v>
      </c>
      <c r="AY19">
        <v>0.7</v>
      </c>
      <c r="AZ19">
        <v>0.7</v>
      </c>
      <c r="BA19">
        <f t="shared" ref="BA19:BA50" si="30">1-AY19/AZ19</f>
        <v>0</v>
      </c>
      <c r="BB19">
        <v>-1</v>
      </c>
      <c r="BC19" t="s">
        <v>437</v>
      </c>
      <c r="BD19">
        <v>8168.37</v>
      </c>
      <c r="BE19">
        <v>385.85147999999992</v>
      </c>
      <c r="BF19">
        <v>418.84</v>
      </c>
      <c r="BG19">
        <f t="shared" ref="BG19:BG50" si="31">1-BE19/BF19</f>
        <v>7.8761627351733532E-2</v>
      </c>
      <c r="BH19">
        <v>0.5</v>
      </c>
      <c r="BI19">
        <f t="shared" ref="BI19:BI50" si="32">DH19</f>
        <v>1261.2124965551072</v>
      </c>
      <c r="BJ19">
        <f t="shared" ref="BJ19:BJ50" si="33">K19</f>
        <v>7.6097816462438574</v>
      </c>
      <c r="BK19">
        <f t="shared" ref="BK19:BK50" si="34">BG19*BH19*BI19</f>
        <v>49.667574332511435</v>
      </c>
      <c r="BL19">
        <f t="shared" ref="BL19:BL50" si="35">(BJ19-BB19)/BI19</f>
        <v>6.8265908161873829E-3</v>
      </c>
      <c r="BM19">
        <f t="shared" ref="BM19:BM50" si="36">(AZ19-BF19)/BF19</f>
        <v>-0.99832871740998952</v>
      </c>
      <c r="BN19">
        <f t="shared" ref="BN19:BN50" si="37">AY19/(BA19+AY19/BF19)</f>
        <v>418.84</v>
      </c>
      <c r="BO19" t="s">
        <v>436</v>
      </c>
      <c r="BP19">
        <v>0</v>
      </c>
      <c r="BQ19">
        <f t="shared" ref="BQ19:BQ50" si="38">IF(BP19&lt;&gt;0, BP19, BN19)</f>
        <v>418.84</v>
      </c>
      <c r="BR19">
        <f t="shared" ref="BR19:BR50" si="39">1-BQ19/BF19</f>
        <v>0</v>
      </c>
      <c r="BS19" t="e">
        <f t="shared" ref="BS19:BS50" si="40">(BF19-BE19)/(BF19-BQ19)</f>
        <v>#DIV/0!</v>
      </c>
      <c r="BT19">
        <f t="shared" ref="BT19:BT50" si="41">(AZ19-BF19)/(AZ19-BQ19)</f>
        <v>1</v>
      </c>
      <c r="BU19">
        <f t="shared" ref="BU19:BU50" si="42">(BF19-BE19)/(BF19-AY19)</f>
        <v>7.8893480652413195E-2</v>
      </c>
      <c r="BV19" t="e">
        <f t="shared" ref="BV19:BV50" si="43">(AZ19-BF19)/(AZ19-AY19)</f>
        <v>#DIV/0!</v>
      </c>
      <c r="BW19" t="e">
        <f t="shared" ref="BW19:BW50" si="44">(BS19*BQ19/BE19)</f>
        <v>#DIV/0!</v>
      </c>
      <c r="BX19" t="e">
        <f t="shared" ref="BX19:BX50" si="45">(1-BW19)</f>
        <v>#DIV/0!</v>
      </c>
      <c r="DG19">
        <f t="shared" ref="DG19:DG50" si="46">$B$13*EF19+$C$13*EG19+$F$13*ER19*(1-EU19)</f>
        <v>1500.001666666667</v>
      </c>
      <c r="DH19">
        <f t="shared" ref="DH19:DH50" si="47">DG19*DI19</f>
        <v>1261.2124965551072</v>
      </c>
      <c r="DI19">
        <f t="shared" ref="DI19:DI50" si="48">($B$13*$D$11+$C$13*$D$11+$F$13*((FE19+EW19)/MAX(FE19+EW19+FF19, 0.1)*$I$11+FF19/MAX(FE19+EW19+FF19, 0.1)*$J$11))/($B$13+$C$13+$F$13)</f>
        <v>0.84080739680629701</v>
      </c>
      <c r="DJ19">
        <f t="shared" ref="DJ19:DJ50" si="49">($B$13*$K$11+$C$13*$K$11+$F$13*((FE19+EW19)/MAX(FE19+EW19+FF19, 0.1)*$P$11+FF19/MAX(FE19+EW19+FF19, 0.1)*$Q$11))/($B$13+$C$13+$F$13)</f>
        <v>0.16115827583615336</v>
      </c>
      <c r="DK19">
        <v>2</v>
      </c>
      <c r="DL19">
        <v>0.5</v>
      </c>
      <c r="DM19" t="s">
        <v>438</v>
      </c>
      <c r="DN19">
        <v>2</v>
      </c>
      <c r="DO19" t="b">
        <v>1</v>
      </c>
      <c r="DP19">
        <v>1701811569.25</v>
      </c>
      <c r="DQ19">
        <v>416.75299999999987</v>
      </c>
      <c r="DR19">
        <v>419.99616666666668</v>
      </c>
      <c r="DS19">
        <v>11.11514333333333</v>
      </c>
      <c r="DT19">
        <v>10.661949999999999</v>
      </c>
      <c r="DU19">
        <v>415.4871333333333</v>
      </c>
      <c r="DV19">
        <v>11.10401666666667</v>
      </c>
      <c r="DW19">
        <v>500.01023333333319</v>
      </c>
      <c r="DX19">
        <v>90.868740000000017</v>
      </c>
      <c r="DY19">
        <v>9.9985793333333323E-2</v>
      </c>
      <c r="DZ19">
        <v>17.53371666666667</v>
      </c>
      <c r="EA19">
        <v>18.19081666666667</v>
      </c>
      <c r="EB19">
        <v>999.9000000000002</v>
      </c>
      <c r="EC19">
        <v>0</v>
      </c>
      <c r="ED19">
        <v>0</v>
      </c>
      <c r="EE19">
        <v>10004.169666666659</v>
      </c>
      <c r="EF19">
        <v>0</v>
      </c>
      <c r="EG19">
        <v>13.722076666666659</v>
      </c>
      <c r="EH19">
        <v>-3.2432690000000002</v>
      </c>
      <c r="EI19">
        <v>421.43730000000011</v>
      </c>
      <c r="EJ19">
        <v>424.5224</v>
      </c>
      <c r="EK19">
        <v>0.45318789999999998</v>
      </c>
      <c r="EL19">
        <v>419.99616666666668</v>
      </c>
      <c r="EM19">
        <v>10.661949999999999</v>
      </c>
      <c r="EN19">
        <v>1.010019666666667</v>
      </c>
      <c r="EO19">
        <v>0.96883806666666672</v>
      </c>
      <c r="EP19">
        <v>7.0617080000000003</v>
      </c>
      <c r="EQ19">
        <v>6.4559683333333329</v>
      </c>
      <c r="ER19">
        <v>1500.001666666667</v>
      </c>
      <c r="ES19">
        <v>0.97299980000000019</v>
      </c>
      <c r="ET19">
        <v>2.7000456666666658E-2</v>
      </c>
      <c r="EU19">
        <v>0</v>
      </c>
      <c r="EV19">
        <v>385.8527666666667</v>
      </c>
      <c r="EW19">
        <v>4.9995999999999983</v>
      </c>
      <c r="EX19">
        <v>5728.5519999999997</v>
      </c>
      <c r="EY19">
        <v>14076.42333333333</v>
      </c>
      <c r="EZ19">
        <v>37.391466666666673</v>
      </c>
      <c r="FA19">
        <v>39.332999999999991</v>
      </c>
      <c r="FB19">
        <v>38.395666666666664</v>
      </c>
      <c r="FC19">
        <v>38.691466666666663</v>
      </c>
      <c r="FD19">
        <v>37.937266666666659</v>
      </c>
      <c r="FE19">
        <v>1454.6363333333329</v>
      </c>
      <c r="FF19">
        <v>40.369999999999983</v>
      </c>
      <c r="FG19">
        <v>0</v>
      </c>
      <c r="FH19">
        <v>1701811556.2</v>
      </c>
      <c r="FI19">
        <v>0</v>
      </c>
      <c r="FJ19">
        <v>385.85147999999992</v>
      </c>
      <c r="FK19">
        <v>-0.27746154308333038</v>
      </c>
      <c r="FL19">
        <v>-11.31538462150386</v>
      </c>
      <c r="FM19">
        <v>5728.5295999999998</v>
      </c>
      <c r="FN19">
        <v>15</v>
      </c>
      <c r="FO19">
        <v>0</v>
      </c>
      <c r="FP19" t="s">
        <v>439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-3.248926341463414</v>
      </c>
      <c r="GC19">
        <v>0.1253021602787448</v>
      </c>
      <c r="GD19">
        <v>3.6859668338574951E-2</v>
      </c>
      <c r="GE19">
        <v>1</v>
      </c>
      <c r="GF19">
        <v>385.8428823529411</v>
      </c>
      <c r="GG19">
        <v>-1.7815132496175931E-2</v>
      </c>
      <c r="GH19">
        <v>0.1971793397938113</v>
      </c>
      <c r="GI19">
        <v>1</v>
      </c>
      <c r="GJ19">
        <v>0.45297029268292688</v>
      </c>
      <c r="GK19">
        <v>-5.3164620209059793E-2</v>
      </c>
      <c r="GL19">
        <v>1.4353593040860171E-2</v>
      </c>
      <c r="GM19">
        <v>1</v>
      </c>
      <c r="GN19">
        <v>3</v>
      </c>
      <c r="GO19">
        <v>3</v>
      </c>
      <c r="GP19" t="s">
        <v>440</v>
      </c>
      <c r="GQ19">
        <v>3.0997400000000002</v>
      </c>
      <c r="GR19">
        <v>2.7579099999999999</v>
      </c>
      <c r="GS19">
        <v>8.75504E-2</v>
      </c>
      <c r="GT19">
        <v>8.8334499999999996E-2</v>
      </c>
      <c r="GU19">
        <v>6.21156E-2</v>
      </c>
      <c r="GV19">
        <v>6.0881499999999998E-2</v>
      </c>
      <c r="GW19">
        <v>23797.4</v>
      </c>
      <c r="GX19">
        <v>22132.400000000001</v>
      </c>
      <c r="GY19">
        <v>26646</v>
      </c>
      <c r="GZ19">
        <v>24506.1</v>
      </c>
      <c r="HA19">
        <v>40059.300000000003</v>
      </c>
      <c r="HB19">
        <v>34059</v>
      </c>
      <c r="HC19">
        <v>46597.1</v>
      </c>
      <c r="HD19">
        <v>38805.699999999997</v>
      </c>
      <c r="HE19">
        <v>1.88192</v>
      </c>
      <c r="HF19">
        <v>1.8969</v>
      </c>
      <c r="HG19">
        <v>3.02866E-2</v>
      </c>
      <c r="HH19">
        <v>0</v>
      </c>
      <c r="HI19">
        <v>17.627300000000002</v>
      </c>
      <c r="HJ19">
        <v>999.9</v>
      </c>
      <c r="HK19">
        <v>40.9</v>
      </c>
      <c r="HL19">
        <v>27.8</v>
      </c>
      <c r="HM19">
        <v>16.882100000000001</v>
      </c>
      <c r="HN19">
        <v>63.2104</v>
      </c>
      <c r="HO19">
        <v>22.884599999999999</v>
      </c>
      <c r="HP19">
        <v>1</v>
      </c>
      <c r="HQ19">
        <v>0.18745700000000001</v>
      </c>
      <c r="HR19">
        <v>9.2810500000000005</v>
      </c>
      <c r="HS19">
        <v>20.0383</v>
      </c>
      <c r="HT19">
        <v>5.2204300000000003</v>
      </c>
      <c r="HU19">
        <v>11.986000000000001</v>
      </c>
      <c r="HV19">
        <v>4.9652500000000002</v>
      </c>
      <c r="HW19">
        <v>3.27515</v>
      </c>
      <c r="HX19">
        <v>9999</v>
      </c>
      <c r="HY19">
        <v>9999</v>
      </c>
      <c r="HZ19">
        <v>9999</v>
      </c>
      <c r="IA19">
        <v>518.29999999999995</v>
      </c>
      <c r="IB19">
        <v>1.8639699999999999</v>
      </c>
      <c r="IC19">
        <v>1.86005</v>
      </c>
      <c r="ID19">
        <v>1.85823</v>
      </c>
      <c r="IE19">
        <v>1.85971</v>
      </c>
      <c r="IF19">
        <v>1.85981</v>
      </c>
      <c r="IG19">
        <v>1.8582799999999999</v>
      </c>
      <c r="IH19">
        <v>1.8573200000000001</v>
      </c>
      <c r="II19">
        <v>1.85229</v>
      </c>
      <c r="IJ19">
        <v>0</v>
      </c>
      <c r="IK19">
        <v>0</v>
      </c>
      <c r="IL19">
        <v>0</v>
      </c>
      <c r="IM19">
        <v>0</v>
      </c>
      <c r="IN19" t="s">
        <v>441</v>
      </c>
      <c r="IO19" t="s">
        <v>442</v>
      </c>
      <c r="IP19" t="s">
        <v>443</v>
      </c>
      <c r="IQ19" t="s">
        <v>443</v>
      </c>
      <c r="IR19" t="s">
        <v>443</v>
      </c>
      <c r="IS19" t="s">
        <v>443</v>
      </c>
      <c r="IT19">
        <v>0</v>
      </c>
      <c r="IU19">
        <v>100</v>
      </c>
      <c r="IV19">
        <v>100</v>
      </c>
      <c r="IW19">
        <v>1.266</v>
      </c>
      <c r="IX19">
        <v>1.12E-2</v>
      </c>
      <c r="IY19">
        <v>0.39716153104927959</v>
      </c>
      <c r="IZ19">
        <v>2.1943836705261579E-3</v>
      </c>
      <c r="JA19">
        <v>-2.6144308360484781E-7</v>
      </c>
      <c r="JB19">
        <v>2.8315668189746569E-11</v>
      </c>
      <c r="JC19">
        <v>-2.387284111826243E-2</v>
      </c>
      <c r="JD19">
        <v>-4.9195921971587819E-3</v>
      </c>
      <c r="JE19">
        <v>8.1864236447964141E-4</v>
      </c>
      <c r="JF19">
        <v>-8.2681161510495509E-6</v>
      </c>
      <c r="JG19">
        <v>6</v>
      </c>
      <c r="JH19">
        <v>2002</v>
      </c>
      <c r="JI19">
        <v>0</v>
      </c>
      <c r="JJ19">
        <v>28</v>
      </c>
      <c r="JK19">
        <v>28363526.300000001</v>
      </c>
      <c r="JL19">
        <v>28363526.300000001</v>
      </c>
      <c r="JM19">
        <v>1.1242700000000001</v>
      </c>
      <c r="JN19">
        <v>2.5891099999999998</v>
      </c>
      <c r="JO19">
        <v>1.49658</v>
      </c>
      <c r="JP19">
        <v>2.3730500000000001</v>
      </c>
      <c r="JQ19">
        <v>1.5490699999999999</v>
      </c>
      <c r="JR19">
        <v>2.4426299999999999</v>
      </c>
      <c r="JS19">
        <v>33.715499999999999</v>
      </c>
      <c r="JT19">
        <v>23.982399999999998</v>
      </c>
      <c r="JU19">
        <v>18</v>
      </c>
      <c r="JV19">
        <v>488.45600000000002</v>
      </c>
      <c r="JW19">
        <v>513.14599999999996</v>
      </c>
      <c r="JX19">
        <v>12.1097</v>
      </c>
      <c r="JY19">
        <v>29.164200000000001</v>
      </c>
      <c r="JZ19">
        <v>30.000800000000002</v>
      </c>
      <c r="KA19">
        <v>28.936800000000002</v>
      </c>
      <c r="KB19">
        <v>28.798200000000001</v>
      </c>
      <c r="KC19">
        <v>22.597899999999999</v>
      </c>
      <c r="KD19">
        <v>32.780700000000003</v>
      </c>
      <c r="KE19">
        <v>39.8446</v>
      </c>
      <c r="KF19">
        <v>9.4578199999999999</v>
      </c>
      <c r="KG19">
        <v>420</v>
      </c>
      <c r="KH19">
        <v>10.6645</v>
      </c>
      <c r="KI19">
        <v>101.827</v>
      </c>
      <c r="KJ19">
        <v>93.552700000000002</v>
      </c>
    </row>
    <row r="20" spans="1:296" x14ac:dyDescent="0.3">
      <c r="A20">
        <v>2</v>
      </c>
      <c r="B20">
        <v>1701811715</v>
      </c>
      <c r="C20">
        <v>138</v>
      </c>
      <c r="D20" t="s">
        <v>444</v>
      </c>
      <c r="E20" t="s">
        <v>445</v>
      </c>
      <c r="F20">
        <v>5</v>
      </c>
      <c r="G20" t="s">
        <v>608</v>
      </c>
      <c r="H20">
        <v>1701811707</v>
      </c>
      <c r="I20">
        <f t="shared" si="0"/>
        <v>1.2808961381647996E-3</v>
      </c>
      <c r="J20">
        <f t="shared" si="1"/>
        <v>1.2808961381647996</v>
      </c>
      <c r="K20">
        <f t="shared" si="2"/>
        <v>7.7547766716208892</v>
      </c>
      <c r="L20">
        <f t="shared" si="3"/>
        <v>416.65896774193538</v>
      </c>
      <c r="M20">
        <f t="shared" si="4"/>
        <v>291.73355950144776</v>
      </c>
      <c r="N20">
        <f t="shared" si="5"/>
        <v>26.539521418499774</v>
      </c>
      <c r="O20">
        <f t="shared" si="6"/>
        <v>37.904208269677056</v>
      </c>
      <c r="P20">
        <f t="shared" si="7"/>
        <v>0.10700379411986695</v>
      </c>
      <c r="Q20">
        <f t="shared" si="8"/>
        <v>2.8535011444115854</v>
      </c>
      <c r="R20">
        <f t="shared" si="9"/>
        <v>0.1048235999915646</v>
      </c>
      <c r="S20">
        <f t="shared" si="10"/>
        <v>6.5706931948099831E-2</v>
      </c>
      <c r="T20">
        <f t="shared" si="11"/>
        <v>241.73793846202119</v>
      </c>
      <c r="U20">
        <f t="shared" si="12"/>
        <v>18.538885094520662</v>
      </c>
      <c r="V20">
        <f t="shared" si="13"/>
        <v>18.056732258064521</v>
      </c>
      <c r="W20">
        <f t="shared" si="14"/>
        <v>2.0786786728022251</v>
      </c>
      <c r="X20">
        <f t="shared" si="15"/>
        <v>49.389178801435477</v>
      </c>
      <c r="Y20">
        <f t="shared" si="16"/>
        <v>0.98576845569006244</v>
      </c>
      <c r="Z20">
        <f t="shared" si="17"/>
        <v>1.9959199152779017</v>
      </c>
      <c r="AA20">
        <f t="shared" si="18"/>
        <v>1.0929102171121627</v>
      </c>
      <c r="AB20">
        <f t="shared" si="19"/>
        <v>-56.487519693067661</v>
      </c>
      <c r="AC20">
        <f t="shared" si="20"/>
        <v>-99.183298760499085</v>
      </c>
      <c r="AD20">
        <f t="shared" si="21"/>
        <v>-6.8274945920203862</v>
      </c>
      <c r="AE20">
        <f t="shared" si="22"/>
        <v>79.239625416434038</v>
      </c>
      <c r="AF20">
        <f t="shared" si="23"/>
        <v>7.7838983911056951</v>
      </c>
      <c r="AG20">
        <f t="shared" si="24"/>
        <v>1.3097580799445108</v>
      </c>
      <c r="AH20">
        <f t="shared" si="25"/>
        <v>7.7547766716208892</v>
      </c>
      <c r="AI20">
        <v>424.38048952164019</v>
      </c>
      <c r="AJ20">
        <v>421.2371636363635</v>
      </c>
      <c r="AK20">
        <v>1.837982776132503E-3</v>
      </c>
      <c r="AL20">
        <v>66.367511941803869</v>
      </c>
      <c r="AM20">
        <f t="shared" si="26"/>
        <v>1.2808961381647996</v>
      </c>
      <c r="AN20">
        <v>10.33822231637887</v>
      </c>
      <c r="AO20">
        <v>10.844767272727269</v>
      </c>
      <c r="AP20">
        <v>2.981914030860858E-5</v>
      </c>
      <c r="AQ20">
        <v>107.388224089714</v>
      </c>
      <c r="AR20">
        <v>0</v>
      </c>
      <c r="AS20">
        <v>0</v>
      </c>
      <c r="AT20">
        <f t="shared" si="27"/>
        <v>1</v>
      </c>
      <c r="AU20">
        <f t="shared" si="28"/>
        <v>0</v>
      </c>
      <c r="AV20">
        <f t="shared" si="29"/>
        <v>49632.927030967214</v>
      </c>
      <c r="AW20" t="s">
        <v>436</v>
      </c>
      <c r="AX20">
        <v>0</v>
      </c>
      <c r="AY20">
        <v>0.7</v>
      </c>
      <c r="AZ20">
        <v>0.7</v>
      </c>
      <c r="BA20">
        <f t="shared" si="30"/>
        <v>0</v>
      </c>
      <c r="BB20">
        <v>-1</v>
      </c>
      <c r="BC20" t="s">
        <v>446</v>
      </c>
      <c r="BD20">
        <v>8164.93</v>
      </c>
      <c r="BE20">
        <v>384.02630769230768</v>
      </c>
      <c r="BF20">
        <v>417.49</v>
      </c>
      <c r="BG20">
        <f t="shared" si="31"/>
        <v>8.0154476293305965E-2</v>
      </c>
      <c r="BH20">
        <v>0.5</v>
      </c>
      <c r="BI20">
        <f t="shared" si="32"/>
        <v>1261.2138100003781</v>
      </c>
      <c r="BJ20">
        <f t="shared" si="33"/>
        <v>7.7547766716208892</v>
      </c>
      <c r="BK20">
        <f t="shared" si="34"/>
        <v>50.545966217232703</v>
      </c>
      <c r="BL20">
        <f t="shared" si="35"/>
        <v>6.9415483736403613E-3</v>
      </c>
      <c r="BM20">
        <f t="shared" si="36"/>
        <v>-0.99832331313324874</v>
      </c>
      <c r="BN20">
        <f t="shared" si="37"/>
        <v>417.49</v>
      </c>
      <c r="BO20" t="s">
        <v>436</v>
      </c>
      <c r="BP20">
        <v>0</v>
      </c>
      <c r="BQ20">
        <f t="shared" si="38"/>
        <v>417.49</v>
      </c>
      <c r="BR20">
        <f t="shared" si="39"/>
        <v>0</v>
      </c>
      <c r="BS20" t="e">
        <f t="shared" si="40"/>
        <v>#DIV/0!</v>
      </c>
      <c r="BT20">
        <f t="shared" si="41"/>
        <v>1</v>
      </c>
      <c r="BU20">
        <f t="shared" si="42"/>
        <v>8.0289095966055629E-2</v>
      </c>
      <c r="BV20" t="e">
        <f t="shared" si="43"/>
        <v>#DIV/0!</v>
      </c>
      <c r="BW20" t="e">
        <f t="shared" si="44"/>
        <v>#DIV/0!</v>
      </c>
      <c r="BX20" t="e">
        <f t="shared" si="45"/>
        <v>#DIV/0!</v>
      </c>
      <c r="DG20">
        <f t="shared" si="46"/>
        <v>1500.0032258064509</v>
      </c>
      <c r="DH20">
        <f t="shared" si="47"/>
        <v>1261.2138100003781</v>
      </c>
      <c r="DI20">
        <f t="shared" si="48"/>
        <v>0.84080739847896546</v>
      </c>
      <c r="DJ20">
        <f t="shared" si="49"/>
        <v>0.1611582790644033</v>
      </c>
      <c r="DK20">
        <v>2</v>
      </c>
      <c r="DL20">
        <v>0.5</v>
      </c>
      <c r="DM20" t="s">
        <v>438</v>
      </c>
      <c r="DN20">
        <v>2</v>
      </c>
      <c r="DO20" t="b">
        <v>1</v>
      </c>
      <c r="DP20">
        <v>1701811707</v>
      </c>
      <c r="DQ20">
        <v>416.65896774193538</v>
      </c>
      <c r="DR20">
        <v>419.99070967741932</v>
      </c>
      <c r="DS20">
        <v>10.835980645161291</v>
      </c>
      <c r="DT20">
        <v>10.31777096774193</v>
      </c>
      <c r="DU20">
        <v>415.39319354838722</v>
      </c>
      <c r="DV20">
        <v>10.82764516129032</v>
      </c>
      <c r="DW20">
        <v>500.01596774193553</v>
      </c>
      <c r="DX20">
        <v>90.871777419354828</v>
      </c>
      <c r="DY20">
        <v>0.1000033516129032</v>
      </c>
      <c r="DZ20">
        <v>17.4120064516129</v>
      </c>
      <c r="EA20">
        <v>18.056732258064521</v>
      </c>
      <c r="EB20">
        <v>999.90000000000032</v>
      </c>
      <c r="EC20">
        <v>0</v>
      </c>
      <c r="ED20">
        <v>0</v>
      </c>
      <c r="EE20">
        <v>9999.1829032258083</v>
      </c>
      <c r="EF20">
        <v>0</v>
      </c>
      <c r="EG20">
        <v>13.689606451612899</v>
      </c>
      <c r="EH20">
        <v>-3.3319190322580652</v>
      </c>
      <c r="EI20">
        <v>421.22335483870972</v>
      </c>
      <c r="EJ20">
        <v>424.3692580645162</v>
      </c>
      <c r="EK20">
        <v>0.51821116129032263</v>
      </c>
      <c r="EL20">
        <v>419.99070967741932</v>
      </c>
      <c r="EM20">
        <v>10.31777096774193</v>
      </c>
      <c r="EN20">
        <v>0.98468480645161294</v>
      </c>
      <c r="EO20">
        <v>0.93759412903225803</v>
      </c>
      <c r="EP20">
        <v>6.6917112903225817</v>
      </c>
      <c r="EQ20">
        <v>5.9810487096774194</v>
      </c>
      <c r="ER20">
        <v>1500.0032258064509</v>
      </c>
      <c r="ES20">
        <v>0.97299900000000039</v>
      </c>
      <c r="ET20">
        <v>2.7001399999999991E-2</v>
      </c>
      <c r="EU20">
        <v>0</v>
      </c>
      <c r="EV20">
        <v>384.00532258064521</v>
      </c>
      <c r="EW20">
        <v>4.9995999999999974</v>
      </c>
      <c r="EX20">
        <v>5701.8616129032253</v>
      </c>
      <c r="EY20">
        <v>14076.43548387097</v>
      </c>
      <c r="EZ20">
        <v>37.483580645161283</v>
      </c>
      <c r="FA20">
        <v>39.368903225806463</v>
      </c>
      <c r="FB20">
        <v>38.749774193548383</v>
      </c>
      <c r="FC20">
        <v>38.709516129032252</v>
      </c>
      <c r="FD20">
        <v>38.018000000000001</v>
      </c>
      <c r="FE20">
        <v>1454.6332258064519</v>
      </c>
      <c r="FF20">
        <v>40.369999999999983</v>
      </c>
      <c r="FG20">
        <v>0</v>
      </c>
      <c r="FH20">
        <v>137.5999999046326</v>
      </c>
      <c r="FI20">
        <v>0</v>
      </c>
      <c r="FJ20">
        <v>384.02630769230768</v>
      </c>
      <c r="FK20">
        <v>-1.0139487074476901</v>
      </c>
      <c r="FL20">
        <v>-2.62495723643165</v>
      </c>
      <c r="FM20">
        <v>5701.8446153846153</v>
      </c>
      <c r="FN20">
        <v>15</v>
      </c>
      <c r="FO20">
        <v>0</v>
      </c>
      <c r="FP20" t="s">
        <v>439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-3.3052684999999991</v>
      </c>
      <c r="GC20">
        <v>-0.35691264540338491</v>
      </c>
      <c r="GD20">
        <v>7.3715086330750496E-2</v>
      </c>
      <c r="GE20">
        <v>1</v>
      </c>
      <c r="GF20">
        <v>384.0444117647059</v>
      </c>
      <c r="GG20">
        <v>-0.73335369980125342</v>
      </c>
      <c r="GH20">
        <v>0.213934448130467</v>
      </c>
      <c r="GI20">
        <v>1</v>
      </c>
      <c r="GJ20">
        <v>0.52453702499999999</v>
      </c>
      <c r="GK20">
        <v>-0.13578100187617251</v>
      </c>
      <c r="GL20">
        <v>1.6058927237657412E-2</v>
      </c>
      <c r="GM20">
        <v>0</v>
      </c>
      <c r="GN20">
        <v>2</v>
      </c>
      <c r="GO20">
        <v>3</v>
      </c>
      <c r="GP20" t="s">
        <v>447</v>
      </c>
      <c r="GQ20">
        <v>3.09985</v>
      </c>
      <c r="GR20">
        <v>2.7582200000000001</v>
      </c>
      <c r="GS20">
        <v>8.7484599999999996E-2</v>
      </c>
      <c r="GT20">
        <v>8.8279800000000005E-2</v>
      </c>
      <c r="GU20">
        <v>6.0875199999999997E-2</v>
      </c>
      <c r="GV20">
        <v>5.9434099999999997E-2</v>
      </c>
      <c r="GW20">
        <v>23785</v>
      </c>
      <c r="GX20">
        <v>22122</v>
      </c>
      <c r="GY20">
        <v>26630.9</v>
      </c>
      <c r="GZ20">
        <v>24493.9</v>
      </c>
      <c r="HA20">
        <v>40090.699999999997</v>
      </c>
      <c r="HB20">
        <v>34096.300000000003</v>
      </c>
      <c r="HC20">
        <v>46571.7</v>
      </c>
      <c r="HD20">
        <v>38788.199999999997</v>
      </c>
      <c r="HE20">
        <v>1.8798699999999999</v>
      </c>
      <c r="HF20">
        <v>1.89072</v>
      </c>
      <c r="HG20">
        <v>4.72367E-2</v>
      </c>
      <c r="HH20">
        <v>0</v>
      </c>
      <c r="HI20">
        <v>17.263500000000001</v>
      </c>
      <c r="HJ20">
        <v>999.9</v>
      </c>
      <c r="HK20">
        <v>38.5</v>
      </c>
      <c r="HL20">
        <v>28</v>
      </c>
      <c r="HM20">
        <v>16.076799999999999</v>
      </c>
      <c r="HN20">
        <v>63.090400000000002</v>
      </c>
      <c r="HO20">
        <v>22.8886</v>
      </c>
      <c r="HP20">
        <v>1</v>
      </c>
      <c r="HQ20">
        <v>0.20913899999999999</v>
      </c>
      <c r="HR20">
        <v>9.2810500000000005</v>
      </c>
      <c r="HS20">
        <v>20.030799999999999</v>
      </c>
      <c r="HT20">
        <v>5.2226800000000004</v>
      </c>
      <c r="HU20">
        <v>11.986000000000001</v>
      </c>
      <c r="HV20">
        <v>4.9658499999999997</v>
      </c>
      <c r="HW20">
        <v>3.2754799999999999</v>
      </c>
      <c r="HX20">
        <v>9999</v>
      </c>
      <c r="HY20">
        <v>9999</v>
      </c>
      <c r="HZ20">
        <v>9999</v>
      </c>
      <c r="IA20">
        <v>518.4</v>
      </c>
      <c r="IB20">
        <v>1.86398</v>
      </c>
      <c r="IC20">
        <v>1.86005</v>
      </c>
      <c r="ID20">
        <v>1.85825</v>
      </c>
      <c r="IE20">
        <v>1.85972</v>
      </c>
      <c r="IF20">
        <v>1.85978</v>
      </c>
      <c r="IG20">
        <v>1.85832</v>
      </c>
      <c r="IH20">
        <v>1.8573200000000001</v>
      </c>
      <c r="II20">
        <v>1.8522799999999999</v>
      </c>
      <c r="IJ20">
        <v>0</v>
      </c>
      <c r="IK20">
        <v>0</v>
      </c>
      <c r="IL20">
        <v>0</v>
      </c>
      <c r="IM20">
        <v>0</v>
      </c>
      <c r="IN20" t="s">
        <v>441</v>
      </c>
      <c r="IO20" t="s">
        <v>442</v>
      </c>
      <c r="IP20" t="s">
        <v>443</v>
      </c>
      <c r="IQ20" t="s">
        <v>443</v>
      </c>
      <c r="IR20" t="s">
        <v>443</v>
      </c>
      <c r="IS20" t="s">
        <v>443</v>
      </c>
      <c r="IT20">
        <v>0</v>
      </c>
      <c r="IU20">
        <v>100</v>
      </c>
      <c r="IV20">
        <v>100</v>
      </c>
      <c r="IW20">
        <v>1.2649999999999999</v>
      </c>
      <c r="IX20">
        <v>8.3999999999999995E-3</v>
      </c>
      <c r="IY20">
        <v>0.39716153104927959</v>
      </c>
      <c r="IZ20">
        <v>2.1943836705261579E-3</v>
      </c>
      <c r="JA20">
        <v>-2.6144308360484781E-7</v>
      </c>
      <c r="JB20">
        <v>2.8315668189746569E-11</v>
      </c>
      <c r="JC20">
        <v>-2.387284111826243E-2</v>
      </c>
      <c r="JD20">
        <v>-4.9195921971587819E-3</v>
      </c>
      <c r="JE20">
        <v>8.1864236447964141E-4</v>
      </c>
      <c r="JF20">
        <v>-8.2681161510495509E-6</v>
      </c>
      <c r="JG20">
        <v>6</v>
      </c>
      <c r="JH20">
        <v>2002</v>
      </c>
      <c r="JI20">
        <v>0</v>
      </c>
      <c r="JJ20">
        <v>28</v>
      </c>
      <c r="JK20">
        <v>28363528.600000001</v>
      </c>
      <c r="JL20">
        <v>28363528.600000001</v>
      </c>
      <c r="JM20">
        <v>1.1242700000000001</v>
      </c>
      <c r="JN20">
        <v>2.5952099999999998</v>
      </c>
      <c r="JO20">
        <v>1.49658</v>
      </c>
      <c r="JP20">
        <v>2.3718300000000001</v>
      </c>
      <c r="JQ20">
        <v>1.5490699999999999</v>
      </c>
      <c r="JR20">
        <v>2.33521</v>
      </c>
      <c r="JS20">
        <v>33.986499999999999</v>
      </c>
      <c r="JT20">
        <v>23.973700000000001</v>
      </c>
      <c r="JU20">
        <v>18</v>
      </c>
      <c r="JV20">
        <v>489.39</v>
      </c>
      <c r="JW20">
        <v>511.50400000000002</v>
      </c>
      <c r="JX20">
        <v>12.7338</v>
      </c>
      <c r="JY20">
        <v>29.386700000000001</v>
      </c>
      <c r="JZ20">
        <v>30.002700000000001</v>
      </c>
      <c r="KA20">
        <v>29.217199999999998</v>
      </c>
      <c r="KB20">
        <v>29.0913</v>
      </c>
      <c r="KC20">
        <v>22.598600000000001</v>
      </c>
      <c r="KD20">
        <v>31.204499999999999</v>
      </c>
      <c r="KE20">
        <v>36.8367</v>
      </c>
      <c r="KF20">
        <v>12.707100000000001</v>
      </c>
      <c r="KG20">
        <v>420</v>
      </c>
      <c r="KH20">
        <v>10.4682</v>
      </c>
      <c r="KI20">
        <v>101.771</v>
      </c>
      <c r="KJ20">
        <v>93.508899999999997</v>
      </c>
    </row>
    <row r="21" spans="1:296" x14ac:dyDescent="0.3">
      <c r="A21">
        <v>3</v>
      </c>
      <c r="B21">
        <v>1701811816</v>
      </c>
      <c r="C21">
        <v>239</v>
      </c>
      <c r="D21" t="s">
        <v>448</v>
      </c>
      <c r="E21" t="s">
        <v>449</v>
      </c>
      <c r="F21">
        <v>5</v>
      </c>
      <c r="G21" t="s">
        <v>609</v>
      </c>
      <c r="H21">
        <v>1701811808</v>
      </c>
      <c r="I21">
        <f t="shared" si="0"/>
        <v>1.4179615298941873E-3</v>
      </c>
      <c r="J21">
        <f t="shared" si="1"/>
        <v>1.4179615298941872</v>
      </c>
      <c r="K21">
        <f t="shared" si="2"/>
        <v>8.0776262249601611</v>
      </c>
      <c r="L21">
        <f t="shared" si="3"/>
        <v>416.53819354838708</v>
      </c>
      <c r="M21">
        <f t="shared" si="4"/>
        <v>301.1374954678148</v>
      </c>
      <c r="N21">
        <f t="shared" si="5"/>
        <v>27.395956078618212</v>
      </c>
      <c r="O21">
        <f t="shared" si="6"/>
        <v>37.894524020633717</v>
      </c>
      <c r="P21">
        <f t="shared" si="7"/>
        <v>0.12145490709748327</v>
      </c>
      <c r="Q21">
        <f t="shared" si="8"/>
        <v>2.8540069588202059</v>
      </c>
      <c r="R21">
        <f t="shared" si="9"/>
        <v>0.11865485487792921</v>
      </c>
      <c r="S21">
        <f t="shared" si="10"/>
        <v>7.4405481307814741E-2</v>
      </c>
      <c r="T21">
        <f t="shared" si="11"/>
        <v>241.73886517169623</v>
      </c>
      <c r="U21">
        <f t="shared" si="12"/>
        <v>18.430553631795668</v>
      </c>
      <c r="V21">
        <f t="shared" si="13"/>
        <v>17.95128064516129</v>
      </c>
      <c r="W21">
        <f t="shared" si="14"/>
        <v>2.0649401587651832</v>
      </c>
      <c r="X21">
        <f t="shared" si="15"/>
        <v>50.130208634084504</v>
      </c>
      <c r="Y21">
        <f t="shared" si="16"/>
        <v>0.99605228457907413</v>
      </c>
      <c r="Z21">
        <f t="shared" si="17"/>
        <v>1.9869302596555301</v>
      </c>
      <c r="AA21">
        <f t="shared" si="18"/>
        <v>1.068887874186109</v>
      </c>
      <c r="AB21">
        <f t="shared" si="19"/>
        <v>-62.532103468333659</v>
      </c>
      <c r="AC21">
        <f t="shared" si="20"/>
        <v>-93.967477143921656</v>
      </c>
      <c r="AD21">
        <f t="shared" si="21"/>
        <v>-6.4614046187303593</v>
      </c>
      <c r="AE21">
        <f t="shared" si="22"/>
        <v>78.777879940710534</v>
      </c>
      <c r="AF21">
        <f t="shared" si="23"/>
        <v>8.0629447848593152</v>
      </c>
      <c r="AG21">
        <f t="shared" si="24"/>
        <v>1.4238115020065572</v>
      </c>
      <c r="AH21">
        <f t="shared" si="25"/>
        <v>8.0776262249601611</v>
      </c>
      <c r="AI21">
        <v>424.39856300785578</v>
      </c>
      <c r="AJ21">
        <v>421.1375757575758</v>
      </c>
      <c r="AK21">
        <v>-7.8531626000721084E-4</v>
      </c>
      <c r="AL21">
        <v>66.367511941803869</v>
      </c>
      <c r="AM21">
        <f t="shared" si="26"/>
        <v>1.4179615298941872</v>
      </c>
      <c r="AN21">
        <v>10.40527101825127</v>
      </c>
      <c r="AO21">
        <v>10.965856363636361</v>
      </c>
      <c r="AP21">
        <v>4.593375455005984E-5</v>
      </c>
      <c r="AQ21">
        <v>107.388224089714</v>
      </c>
      <c r="AR21">
        <v>0</v>
      </c>
      <c r="AS21">
        <v>0</v>
      </c>
      <c r="AT21">
        <f t="shared" si="27"/>
        <v>1</v>
      </c>
      <c r="AU21">
        <f t="shared" si="28"/>
        <v>0</v>
      </c>
      <c r="AV21">
        <f t="shared" si="29"/>
        <v>49659.959413706907</v>
      </c>
      <c r="AW21" t="s">
        <v>436</v>
      </c>
      <c r="AX21">
        <v>0</v>
      </c>
      <c r="AY21">
        <v>0.7</v>
      </c>
      <c r="AZ21">
        <v>0.7</v>
      </c>
      <c r="BA21">
        <f t="shared" si="30"/>
        <v>0</v>
      </c>
      <c r="BB21">
        <v>-1</v>
      </c>
      <c r="BC21" t="s">
        <v>450</v>
      </c>
      <c r="BD21">
        <v>8165.13</v>
      </c>
      <c r="BE21">
        <v>382.55080769230773</v>
      </c>
      <c r="BF21">
        <v>415.49</v>
      </c>
      <c r="BG21">
        <f t="shared" si="31"/>
        <v>7.9277942447934402E-2</v>
      </c>
      <c r="BH21">
        <v>0.5</v>
      </c>
      <c r="BI21">
        <f t="shared" si="32"/>
        <v>1261.2186874197319</v>
      </c>
      <c r="BJ21">
        <f t="shared" si="33"/>
        <v>8.0776262249601611</v>
      </c>
      <c r="BK21">
        <f t="shared" si="34"/>
        <v>49.993411257760435</v>
      </c>
      <c r="BL21">
        <f t="shared" si="35"/>
        <v>7.1975037442012935E-3</v>
      </c>
      <c r="BM21">
        <f t="shared" si="36"/>
        <v>-0.9983152422440974</v>
      </c>
      <c r="BN21">
        <f t="shared" si="37"/>
        <v>415.49</v>
      </c>
      <c r="BO21" t="s">
        <v>436</v>
      </c>
      <c r="BP21">
        <v>0</v>
      </c>
      <c r="BQ21">
        <f t="shared" si="38"/>
        <v>415.49</v>
      </c>
      <c r="BR21">
        <f t="shared" si="39"/>
        <v>0</v>
      </c>
      <c r="BS21" t="e">
        <f t="shared" si="40"/>
        <v>#DIV/0!</v>
      </c>
      <c r="BT21">
        <f t="shared" si="41"/>
        <v>1</v>
      </c>
      <c r="BU21">
        <f t="shared" si="42"/>
        <v>7.9411731979296227E-2</v>
      </c>
      <c r="BV21" t="e">
        <f t="shared" si="43"/>
        <v>#DIV/0!</v>
      </c>
      <c r="BW21" t="e">
        <f t="shared" si="44"/>
        <v>#DIV/0!</v>
      </c>
      <c r="BX21" t="e">
        <f t="shared" si="45"/>
        <v>#DIV/0!</v>
      </c>
      <c r="DG21">
        <f t="shared" si="46"/>
        <v>1500.0090322580641</v>
      </c>
      <c r="DH21">
        <f t="shared" si="47"/>
        <v>1261.2186874197319</v>
      </c>
      <c r="DI21">
        <f t="shared" si="48"/>
        <v>0.84080739535356996</v>
      </c>
      <c r="DJ21">
        <f t="shared" si="49"/>
        <v>0.16115827303239003</v>
      </c>
      <c r="DK21">
        <v>2</v>
      </c>
      <c r="DL21">
        <v>0.5</v>
      </c>
      <c r="DM21" t="s">
        <v>438</v>
      </c>
      <c r="DN21">
        <v>2</v>
      </c>
      <c r="DO21" t="b">
        <v>1</v>
      </c>
      <c r="DP21">
        <v>1701811808</v>
      </c>
      <c r="DQ21">
        <v>416.53819354838708</v>
      </c>
      <c r="DR21">
        <v>420.00054838709679</v>
      </c>
      <c r="DS21">
        <v>10.94864838709678</v>
      </c>
      <c r="DT21">
        <v>10.385367741935481</v>
      </c>
      <c r="DU21">
        <v>415.27277419354851</v>
      </c>
      <c r="DV21">
        <v>10.939219354838711</v>
      </c>
      <c r="DW21">
        <v>500.00748387096769</v>
      </c>
      <c r="DX21">
        <v>90.874945161290327</v>
      </c>
      <c r="DY21">
        <v>9.9963280645161301E-2</v>
      </c>
      <c r="DZ21">
        <v>17.34056774193548</v>
      </c>
      <c r="EA21">
        <v>17.95128064516129</v>
      </c>
      <c r="EB21">
        <v>999.90000000000032</v>
      </c>
      <c r="EC21">
        <v>0</v>
      </c>
      <c r="ED21">
        <v>0</v>
      </c>
      <c r="EE21">
        <v>10001.93161290323</v>
      </c>
      <c r="EF21">
        <v>0</v>
      </c>
      <c r="EG21">
        <v>13.44116451612903</v>
      </c>
      <c r="EH21">
        <v>-3.4624641935483869</v>
      </c>
      <c r="EI21">
        <v>421.14912903225797</v>
      </c>
      <c r="EJ21">
        <v>424.40835483870973</v>
      </c>
      <c r="EK21">
        <v>0.5632843225806452</v>
      </c>
      <c r="EL21">
        <v>420.00054838709679</v>
      </c>
      <c r="EM21">
        <v>10.385367741935481</v>
      </c>
      <c r="EN21">
        <v>0.99495835483870965</v>
      </c>
      <c r="EO21">
        <v>0.94377003225806455</v>
      </c>
      <c r="EP21">
        <v>6.8427548387096779</v>
      </c>
      <c r="EQ21">
        <v>6.0760064516129013</v>
      </c>
      <c r="ER21">
        <v>1500.0090322580641</v>
      </c>
      <c r="ES21">
        <v>0.97299864516129064</v>
      </c>
      <c r="ET21">
        <v>2.700169999999999E-2</v>
      </c>
      <c r="EU21">
        <v>0</v>
      </c>
      <c r="EV21">
        <v>382.56490322580652</v>
      </c>
      <c r="EW21">
        <v>4.9995999999999974</v>
      </c>
      <c r="EX21">
        <v>5682.06193548387</v>
      </c>
      <c r="EY21">
        <v>14076.47419354838</v>
      </c>
      <c r="EZ21">
        <v>37.451419354838698</v>
      </c>
      <c r="FA21">
        <v>39.370935483870973</v>
      </c>
      <c r="FB21">
        <v>38.632838709677408</v>
      </c>
      <c r="FC21">
        <v>38.717483870967733</v>
      </c>
      <c r="FD21">
        <v>38.02190322580644</v>
      </c>
      <c r="FE21">
        <v>1454.6390322580651</v>
      </c>
      <c r="FF21">
        <v>40.369999999999983</v>
      </c>
      <c r="FG21">
        <v>0</v>
      </c>
      <c r="FH21">
        <v>100.2000000476837</v>
      </c>
      <c r="FI21">
        <v>0</v>
      </c>
      <c r="FJ21">
        <v>382.55080769230773</v>
      </c>
      <c r="FK21">
        <v>-0.88071795544988396</v>
      </c>
      <c r="FL21">
        <v>-12.74871796916524</v>
      </c>
      <c r="FM21">
        <v>5682.0069230769232</v>
      </c>
      <c r="FN21">
        <v>15</v>
      </c>
      <c r="FO21">
        <v>0</v>
      </c>
      <c r="FP21" t="s">
        <v>439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-3.4579295000000001</v>
      </c>
      <c r="GC21">
        <v>-1.2704240150090321E-2</v>
      </c>
      <c r="GD21">
        <v>2.5790102941826348E-2</v>
      </c>
      <c r="GE21">
        <v>1</v>
      </c>
      <c r="GF21">
        <v>382.61791176470592</v>
      </c>
      <c r="GG21">
        <v>-1.3275630268922549</v>
      </c>
      <c r="GH21">
        <v>0.2836872104818996</v>
      </c>
      <c r="GI21">
        <v>0</v>
      </c>
      <c r="GJ21">
        <v>0.57289807500000001</v>
      </c>
      <c r="GK21">
        <v>-0.207395313320827</v>
      </c>
      <c r="GL21">
        <v>2.4562354994368409E-2</v>
      </c>
      <c r="GM21">
        <v>0</v>
      </c>
      <c r="GN21">
        <v>1</v>
      </c>
      <c r="GO21">
        <v>3</v>
      </c>
      <c r="GP21" t="s">
        <v>451</v>
      </c>
      <c r="GQ21">
        <v>3.0998399999999999</v>
      </c>
      <c r="GR21">
        <v>2.7581699999999998</v>
      </c>
      <c r="GS21">
        <v>8.7434899999999996E-2</v>
      </c>
      <c r="GT21">
        <v>8.8249499999999995E-2</v>
      </c>
      <c r="GU21">
        <v>6.1372099999999999E-2</v>
      </c>
      <c r="GV21">
        <v>5.9575099999999999E-2</v>
      </c>
      <c r="GW21">
        <v>23782.3</v>
      </c>
      <c r="GX21">
        <v>22119.7</v>
      </c>
      <c r="GY21">
        <v>26626.7</v>
      </c>
      <c r="GZ21">
        <v>24490.799999999999</v>
      </c>
      <c r="HA21">
        <v>40063.1</v>
      </c>
      <c r="HB21">
        <v>34087.300000000003</v>
      </c>
      <c r="HC21">
        <v>46564.4</v>
      </c>
      <c r="HD21">
        <v>38783.9</v>
      </c>
      <c r="HE21">
        <v>1.8795500000000001</v>
      </c>
      <c r="HF21">
        <v>1.8882699999999999</v>
      </c>
      <c r="HG21">
        <v>4.9136600000000002E-2</v>
      </c>
      <c r="HH21">
        <v>0</v>
      </c>
      <c r="HI21">
        <v>17.1492</v>
      </c>
      <c r="HJ21">
        <v>999.9</v>
      </c>
      <c r="HK21">
        <v>37.1</v>
      </c>
      <c r="HL21">
        <v>28.2</v>
      </c>
      <c r="HM21">
        <v>15.674200000000001</v>
      </c>
      <c r="HN21">
        <v>62.920400000000001</v>
      </c>
      <c r="HO21">
        <v>22.916699999999999</v>
      </c>
      <c r="HP21">
        <v>1</v>
      </c>
      <c r="HQ21">
        <v>0.20246700000000001</v>
      </c>
      <c r="HR21">
        <v>6.5834099999999998</v>
      </c>
      <c r="HS21">
        <v>20.159600000000001</v>
      </c>
      <c r="HT21">
        <v>5.2228300000000001</v>
      </c>
      <c r="HU21">
        <v>11.9855</v>
      </c>
      <c r="HV21">
        <v>4.9657499999999999</v>
      </c>
      <c r="HW21">
        <v>3.2757299999999998</v>
      </c>
      <c r="HX21">
        <v>9999</v>
      </c>
      <c r="HY21">
        <v>9999</v>
      </c>
      <c r="HZ21">
        <v>9999</v>
      </c>
      <c r="IA21">
        <v>518.4</v>
      </c>
      <c r="IB21">
        <v>1.86399</v>
      </c>
      <c r="IC21">
        <v>1.86005</v>
      </c>
      <c r="ID21">
        <v>1.85832</v>
      </c>
      <c r="IE21">
        <v>1.8597399999999999</v>
      </c>
      <c r="IF21">
        <v>1.85981</v>
      </c>
      <c r="IG21">
        <v>1.8583499999999999</v>
      </c>
      <c r="IH21">
        <v>1.8574200000000001</v>
      </c>
      <c r="II21">
        <v>1.85233</v>
      </c>
      <c r="IJ21">
        <v>0</v>
      </c>
      <c r="IK21">
        <v>0</v>
      </c>
      <c r="IL21">
        <v>0</v>
      </c>
      <c r="IM21">
        <v>0</v>
      </c>
      <c r="IN21" t="s">
        <v>441</v>
      </c>
      <c r="IO21" t="s">
        <v>442</v>
      </c>
      <c r="IP21" t="s">
        <v>443</v>
      </c>
      <c r="IQ21" t="s">
        <v>443</v>
      </c>
      <c r="IR21" t="s">
        <v>443</v>
      </c>
      <c r="IS21" t="s">
        <v>443</v>
      </c>
      <c r="IT21">
        <v>0</v>
      </c>
      <c r="IU21">
        <v>100</v>
      </c>
      <c r="IV21">
        <v>100</v>
      </c>
      <c r="IW21">
        <v>1.2649999999999999</v>
      </c>
      <c r="IX21">
        <v>9.5999999999999992E-3</v>
      </c>
      <c r="IY21">
        <v>0.39716153104927959</v>
      </c>
      <c r="IZ21">
        <v>2.1943836705261579E-3</v>
      </c>
      <c r="JA21">
        <v>-2.6144308360484781E-7</v>
      </c>
      <c r="JB21">
        <v>2.8315668189746569E-11</v>
      </c>
      <c r="JC21">
        <v>-2.387284111826243E-2</v>
      </c>
      <c r="JD21">
        <v>-4.9195921971587819E-3</v>
      </c>
      <c r="JE21">
        <v>8.1864236447964141E-4</v>
      </c>
      <c r="JF21">
        <v>-8.2681161510495509E-6</v>
      </c>
      <c r="JG21">
        <v>6</v>
      </c>
      <c r="JH21">
        <v>2002</v>
      </c>
      <c r="JI21">
        <v>0</v>
      </c>
      <c r="JJ21">
        <v>28</v>
      </c>
      <c r="JK21">
        <v>28363530.300000001</v>
      </c>
      <c r="JL21">
        <v>28363530.300000001</v>
      </c>
      <c r="JM21">
        <v>1.1242700000000001</v>
      </c>
      <c r="JN21">
        <v>2.5988799999999999</v>
      </c>
      <c r="JO21">
        <v>1.49658</v>
      </c>
      <c r="JP21">
        <v>2.3706100000000001</v>
      </c>
      <c r="JQ21">
        <v>1.5490699999999999</v>
      </c>
      <c r="JR21">
        <v>2.4352999999999998</v>
      </c>
      <c r="JS21">
        <v>34.145200000000003</v>
      </c>
      <c r="JT21">
        <v>24.043700000000001</v>
      </c>
      <c r="JU21">
        <v>18</v>
      </c>
      <c r="JV21">
        <v>490.25200000000001</v>
      </c>
      <c r="JW21">
        <v>511.2</v>
      </c>
      <c r="JX21">
        <v>13.171799999999999</v>
      </c>
      <c r="JY21">
        <v>29.452500000000001</v>
      </c>
      <c r="JZ21">
        <v>30.0002</v>
      </c>
      <c r="KA21">
        <v>29.355499999999999</v>
      </c>
      <c r="KB21">
        <v>29.2483</v>
      </c>
      <c r="KC21">
        <v>22.604099999999999</v>
      </c>
      <c r="KD21">
        <v>29.762899999999998</v>
      </c>
      <c r="KE21">
        <v>34.956499999999998</v>
      </c>
      <c r="KF21">
        <v>13.179600000000001</v>
      </c>
      <c r="KG21">
        <v>420</v>
      </c>
      <c r="KH21">
        <v>10.4086</v>
      </c>
      <c r="KI21">
        <v>101.755</v>
      </c>
      <c r="KJ21">
        <v>93.497900000000001</v>
      </c>
    </row>
    <row r="22" spans="1:296" x14ac:dyDescent="0.3">
      <c r="A22">
        <v>4</v>
      </c>
      <c r="B22">
        <v>1701812503</v>
      </c>
      <c r="C22">
        <v>926</v>
      </c>
      <c r="D22" t="s">
        <v>452</v>
      </c>
      <c r="E22" t="s">
        <v>453</v>
      </c>
      <c r="F22">
        <v>5</v>
      </c>
      <c r="G22" t="s">
        <v>610</v>
      </c>
      <c r="H22">
        <v>1701812495.25</v>
      </c>
      <c r="I22">
        <f t="shared" si="0"/>
        <v>2.4558956338369188E-3</v>
      </c>
      <c r="J22">
        <f t="shared" si="1"/>
        <v>2.4558956338369189</v>
      </c>
      <c r="K22">
        <f t="shared" si="2"/>
        <v>9.4408056700219927</v>
      </c>
      <c r="L22">
        <f t="shared" si="3"/>
        <v>415.7440666666667</v>
      </c>
      <c r="M22">
        <f t="shared" si="4"/>
        <v>299.61922389051085</v>
      </c>
      <c r="N22">
        <f t="shared" si="5"/>
        <v>27.255770015125226</v>
      </c>
      <c r="O22">
        <f t="shared" si="6"/>
        <v>37.819417990216714</v>
      </c>
      <c r="P22">
        <f t="shared" si="7"/>
        <v>0.14562488792830619</v>
      </c>
      <c r="Q22">
        <f t="shared" si="8"/>
        <v>2.8547002708219136</v>
      </c>
      <c r="R22">
        <f t="shared" si="9"/>
        <v>0.1416202427839916</v>
      </c>
      <c r="S22">
        <f t="shared" si="10"/>
        <v>8.8863280365053435E-2</v>
      </c>
      <c r="T22">
        <f t="shared" si="11"/>
        <v>241.73727022315754</v>
      </c>
      <c r="U22">
        <f t="shared" si="12"/>
        <v>24.2500584708384</v>
      </c>
      <c r="V22">
        <f t="shared" si="13"/>
        <v>23.98749333333333</v>
      </c>
      <c r="W22">
        <f t="shared" si="14"/>
        <v>2.9927251698812389</v>
      </c>
      <c r="X22">
        <f t="shared" si="15"/>
        <v>50.19826787083916</v>
      </c>
      <c r="Y22">
        <f t="shared" si="16"/>
        <v>1.4537649106652619</v>
      </c>
      <c r="Z22">
        <f t="shared" si="17"/>
        <v>2.8960459639878793</v>
      </c>
      <c r="AA22">
        <f t="shared" si="18"/>
        <v>1.538960259215977</v>
      </c>
      <c r="AB22">
        <f t="shared" si="19"/>
        <v>-108.30499745220811</v>
      </c>
      <c r="AC22">
        <f t="shared" si="20"/>
        <v>-83.951816811119272</v>
      </c>
      <c r="AD22">
        <f t="shared" si="21"/>
        <v>-6.1404269055992735</v>
      </c>
      <c r="AE22">
        <f t="shared" si="22"/>
        <v>43.340029054230882</v>
      </c>
      <c r="AF22">
        <f t="shared" si="23"/>
        <v>9.5985248612219056</v>
      </c>
      <c r="AG22">
        <f t="shared" si="24"/>
        <v>2.4504634023510183</v>
      </c>
      <c r="AH22">
        <f t="shared" si="25"/>
        <v>9.4408056700219927</v>
      </c>
      <c r="AI22">
        <v>426.31469004520631</v>
      </c>
      <c r="AJ22">
        <v>422.48101818181789</v>
      </c>
      <c r="AK22">
        <v>-6.0878261661702602E-5</v>
      </c>
      <c r="AL22">
        <v>66.367511941803869</v>
      </c>
      <c r="AM22">
        <f t="shared" si="26"/>
        <v>2.4558956338369189</v>
      </c>
      <c r="AN22">
        <v>15.017096614592861</v>
      </c>
      <c r="AO22">
        <v>15.9837696969697</v>
      </c>
      <c r="AP22">
        <v>3.106611123093221E-7</v>
      </c>
      <c r="AQ22">
        <v>107.388224089714</v>
      </c>
      <c r="AR22">
        <v>0</v>
      </c>
      <c r="AS22">
        <v>0</v>
      </c>
      <c r="AT22">
        <f t="shared" si="27"/>
        <v>1</v>
      </c>
      <c r="AU22">
        <f t="shared" si="28"/>
        <v>0</v>
      </c>
      <c r="AV22">
        <f t="shared" si="29"/>
        <v>48657.499732373501</v>
      </c>
      <c r="AW22" t="s">
        <v>436</v>
      </c>
      <c r="AX22">
        <v>0</v>
      </c>
      <c r="AY22">
        <v>0.7</v>
      </c>
      <c r="AZ22">
        <v>0.7</v>
      </c>
      <c r="BA22">
        <f t="shared" si="30"/>
        <v>0</v>
      </c>
      <c r="BB22">
        <v>-1</v>
      </c>
      <c r="BC22" t="s">
        <v>454</v>
      </c>
      <c r="BD22">
        <v>8162.11</v>
      </c>
      <c r="BE22">
        <v>362.03564000000011</v>
      </c>
      <c r="BF22">
        <v>406.87</v>
      </c>
      <c r="BG22">
        <f t="shared" si="31"/>
        <v>0.11019332956472561</v>
      </c>
      <c r="BH22">
        <v>0.5</v>
      </c>
      <c r="BI22">
        <f t="shared" si="32"/>
        <v>1261.2130403228798</v>
      </c>
      <c r="BJ22">
        <f t="shared" si="33"/>
        <v>9.4408056700219927</v>
      </c>
      <c r="BK22">
        <f t="shared" si="34"/>
        <v>69.488632101814332</v>
      </c>
      <c r="BL22">
        <f t="shared" si="35"/>
        <v>8.2783838544430756E-3</v>
      </c>
      <c r="BM22">
        <f t="shared" si="36"/>
        <v>-0.99827954875021507</v>
      </c>
      <c r="BN22">
        <f t="shared" si="37"/>
        <v>406.87</v>
      </c>
      <c r="BO22" t="s">
        <v>436</v>
      </c>
      <c r="BP22">
        <v>0</v>
      </c>
      <c r="BQ22">
        <f t="shared" si="38"/>
        <v>406.87</v>
      </c>
      <c r="BR22">
        <f t="shared" si="39"/>
        <v>0</v>
      </c>
      <c r="BS22" t="e">
        <f t="shared" si="40"/>
        <v>#DIV/0!</v>
      </c>
      <c r="BT22">
        <f t="shared" si="41"/>
        <v>1</v>
      </c>
      <c r="BU22">
        <f t="shared" si="42"/>
        <v>0.11038323854543637</v>
      </c>
      <c r="BV22" t="e">
        <f t="shared" si="43"/>
        <v>#DIV/0!</v>
      </c>
      <c r="BW22" t="e">
        <f t="shared" si="44"/>
        <v>#DIV/0!</v>
      </c>
      <c r="BX22" t="e">
        <f t="shared" si="45"/>
        <v>#DIV/0!</v>
      </c>
      <c r="DG22">
        <f t="shared" si="46"/>
        <v>1500.002666666667</v>
      </c>
      <c r="DH22">
        <f t="shared" si="47"/>
        <v>1261.2130403228798</v>
      </c>
      <c r="DI22">
        <f t="shared" si="48"/>
        <v>0.84080719878023302</v>
      </c>
      <c r="DJ22">
        <f t="shared" si="49"/>
        <v>0.16115789364584962</v>
      </c>
      <c r="DK22">
        <v>2</v>
      </c>
      <c r="DL22">
        <v>0.5</v>
      </c>
      <c r="DM22" t="s">
        <v>438</v>
      </c>
      <c r="DN22">
        <v>2</v>
      </c>
      <c r="DO22" t="b">
        <v>1</v>
      </c>
      <c r="DP22">
        <v>1701812495.25</v>
      </c>
      <c r="DQ22">
        <v>415.7440666666667</v>
      </c>
      <c r="DR22">
        <v>419.9910666666666</v>
      </c>
      <c r="DS22">
        <v>15.98105333333333</v>
      </c>
      <c r="DT22">
        <v>15.01651333333333</v>
      </c>
      <c r="DU22">
        <v>414.48023333333339</v>
      </c>
      <c r="DV22">
        <v>15.90929</v>
      </c>
      <c r="DW22">
        <v>499.99013333333329</v>
      </c>
      <c r="DX22">
        <v>90.868066666666678</v>
      </c>
      <c r="DY22">
        <v>9.9961556666666687E-2</v>
      </c>
      <c r="DZ22">
        <v>23.442006666666671</v>
      </c>
      <c r="EA22">
        <v>23.98749333333333</v>
      </c>
      <c r="EB22">
        <v>999.9000000000002</v>
      </c>
      <c r="EC22">
        <v>0</v>
      </c>
      <c r="ED22">
        <v>0</v>
      </c>
      <c r="EE22">
        <v>10006.93566666667</v>
      </c>
      <c r="EF22">
        <v>0</v>
      </c>
      <c r="EG22">
        <v>12.676996666666669</v>
      </c>
      <c r="EH22">
        <v>-4.2470686666666664</v>
      </c>
      <c r="EI22">
        <v>422.49593333333343</v>
      </c>
      <c r="EJ22">
        <v>426.39413333333329</v>
      </c>
      <c r="EK22">
        <v>0.96453406666666663</v>
      </c>
      <c r="EL22">
        <v>419.9910666666666</v>
      </c>
      <c r="EM22">
        <v>15.01651333333333</v>
      </c>
      <c r="EN22">
        <v>1.452167</v>
      </c>
      <c r="EO22">
        <v>1.364522</v>
      </c>
      <c r="EP22">
        <v>12.473613333333329</v>
      </c>
      <c r="EQ22">
        <v>11.528996666666661</v>
      </c>
      <c r="ER22">
        <v>1500.002666666667</v>
      </c>
      <c r="ES22">
        <v>0.97300073333333326</v>
      </c>
      <c r="ET22">
        <v>2.699935999999999E-2</v>
      </c>
      <c r="EU22">
        <v>0</v>
      </c>
      <c r="EV22">
        <v>361.99239999999998</v>
      </c>
      <c r="EW22">
        <v>4.9995999999999983</v>
      </c>
      <c r="EX22">
        <v>5394.4520000000002</v>
      </c>
      <c r="EY22">
        <v>14076.43</v>
      </c>
      <c r="EZ22">
        <v>37.895566666666667</v>
      </c>
      <c r="FA22">
        <v>39.585099999999997</v>
      </c>
      <c r="FB22">
        <v>38.824800000000003</v>
      </c>
      <c r="FC22">
        <v>39.054133333333333</v>
      </c>
      <c r="FD22">
        <v>39.01853333333333</v>
      </c>
      <c r="FE22">
        <v>1454.6426666666671</v>
      </c>
      <c r="FF22">
        <v>40.359999999999992</v>
      </c>
      <c r="FG22">
        <v>0</v>
      </c>
      <c r="FH22">
        <v>686.59999990463257</v>
      </c>
      <c r="FI22">
        <v>0</v>
      </c>
      <c r="FJ22">
        <v>362.03564000000011</v>
      </c>
      <c r="FK22">
        <v>-0.26330768420018458</v>
      </c>
      <c r="FL22">
        <v>-3.127692293828682</v>
      </c>
      <c r="FM22">
        <v>5394.3891999999996</v>
      </c>
      <c r="FN22">
        <v>15</v>
      </c>
      <c r="FO22">
        <v>0</v>
      </c>
      <c r="FP22" t="s">
        <v>439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-4.2435230000000006</v>
      </c>
      <c r="GC22">
        <v>6.1240975609764589E-2</v>
      </c>
      <c r="GD22">
        <v>3.3928503813165742E-2</v>
      </c>
      <c r="GE22">
        <v>1</v>
      </c>
      <c r="GF22">
        <v>362.11267647058821</v>
      </c>
      <c r="GG22">
        <v>-1.1287853289476639</v>
      </c>
      <c r="GH22">
        <v>0.24614076802037191</v>
      </c>
      <c r="GI22">
        <v>0</v>
      </c>
      <c r="GJ22">
        <v>0.963449</v>
      </c>
      <c r="GK22">
        <v>2.1336472795497771E-2</v>
      </c>
      <c r="GL22">
        <v>2.148953210286342E-3</v>
      </c>
      <c r="GM22">
        <v>1</v>
      </c>
      <c r="GN22">
        <v>2</v>
      </c>
      <c r="GO22">
        <v>3</v>
      </c>
      <c r="GP22" t="s">
        <v>447</v>
      </c>
      <c r="GQ22">
        <v>3.1009600000000002</v>
      </c>
      <c r="GR22">
        <v>2.7579400000000001</v>
      </c>
      <c r="GS22">
        <v>8.7291099999999996E-2</v>
      </c>
      <c r="GT22">
        <v>8.8209999999999997E-2</v>
      </c>
      <c r="GU22">
        <v>8.1235199999999994E-2</v>
      </c>
      <c r="GV22">
        <v>7.8396999999999994E-2</v>
      </c>
      <c r="GW22">
        <v>23777.7</v>
      </c>
      <c r="GX22">
        <v>22109.7</v>
      </c>
      <c r="GY22">
        <v>26616.400000000001</v>
      </c>
      <c r="GZ22">
        <v>24477.8</v>
      </c>
      <c r="HA22">
        <v>39196.300000000003</v>
      </c>
      <c r="HB22">
        <v>33385.599999999999</v>
      </c>
      <c r="HC22">
        <v>46547.7</v>
      </c>
      <c r="HD22">
        <v>38764.400000000001</v>
      </c>
      <c r="HE22">
        <v>1.8791500000000001</v>
      </c>
      <c r="HF22">
        <v>1.8894500000000001</v>
      </c>
      <c r="HG22">
        <v>0.116855</v>
      </c>
      <c r="HH22">
        <v>0</v>
      </c>
      <c r="HI22">
        <v>22.067799999999998</v>
      </c>
      <c r="HJ22">
        <v>999.9</v>
      </c>
      <c r="HK22">
        <v>40.1</v>
      </c>
      <c r="HL22">
        <v>29.3</v>
      </c>
      <c r="HM22">
        <v>18.057400000000001</v>
      </c>
      <c r="HN22">
        <v>61.360500000000002</v>
      </c>
      <c r="HO22">
        <v>22.8446</v>
      </c>
      <c r="HP22">
        <v>1</v>
      </c>
      <c r="HQ22">
        <v>0.18156</v>
      </c>
      <c r="HR22">
        <v>2.6683500000000002</v>
      </c>
      <c r="HS22">
        <v>20.260000000000002</v>
      </c>
      <c r="HT22">
        <v>5.2225299999999999</v>
      </c>
      <c r="HU22">
        <v>11.98</v>
      </c>
      <c r="HV22">
        <v>4.9656000000000002</v>
      </c>
      <c r="HW22">
        <v>3.2756500000000002</v>
      </c>
      <c r="HX22">
        <v>9999</v>
      </c>
      <c r="HY22">
        <v>9999</v>
      </c>
      <c r="HZ22">
        <v>9999</v>
      </c>
      <c r="IA22">
        <v>518.6</v>
      </c>
      <c r="IB22">
        <v>1.86399</v>
      </c>
      <c r="IC22">
        <v>1.86005</v>
      </c>
      <c r="ID22">
        <v>1.85836</v>
      </c>
      <c r="IE22">
        <v>1.8597399999999999</v>
      </c>
      <c r="IF22">
        <v>1.8598399999999999</v>
      </c>
      <c r="IG22">
        <v>1.8583499999999999</v>
      </c>
      <c r="IH22">
        <v>1.8574299999999999</v>
      </c>
      <c r="II22">
        <v>1.85239</v>
      </c>
      <c r="IJ22">
        <v>0</v>
      </c>
      <c r="IK22">
        <v>0</v>
      </c>
      <c r="IL22">
        <v>0</v>
      </c>
      <c r="IM22">
        <v>0</v>
      </c>
      <c r="IN22" t="s">
        <v>441</v>
      </c>
      <c r="IO22" t="s">
        <v>442</v>
      </c>
      <c r="IP22" t="s">
        <v>443</v>
      </c>
      <c r="IQ22" t="s">
        <v>443</v>
      </c>
      <c r="IR22" t="s">
        <v>443</v>
      </c>
      <c r="IS22" t="s">
        <v>443</v>
      </c>
      <c r="IT22">
        <v>0</v>
      </c>
      <c r="IU22">
        <v>100</v>
      </c>
      <c r="IV22">
        <v>100</v>
      </c>
      <c r="IW22">
        <v>1.2629999999999999</v>
      </c>
      <c r="IX22">
        <v>7.1800000000000003E-2</v>
      </c>
      <c r="IY22">
        <v>0.39716153104927959</v>
      </c>
      <c r="IZ22">
        <v>2.1943836705261579E-3</v>
      </c>
      <c r="JA22">
        <v>-2.6144308360484781E-7</v>
      </c>
      <c r="JB22">
        <v>2.8315668189746569E-11</v>
      </c>
      <c r="JC22">
        <v>-2.387284111826243E-2</v>
      </c>
      <c r="JD22">
        <v>-4.9195921971587819E-3</v>
      </c>
      <c r="JE22">
        <v>8.1864236447964141E-4</v>
      </c>
      <c r="JF22">
        <v>-8.2681161510495509E-6</v>
      </c>
      <c r="JG22">
        <v>6</v>
      </c>
      <c r="JH22">
        <v>2002</v>
      </c>
      <c r="JI22">
        <v>0</v>
      </c>
      <c r="JJ22">
        <v>28</v>
      </c>
      <c r="JK22">
        <v>28363541.699999999</v>
      </c>
      <c r="JL22">
        <v>28363541.699999999</v>
      </c>
      <c r="JM22">
        <v>1.1303700000000001</v>
      </c>
      <c r="JN22">
        <v>2.6086399999999998</v>
      </c>
      <c r="JO22">
        <v>1.49658</v>
      </c>
      <c r="JP22">
        <v>2.36816</v>
      </c>
      <c r="JQ22">
        <v>1.5490699999999999</v>
      </c>
      <c r="JR22">
        <v>2.3584000000000001</v>
      </c>
      <c r="JS22">
        <v>34.990400000000001</v>
      </c>
      <c r="JT22">
        <v>24.105</v>
      </c>
      <c r="JU22">
        <v>18</v>
      </c>
      <c r="JV22">
        <v>491.851</v>
      </c>
      <c r="JW22">
        <v>514.88900000000001</v>
      </c>
      <c r="JX22">
        <v>20.698899999999998</v>
      </c>
      <c r="JY22">
        <v>29.372900000000001</v>
      </c>
      <c r="JZ22">
        <v>29.9998</v>
      </c>
      <c r="KA22">
        <v>29.596499999999999</v>
      </c>
      <c r="KB22">
        <v>29.581800000000001</v>
      </c>
      <c r="KC22">
        <v>22.710599999999999</v>
      </c>
      <c r="KD22">
        <v>16.264299999999999</v>
      </c>
      <c r="KE22">
        <v>45.704700000000003</v>
      </c>
      <c r="KF22">
        <v>20.705200000000001</v>
      </c>
      <c r="KG22">
        <v>420</v>
      </c>
      <c r="KH22">
        <v>14.9939</v>
      </c>
      <c r="KI22">
        <v>101.717</v>
      </c>
      <c r="KJ22">
        <v>93.4499</v>
      </c>
    </row>
    <row r="23" spans="1:296" x14ac:dyDescent="0.3">
      <c r="A23">
        <v>5</v>
      </c>
      <c r="B23">
        <v>1701812639</v>
      </c>
      <c r="C23">
        <v>1062</v>
      </c>
      <c r="D23" t="s">
        <v>455</v>
      </c>
      <c r="E23" t="s">
        <v>456</v>
      </c>
      <c r="F23">
        <v>5</v>
      </c>
      <c r="G23" t="s">
        <v>611</v>
      </c>
      <c r="H23">
        <v>1701812631</v>
      </c>
      <c r="I23">
        <f t="shared" si="0"/>
        <v>2.5579938003603433E-3</v>
      </c>
      <c r="J23">
        <f t="shared" si="1"/>
        <v>2.5579938003603431</v>
      </c>
      <c r="K23">
        <f t="shared" si="2"/>
        <v>9.7492525549070326</v>
      </c>
      <c r="L23">
        <f t="shared" si="3"/>
        <v>415.61206451612901</v>
      </c>
      <c r="M23">
        <f t="shared" si="4"/>
        <v>300.4560101967449</v>
      </c>
      <c r="N23">
        <f t="shared" si="5"/>
        <v>27.33114252274358</v>
      </c>
      <c r="O23">
        <f t="shared" si="6"/>
        <v>37.80637492331676</v>
      </c>
      <c r="P23">
        <f t="shared" si="7"/>
        <v>0.1519266362792038</v>
      </c>
      <c r="Q23">
        <f t="shared" si="8"/>
        <v>2.8549350714891242</v>
      </c>
      <c r="R23">
        <f t="shared" si="9"/>
        <v>0.14757382416684781</v>
      </c>
      <c r="S23">
        <f t="shared" si="10"/>
        <v>9.2614335093517824E-2</v>
      </c>
      <c r="T23">
        <f t="shared" si="11"/>
        <v>241.7313873328502</v>
      </c>
      <c r="U23">
        <f t="shared" si="12"/>
        <v>24.238052204290046</v>
      </c>
      <c r="V23">
        <f t="shared" si="13"/>
        <v>23.971825806451609</v>
      </c>
      <c r="W23">
        <f t="shared" si="14"/>
        <v>2.9899094669841273</v>
      </c>
      <c r="X23">
        <f t="shared" si="15"/>
        <v>50.078403975311637</v>
      </c>
      <c r="Y23">
        <f t="shared" si="16"/>
        <v>1.4516383209192436</v>
      </c>
      <c r="Z23">
        <f t="shared" si="17"/>
        <v>2.8987312008483594</v>
      </c>
      <c r="AA23">
        <f t="shared" si="18"/>
        <v>1.5382711460648837</v>
      </c>
      <c r="AB23">
        <f t="shared" si="19"/>
        <v>-112.80752659589113</v>
      </c>
      <c r="AC23">
        <f t="shared" si="20"/>
        <v>-79.182450039163044</v>
      </c>
      <c r="AD23">
        <f t="shared" si="21"/>
        <v>-5.7910988276734399</v>
      </c>
      <c r="AE23">
        <f t="shared" si="22"/>
        <v>43.95031187012259</v>
      </c>
      <c r="AF23">
        <f t="shared" si="23"/>
        <v>9.8788698928412391</v>
      </c>
      <c r="AG23">
        <f t="shared" si="24"/>
        <v>2.5622750361865103</v>
      </c>
      <c r="AH23">
        <f t="shared" si="25"/>
        <v>9.7492525549070326</v>
      </c>
      <c r="AI23">
        <v>426.34914029272409</v>
      </c>
      <c r="AJ23">
        <v>422.38624242424248</v>
      </c>
      <c r="AK23">
        <v>8.0206408052597663E-4</v>
      </c>
      <c r="AL23">
        <v>66.367511941803869</v>
      </c>
      <c r="AM23">
        <f t="shared" si="26"/>
        <v>2.5579938003603431</v>
      </c>
      <c r="AN23">
        <v>14.949907095576769</v>
      </c>
      <c r="AO23">
        <v>15.956842424242421</v>
      </c>
      <c r="AP23">
        <v>-5.2834453460941833E-6</v>
      </c>
      <c r="AQ23">
        <v>107.388224089714</v>
      </c>
      <c r="AR23">
        <v>0</v>
      </c>
      <c r="AS23">
        <v>0</v>
      </c>
      <c r="AT23">
        <f t="shared" si="27"/>
        <v>1</v>
      </c>
      <c r="AU23">
        <f t="shared" si="28"/>
        <v>0</v>
      </c>
      <c r="AV23">
        <f t="shared" si="29"/>
        <v>48661.63160016208</v>
      </c>
      <c r="AW23" t="s">
        <v>436</v>
      </c>
      <c r="AX23">
        <v>0</v>
      </c>
      <c r="AY23">
        <v>0.7</v>
      </c>
      <c r="AZ23">
        <v>0.7</v>
      </c>
      <c r="BA23">
        <f t="shared" si="30"/>
        <v>0</v>
      </c>
      <c r="BB23">
        <v>-1</v>
      </c>
      <c r="BC23" t="s">
        <v>457</v>
      </c>
      <c r="BD23">
        <v>8160.38</v>
      </c>
      <c r="BE23">
        <v>361.01328000000001</v>
      </c>
      <c r="BF23">
        <v>406.47</v>
      </c>
      <c r="BG23">
        <f t="shared" si="31"/>
        <v>0.11183290279725444</v>
      </c>
      <c r="BH23">
        <v>0.5</v>
      </c>
      <c r="BI23">
        <f t="shared" si="32"/>
        <v>1261.1820777422424</v>
      </c>
      <c r="BJ23">
        <f t="shared" si="33"/>
        <v>9.7492525549070326</v>
      </c>
      <c r="BK23">
        <f t="shared" si="34"/>
        <v>70.520826354893799</v>
      </c>
      <c r="BL23">
        <f t="shared" si="35"/>
        <v>8.523156762701746E-3</v>
      </c>
      <c r="BM23">
        <f t="shared" si="36"/>
        <v>-0.99827785568430638</v>
      </c>
      <c r="BN23">
        <f t="shared" si="37"/>
        <v>406.47</v>
      </c>
      <c r="BO23" t="s">
        <v>436</v>
      </c>
      <c r="BP23">
        <v>0</v>
      </c>
      <c r="BQ23">
        <f t="shared" si="38"/>
        <v>406.47</v>
      </c>
      <c r="BR23">
        <f t="shared" si="39"/>
        <v>0</v>
      </c>
      <c r="BS23" t="e">
        <f t="shared" si="40"/>
        <v>#DIV/0!</v>
      </c>
      <c r="BT23">
        <f t="shared" si="41"/>
        <v>1</v>
      </c>
      <c r="BU23">
        <f t="shared" si="42"/>
        <v>0.11202582743918972</v>
      </c>
      <c r="BV23" t="e">
        <f t="shared" si="43"/>
        <v>#DIV/0!</v>
      </c>
      <c r="BW23" t="e">
        <f t="shared" si="44"/>
        <v>#DIV/0!</v>
      </c>
      <c r="BX23" t="e">
        <f t="shared" si="45"/>
        <v>#DIV/0!</v>
      </c>
      <c r="DG23">
        <f t="shared" si="46"/>
        <v>1499.9658064516129</v>
      </c>
      <c r="DH23">
        <f t="shared" si="47"/>
        <v>1261.1820777422424</v>
      </c>
      <c r="DI23">
        <f t="shared" si="48"/>
        <v>0.84080721861637087</v>
      </c>
      <c r="DJ23">
        <f t="shared" si="49"/>
        <v>0.16115793192959574</v>
      </c>
      <c r="DK23">
        <v>2</v>
      </c>
      <c r="DL23">
        <v>0.5</v>
      </c>
      <c r="DM23" t="s">
        <v>438</v>
      </c>
      <c r="DN23">
        <v>2</v>
      </c>
      <c r="DO23" t="b">
        <v>1</v>
      </c>
      <c r="DP23">
        <v>1701812631</v>
      </c>
      <c r="DQ23">
        <v>415.61206451612901</v>
      </c>
      <c r="DR23">
        <v>419.98967741935479</v>
      </c>
      <c r="DS23">
        <v>15.95811290322581</v>
      </c>
      <c r="DT23">
        <v>14.949535483870971</v>
      </c>
      <c r="DU23">
        <v>414.34858064516118</v>
      </c>
      <c r="DV23">
        <v>15.886674193548391</v>
      </c>
      <c r="DW23">
        <v>499.98858064516122</v>
      </c>
      <c r="DX23">
        <v>90.865616129032247</v>
      </c>
      <c r="DY23">
        <v>9.9921570967741943E-2</v>
      </c>
      <c r="DZ23">
        <v>23.45737096774193</v>
      </c>
      <c r="EA23">
        <v>23.971825806451609</v>
      </c>
      <c r="EB23">
        <v>999.90000000000032</v>
      </c>
      <c r="EC23">
        <v>0</v>
      </c>
      <c r="ED23">
        <v>0</v>
      </c>
      <c r="EE23">
        <v>10008.644193548391</v>
      </c>
      <c r="EF23">
        <v>0</v>
      </c>
      <c r="EG23">
        <v>12.683719354838709</v>
      </c>
      <c r="EH23">
        <v>-4.3775858064516129</v>
      </c>
      <c r="EI23">
        <v>422.35196774193548</v>
      </c>
      <c r="EJ23">
        <v>426.36361290322583</v>
      </c>
      <c r="EK23">
        <v>1.008575161290322</v>
      </c>
      <c r="EL23">
        <v>419.98967741935479</v>
      </c>
      <c r="EM23">
        <v>14.949535483870971</v>
      </c>
      <c r="EN23">
        <v>1.450043870967741</v>
      </c>
      <c r="EO23">
        <v>1.358398387096774</v>
      </c>
      <c r="EP23">
        <v>12.451319354838709</v>
      </c>
      <c r="EQ23">
        <v>11.46104193548387</v>
      </c>
      <c r="ER23">
        <v>1499.9658064516129</v>
      </c>
      <c r="ES23">
        <v>0.97299990322580654</v>
      </c>
      <c r="ET23">
        <v>2.7000332258064509E-2</v>
      </c>
      <c r="EU23">
        <v>0</v>
      </c>
      <c r="EV23">
        <v>360.96790322580648</v>
      </c>
      <c r="EW23">
        <v>4.9995999999999974</v>
      </c>
      <c r="EX23">
        <v>5377.6435483870964</v>
      </c>
      <c r="EY23">
        <v>14076.070967741931</v>
      </c>
      <c r="EZ23">
        <v>37.806290322580637</v>
      </c>
      <c r="FA23">
        <v>39.512</v>
      </c>
      <c r="FB23">
        <v>38.602677419354833</v>
      </c>
      <c r="FC23">
        <v>38.949419354838703</v>
      </c>
      <c r="FD23">
        <v>38.911096774193553</v>
      </c>
      <c r="FE23">
        <v>1454.605806451613</v>
      </c>
      <c r="FF23">
        <v>40.359999999999978</v>
      </c>
      <c r="FG23">
        <v>0</v>
      </c>
      <c r="FH23">
        <v>135.5999999046326</v>
      </c>
      <c r="FI23">
        <v>0</v>
      </c>
      <c r="FJ23">
        <v>361.01328000000001</v>
      </c>
      <c r="FK23">
        <v>-0.76023075526190154</v>
      </c>
      <c r="FL23">
        <v>-9.5661538925167839</v>
      </c>
      <c r="FM23">
        <v>5377.5296000000008</v>
      </c>
      <c r="FN23">
        <v>15</v>
      </c>
      <c r="FO23">
        <v>0</v>
      </c>
      <c r="FP23" t="s">
        <v>439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-4.3800507317073176</v>
      </c>
      <c r="GC23">
        <v>2.8768641115056409E-3</v>
      </c>
      <c r="GD23">
        <v>3.7053761560819583E-2</v>
      </c>
      <c r="GE23">
        <v>1</v>
      </c>
      <c r="GF23">
        <v>361.04244117647067</v>
      </c>
      <c r="GG23">
        <v>-0.80557676621013685</v>
      </c>
      <c r="GH23">
        <v>0.22619606164674361</v>
      </c>
      <c r="GI23">
        <v>1</v>
      </c>
      <c r="GJ23">
        <v>1.010960731707317</v>
      </c>
      <c r="GK23">
        <v>-3.6265087108012677E-2</v>
      </c>
      <c r="GL23">
        <v>4.3474469043975287E-3</v>
      </c>
      <c r="GM23">
        <v>1</v>
      </c>
      <c r="GN23">
        <v>3</v>
      </c>
      <c r="GO23">
        <v>3</v>
      </c>
      <c r="GP23" t="s">
        <v>440</v>
      </c>
      <c r="GQ23">
        <v>3.1009500000000001</v>
      </c>
      <c r="GR23">
        <v>2.7582</v>
      </c>
      <c r="GS23">
        <v>8.7286100000000005E-2</v>
      </c>
      <c r="GT23">
        <v>8.8226700000000005E-2</v>
      </c>
      <c r="GU23">
        <v>8.1145599999999998E-2</v>
      </c>
      <c r="GV23">
        <v>7.8151300000000007E-2</v>
      </c>
      <c r="GW23">
        <v>23781.4</v>
      </c>
      <c r="GX23">
        <v>22111.8</v>
      </c>
      <c r="GY23">
        <v>26620</v>
      </c>
      <c r="GZ23">
        <v>24480.2</v>
      </c>
      <c r="HA23">
        <v>39205.4</v>
      </c>
      <c r="HB23">
        <v>33397.5</v>
      </c>
      <c r="HC23">
        <v>46554.1</v>
      </c>
      <c r="HD23">
        <v>38767.9</v>
      </c>
      <c r="HE23">
        <v>1.8801699999999999</v>
      </c>
      <c r="HF23">
        <v>1.8897299999999999</v>
      </c>
      <c r="HG23">
        <v>0.113916</v>
      </c>
      <c r="HH23">
        <v>0</v>
      </c>
      <c r="HI23">
        <v>22.0931</v>
      </c>
      <c r="HJ23">
        <v>999.9</v>
      </c>
      <c r="HK23">
        <v>39.799999999999997</v>
      </c>
      <c r="HL23">
        <v>29.5</v>
      </c>
      <c r="HM23">
        <v>18.1342</v>
      </c>
      <c r="HN23">
        <v>61.920499999999997</v>
      </c>
      <c r="HO23">
        <v>22.604199999999999</v>
      </c>
      <c r="HP23">
        <v>1</v>
      </c>
      <c r="HQ23">
        <v>0.17113300000000001</v>
      </c>
      <c r="HR23">
        <v>2.4809100000000002</v>
      </c>
      <c r="HS23">
        <v>20.262499999999999</v>
      </c>
      <c r="HT23">
        <v>5.2219300000000004</v>
      </c>
      <c r="HU23">
        <v>11.98</v>
      </c>
      <c r="HV23">
        <v>4.9655500000000004</v>
      </c>
      <c r="HW23">
        <v>3.2757999999999998</v>
      </c>
      <c r="HX23">
        <v>9999</v>
      </c>
      <c r="HY23">
        <v>9999</v>
      </c>
      <c r="HZ23">
        <v>9999</v>
      </c>
      <c r="IA23">
        <v>518.6</v>
      </c>
      <c r="IB23">
        <v>1.8640099999999999</v>
      </c>
      <c r="IC23">
        <v>1.86008</v>
      </c>
      <c r="ID23">
        <v>1.8583499999999999</v>
      </c>
      <c r="IE23">
        <v>1.8597399999999999</v>
      </c>
      <c r="IF23">
        <v>1.8598600000000001</v>
      </c>
      <c r="IG23">
        <v>1.85836</v>
      </c>
      <c r="IH23">
        <v>1.85744</v>
      </c>
      <c r="II23">
        <v>1.8524</v>
      </c>
      <c r="IJ23">
        <v>0</v>
      </c>
      <c r="IK23">
        <v>0</v>
      </c>
      <c r="IL23">
        <v>0</v>
      </c>
      <c r="IM23">
        <v>0</v>
      </c>
      <c r="IN23" t="s">
        <v>441</v>
      </c>
      <c r="IO23" t="s">
        <v>442</v>
      </c>
      <c r="IP23" t="s">
        <v>443</v>
      </c>
      <c r="IQ23" t="s">
        <v>443</v>
      </c>
      <c r="IR23" t="s">
        <v>443</v>
      </c>
      <c r="IS23" t="s">
        <v>443</v>
      </c>
      <c r="IT23">
        <v>0</v>
      </c>
      <c r="IU23">
        <v>100</v>
      </c>
      <c r="IV23">
        <v>100</v>
      </c>
      <c r="IW23">
        <v>1.264</v>
      </c>
      <c r="IX23">
        <v>7.1400000000000005E-2</v>
      </c>
      <c r="IY23">
        <v>0.39716153104927959</v>
      </c>
      <c r="IZ23">
        <v>2.1943836705261579E-3</v>
      </c>
      <c r="JA23">
        <v>-2.6144308360484781E-7</v>
      </c>
      <c r="JB23">
        <v>2.8315668189746569E-11</v>
      </c>
      <c r="JC23">
        <v>-2.387284111826243E-2</v>
      </c>
      <c r="JD23">
        <v>-4.9195921971587819E-3</v>
      </c>
      <c r="JE23">
        <v>8.1864236447964141E-4</v>
      </c>
      <c r="JF23">
        <v>-8.2681161510495509E-6</v>
      </c>
      <c r="JG23">
        <v>6</v>
      </c>
      <c r="JH23">
        <v>2002</v>
      </c>
      <c r="JI23">
        <v>0</v>
      </c>
      <c r="JJ23">
        <v>28</v>
      </c>
      <c r="JK23">
        <v>28363544</v>
      </c>
      <c r="JL23">
        <v>28363544</v>
      </c>
      <c r="JM23">
        <v>1.1291500000000001</v>
      </c>
      <c r="JN23">
        <v>2.6147499999999999</v>
      </c>
      <c r="JO23">
        <v>1.49658</v>
      </c>
      <c r="JP23">
        <v>2.36694</v>
      </c>
      <c r="JQ23">
        <v>1.5490699999999999</v>
      </c>
      <c r="JR23">
        <v>2.34985</v>
      </c>
      <c r="JS23">
        <v>35.128599999999999</v>
      </c>
      <c r="JT23">
        <v>24.105</v>
      </c>
      <c r="JU23">
        <v>18</v>
      </c>
      <c r="JV23">
        <v>491.89100000000002</v>
      </c>
      <c r="JW23">
        <v>514.52300000000002</v>
      </c>
      <c r="JX23">
        <v>20.762699999999999</v>
      </c>
      <c r="JY23">
        <v>29.2577</v>
      </c>
      <c r="JZ23">
        <v>29.999400000000001</v>
      </c>
      <c r="KA23">
        <v>29.521799999999999</v>
      </c>
      <c r="KB23">
        <v>29.517700000000001</v>
      </c>
      <c r="KC23">
        <v>22.714600000000001</v>
      </c>
      <c r="KD23">
        <v>17.095700000000001</v>
      </c>
      <c r="KE23">
        <v>45.704700000000003</v>
      </c>
      <c r="KF23">
        <v>20.774000000000001</v>
      </c>
      <c r="KG23">
        <v>420</v>
      </c>
      <c r="KH23">
        <v>14.9329</v>
      </c>
      <c r="KI23">
        <v>101.73099999999999</v>
      </c>
      <c r="KJ23">
        <v>93.458600000000004</v>
      </c>
    </row>
    <row r="24" spans="1:296" x14ac:dyDescent="0.3">
      <c r="A24">
        <v>6</v>
      </c>
      <c r="B24">
        <v>1701812747.5</v>
      </c>
      <c r="C24">
        <v>1170.5</v>
      </c>
      <c r="D24" t="s">
        <v>458</v>
      </c>
      <c r="E24" t="s">
        <v>459</v>
      </c>
      <c r="F24">
        <v>5</v>
      </c>
      <c r="G24" t="s">
        <v>612</v>
      </c>
      <c r="H24">
        <v>1701812739.5</v>
      </c>
      <c r="I24">
        <f t="shared" si="0"/>
        <v>2.6146197237953456E-3</v>
      </c>
      <c r="J24">
        <f t="shared" si="1"/>
        <v>2.6146197237953457</v>
      </c>
      <c r="K24">
        <f t="shared" si="2"/>
        <v>9.9150120140419311</v>
      </c>
      <c r="L24">
        <f t="shared" si="3"/>
        <v>415.53029032258058</v>
      </c>
      <c r="M24">
        <f t="shared" si="4"/>
        <v>301.02217350663659</v>
      </c>
      <c r="N24">
        <f t="shared" si="5"/>
        <v>27.380093200108252</v>
      </c>
      <c r="O24">
        <f t="shared" si="6"/>
        <v>37.795415347532405</v>
      </c>
      <c r="P24">
        <f t="shared" si="7"/>
        <v>0.15555483130250922</v>
      </c>
      <c r="Q24">
        <f t="shared" si="8"/>
        <v>2.8526959189895238</v>
      </c>
      <c r="R24">
        <f t="shared" si="9"/>
        <v>0.15099152870353341</v>
      </c>
      <c r="S24">
        <f t="shared" si="10"/>
        <v>9.4768549324897713E-2</v>
      </c>
      <c r="T24">
        <f t="shared" si="11"/>
        <v>241.73891718855012</v>
      </c>
      <c r="U24">
        <f t="shared" si="12"/>
        <v>24.25940131661201</v>
      </c>
      <c r="V24">
        <f t="shared" si="13"/>
        <v>23.975122580645159</v>
      </c>
      <c r="W24">
        <f t="shared" si="14"/>
        <v>2.9905017570603878</v>
      </c>
      <c r="X24">
        <f t="shared" si="15"/>
        <v>50.049363059370876</v>
      </c>
      <c r="Y24">
        <f t="shared" si="16"/>
        <v>1.4539395775931476</v>
      </c>
      <c r="Z24">
        <f t="shared" si="17"/>
        <v>2.9050111504284621</v>
      </c>
      <c r="AA24">
        <f t="shared" si="18"/>
        <v>1.5365621794672402</v>
      </c>
      <c r="AB24">
        <f t="shared" si="19"/>
        <v>-115.30472981937474</v>
      </c>
      <c r="AC24">
        <f t="shared" si="20"/>
        <v>-74.108628860849606</v>
      </c>
      <c r="AD24">
        <f t="shared" si="21"/>
        <v>-5.4253474046199894</v>
      </c>
      <c r="AE24">
        <f t="shared" si="22"/>
        <v>46.900211103705772</v>
      </c>
      <c r="AF24">
        <f t="shared" si="23"/>
        <v>10.085537528452639</v>
      </c>
      <c r="AG24">
        <f t="shared" si="24"/>
        <v>2.6105554728713121</v>
      </c>
      <c r="AH24">
        <f t="shared" si="25"/>
        <v>9.9150120140419311</v>
      </c>
      <c r="AI24">
        <v>426.3758958316705</v>
      </c>
      <c r="AJ24">
        <v>422.34395151515128</v>
      </c>
      <c r="AK24">
        <v>1.167810904078832E-3</v>
      </c>
      <c r="AL24">
        <v>66.367511941803869</v>
      </c>
      <c r="AM24">
        <f t="shared" si="26"/>
        <v>2.6146197237953457</v>
      </c>
      <c r="AN24">
        <v>14.957834717741161</v>
      </c>
      <c r="AO24">
        <v>15.986961212121219</v>
      </c>
      <c r="AP24">
        <v>4.2017817273608511E-7</v>
      </c>
      <c r="AQ24">
        <v>107.388224089714</v>
      </c>
      <c r="AR24">
        <v>0</v>
      </c>
      <c r="AS24">
        <v>0</v>
      </c>
      <c r="AT24">
        <f t="shared" si="27"/>
        <v>1</v>
      </c>
      <c r="AU24">
        <f t="shared" si="28"/>
        <v>0</v>
      </c>
      <c r="AV24">
        <f t="shared" si="29"/>
        <v>48591.618496768562</v>
      </c>
      <c r="AW24" t="s">
        <v>436</v>
      </c>
      <c r="AX24">
        <v>0</v>
      </c>
      <c r="AY24">
        <v>0.7</v>
      </c>
      <c r="AZ24">
        <v>0.7</v>
      </c>
      <c r="BA24">
        <f t="shared" si="30"/>
        <v>0</v>
      </c>
      <c r="BB24">
        <v>-1</v>
      </c>
      <c r="BC24" t="s">
        <v>460</v>
      </c>
      <c r="BD24">
        <v>8162.55</v>
      </c>
      <c r="BE24">
        <v>360.18704000000002</v>
      </c>
      <c r="BF24">
        <v>405.89</v>
      </c>
      <c r="BG24">
        <f t="shared" si="31"/>
        <v>0.11259937421468857</v>
      </c>
      <c r="BH24">
        <v>0.5</v>
      </c>
      <c r="BI24">
        <f t="shared" si="32"/>
        <v>1261.2194472479537</v>
      </c>
      <c r="BJ24">
        <f t="shared" si="33"/>
        <v>9.9150120140419311</v>
      </c>
      <c r="BK24">
        <f t="shared" si="34"/>
        <v>71.006260253757503</v>
      </c>
      <c r="BL24">
        <f t="shared" si="35"/>
        <v>8.6543321527899481E-3</v>
      </c>
      <c r="BM24">
        <f t="shared" si="36"/>
        <v>-0.99827539481140215</v>
      </c>
      <c r="BN24">
        <f t="shared" si="37"/>
        <v>405.89</v>
      </c>
      <c r="BO24" t="s">
        <v>436</v>
      </c>
      <c r="BP24">
        <v>0</v>
      </c>
      <c r="BQ24">
        <f t="shared" si="38"/>
        <v>405.89</v>
      </c>
      <c r="BR24">
        <f t="shared" si="39"/>
        <v>0</v>
      </c>
      <c r="BS24" t="e">
        <f t="shared" si="40"/>
        <v>#DIV/0!</v>
      </c>
      <c r="BT24">
        <f t="shared" si="41"/>
        <v>1</v>
      </c>
      <c r="BU24">
        <f t="shared" si="42"/>
        <v>0.11279389915841942</v>
      </c>
      <c r="BV24" t="e">
        <f t="shared" si="43"/>
        <v>#DIV/0!</v>
      </c>
      <c r="BW24" t="e">
        <f t="shared" si="44"/>
        <v>#DIV/0!</v>
      </c>
      <c r="BX24" t="e">
        <f t="shared" si="45"/>
        <v>#DIV/0!</v>
      </c>
      <c r="DG24">
        <f t="shared" si="46"/>
        <v>1500.01</v>
      </c>
      <c r="DH24">
        <f t="shared" si="47"/>
        <v>1261.2194472479537</v>
      </c>
      <c r="DI24">
        <f t="shared" si="48"/>
        <v>0.84080735944957274</v>
      </c>
      <c r="DJ24">
        <f t="shared" si="49"/>
        <v>0.16115820373767517</v>
      </c>
      <c r="DK24">
        <v>2</v>
      </c>
      <c r="DL24">
        <v>0.5</v>
      </c>
      <c r="DM24" t="s">
        <v>438</v>
      </c>
      <c r="DN24">
        <v>2</v>
      </c>
      <c r="DO24" t="b">
        <v>1</v>
      </c>
      <c r="DP24">
        <v>1701812739.5</v>
      </c>
      <c r="DQ24">
        <v>415.53029032258058</v>
      </c>
      <c r="DR24">
        <v>419.99841935483869</v>
      </c>
      <c r="DS24">
        <v>15.9849</v>
      </c>
      <c r="DT24">
        <v>14.95736774193549</v>
      </c>
      <c r="DU24">
        <v>414.26700000000011</v>
      </c>
      <c r="DV24">
        <v>15.913070967741939</v>
      </c>
      <c r="DW24">
        <v>499.99909677419362</v>
      </c>
      <c r="DX24">
        <v>90.857077419354823</v>
      </c>
      <c r="DY24">
        <v>9.9986909677419369E-2</v>
      </c>
      <c r="DZ24">
        <v>23.493254838709682</v>
      </c>
      <c r="EA24">
        <v>23.975122580645159</v>
      </c>
      <c r="EB24">
        <v>999.90000000000032</v>
      </c>
      <c r="EC24">
        <v>0</v>
      </c>
      <c r="ED24">
        <v>0</v>
      </c>
      <c r="EE24">
        <v>9995.8706451612925</v>
      </c>
      <c r="EF24">
        <v>0</v>
      </c>
      <c r="EG24">
        <v>12.677561290322579</v>
      </c>
      <c r="EH24">
        <v>-4.4680635483870974</v>
      </c>
      <c r="EI24">
        <v>422.28038709677418</v>
      </c>
      <c r="EJ24">
        <v>426.375870967742</v>
      </c>
      <c r="EK24">
        <v>1.027531935483871</v>
      </c>
      <c r="EL24">
        <v>419.99841935483869</v>
      </c>
      <c r="EM24">
        <v>14.95736774193549</v>
      </c>
      <c r="EN24">
        <v>1.452340322580645</v>
      </c>
      <c r="EO24">
        <v>1.3589822580645159</v>
      </c>
      <c r="EP24">
        <v>12.475429032258059</v>
      </c>
      <c r="EQ24">
        <v>11.46751612903226</v>
      </c>
      <c r="ER24">
        <v>1500.01</v>
      </c>
      <c r="ES24">
        <v>0.97300016129032274</v>
      </c>
      <c r="ET24">
        <v>2.7000035483870959E-2</v>
      </c>
      <c r="EU24">
        <v>0</v>
      </c>
      <c r="EV24">
        <v>360.19590322580649</v>
      </c>
      <c r="EW24">
        <v>4.9995999999999974</v>
      </c>
      <c r="EX24">
        <v>5365.206451612903</v>
      </c>
      <c r="EY24">
        <v>14076.5064516129</v>
      </c>
      <c r="EZ24">
        <v>37.729612903225807</v>
      </c>
      <c r="FA24">
        <v>39.436999999999983</v>
      </c>
      <c r="FB24">
        <v>38.509870967741932</v>
      </c>
      <c r="FC24">
        <v>38.858677419354827</v>
      </c>
      <c r="FD24">
        <v>38.860741935483873</v>
      </c>
      <c r="FE24">
        <v>1454.647419354839</v>
      </c>
      <c r="FF24">
        <v>40.368387096774171</v>
      </c>
      <c r="FG24">
        <v>0</v>
      </c>
      <c r="FH24">
        <v>108</v>
      </c>
      <c r="FI24">
        <v>0</v>
      </c>
      <c r="FJ24">
        <v>360.18704000000002</v>
      </c>
      <c r="FK24">
        <v>-0.5039230838754587</v>
      </c>
      <c r="FL24">
        <v>0.4623076653727492</v>
      </c>
      <c r="FM24">
        <v>5365.0780000000004</v>
      </c>
      <c r="FN24">
        <v>15</v>
      </c>
      <c r="FO24">
        <v>0</v>
      </c>
      <c r="FP24" t="s">
        <v>439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-4.4669092682926834</v>
      </c>
      <c r="GC24">
        <v>-4.451623693380044E-2</v>
      </c>
      <c r="GD24">
        <v>2.8999784725041521E-2</v>
      </c>
      <c r="GE24">
        <v>1</v>
      </c>
      <c r="GF24">
        <v>360.1873823529412</v>
      </c>
      <c r="GG24">
        <v>-0.38070282569879732</v>
      </c>
      <c r="GH24">
        <v>0.25667603920183762</v>
      </c>
      <c r="GI24">
        <v>1</v>
      </c>
      <c r="GJ24">
        <v>1.026405365853658</v>
      </c>
      <c r="GK24">
        <v>1.861358885017286E-2</v>
      </c>
      <c r="GL24">
        <v>2.2852230478328009E-3</v>
      </c>
      <c r="GM24">
        <v>1</v>
      </c>
      <c r="GN24">
        <v>3</v>
      </c>
      <c r="GO24">
        <v>3</v>
      </c>
      <c r="GP24" t="s">
        <v>440</v>
      </c>
      <c r="GQ24">
        <v>3.1008300000000002</v>
      </c>
      <c r="GR24">
        <v>2.7579600000000002</v>
      </c>
      <c r="GS24">
        <v>8.7295999999999999E-2</v>
      </c>
      <c r="GT24">
        <v>8.8239499999999998E-2</v>
      </c>
      <c r="GU24">
        <v>8.1274399999999997E-2</v>
      </c>
      <c r="GV24">
        <v>7.8190499999999996E-2</v>
      </c>
      <c r="GW24">
        <v>23785.7</v>
      </c>
      <c r="GX24">
        <v>22114.9</v>
      </c>
      <c r="GY24">
        <v>26624.7</v>
      </c>
      <c r="GZ24">
        <v>24483.5</v>
      </c>
      <c r="HA24">
        <v>39206.5</v>
      </c>
      <c r="HB24">
        <v>33400.199999999997</v>
      </c>
      <c r="HC24">
        <v>46562.1</v>
      </c>
      <c r="HD24">
        <v>38772.800000000003</v>
      </c>
      <c r="HE24">
        <v>1.8814299999999999</v>
      </c>
      <c r="HF24">
        <v>1.89032</v>
      </c>
      <c r="HG24">
        <v>0.11400100000000001</v>
      </c>
      <c r="HH24">
        <v>0</v>
      </c>
      <c r="HI24">
        <v>22.102499999999999</v>
      </c>
      <c r="HJ24">
        <v>999.9</v>
      </c>
      <c r="HK24">
        <v>39.5</v>
      </c>
      <c r="HL24">
        <v>29.7</v>
      </c>
      <c r="HM24">
        <v>18.207799999999999</v>
      </c>
      <c r="HN24">
        <v>61.890599999999999</v>
      </c>
      <c r="HO24">
        <v>22.688300000000002</v>
      </c>
      <c r="HP24">
        <v>1</v>
      </c>
      <c r="HQ24">
        <v>0.15968199999999999</v>
      </c>
      <c r="HR24">
        <v>2.3436400000000002</v>
      </c>
      <c r="HS24">
        <v>20.264500000000002</v>
      </c>
      <c r="HT24">
        <v>5.2189399999999999</v>
      </c>
      <c r="HU24">
        <v>11.98</v>
      </c>
      <c r="HV24">
        <v>4.9651500000000004</v>
      </c>
      <c r="HW24">
        <v>3.2757499999999999</v>
      </c>
      <c r="HX24">
        <v>9999</v>
      </c>
      <c r="HY24">
        <v>9999</v>
      </c>
      <c r="HZ24">
        <v>9999</v>
      </c>
      <c r="IA24">
        <v>518.6</v>
      </c>
      <c r="IB24">
        <v>1.8640099999999999</v>
      </c>
      <c r="IC24">
        <v>1.86008</v>
      </c>
      <c r="ID24">
        <v>1.8583499999999999</v>
      </c>
      <c r="IE24">
        <v>1.8597399999999999</v>
      </c>
      <c r="IF24">
        <v>1.8598300000000001</v>
      </c>
      <c r="IG24">
        <v>1.8583700000000001</v>
      </c>
      <c r="IH24">
        <v>1.85744</v>
      </c>
      <c r="II24">
        <v>1.8524</v>
      </c>
      <c r="IJ24">
        <v>0</v>
      </c>
      <c r="IK24">
        <v>0</v>
      </c>
      <c r="IL24">
        <v>0</v>
      </c>
      <c r="IM24">
        <v>0</v>
      </c>
      <c r="IN24" t="s">
        <v>441</v>
      </c>
      <c r="IO24" t="s">
        <v>442</v>
      </c>
      <c r="IP24" t="s">
        <v>443</v>
      </c>
      <c r="IQ24" t="s">
        <v>443</v>
      </c>
      <c r="IR24" t="s">
        <v>443</v>
      </c>
      <c r="IS24" t="s">
        <v>443</v>
      </c>
      <c r="IT24">
        <v>0</v>
      </c>
      <c r="IU24">
        <v>100</v>
      </c>
      <c r="IV24">
        <v>100</v>
      </c>
      <c r="IW24">
        <v>1.2629999999999999</v>
      </c>
      <c r="IX24">
        <v>7.1900000000000006E-2</v>
      </c>
      <c r="IY24">
        <v>0.39716153104927959</v>
      </c>
      <c r="IZ24">
        <v>2.1943836705261579E-3</v>
      </c>
      <c r="JA24">
        <v>-2.6144308360484781E-7</v>
      </c>
      <c r="JB24">
        <v>2.8315668189746569E-11</v>
      </c>
      <c r="JC24">
        <v>-2.387284111826243E-2</v>
      </c>
      <c r="JD24">
        <v>-4.9195921971587819E-3</v>
      </c>
      <c r="JE24">
        <v>8.1864236447964141E-4</v>
      </c>
      <c r="JF24">
        <v>-8.2681161510495509E-6</v>
      </c>
      <c r="JG24">
        <v>6</v>
      </c>
      <c r="JH24">
        <v>2002</v>
      </c>
      <c r="JI24">
        <v>0</v>
      </c>
      <c r="JJ24">
        <v>28</v>
      </c>
      <c r="JK24">
        <v>28363545.800000001</v>
      </c>
      <c r="JL24">
        <v>28363545.800000001</v>
      </c>
      <c r="JM24">
        <v>1.1303700000000001</v>
      </c>
      <c r="JN24">
        <v>2.6171899999999999</v>
      </c>
      <c r="JO24">
        <v>1.49658</v>
      </c>
      <c r="JP24">
        <v>2.36694</v>
      </c>
      <c r="JQ24">
        <v>1.5490699999999999</v>
      </c>
      <c r="JR24">
        <v>2.34009</v>
      </c>
      <c r="JS24">
        <v>35.2209</v>
      </c>
      <c r="JT24">
        <v>24.105</v>
      </c>
      <c r="JU24">
        <v>18</v>
      </c>
      <c r="JV24">
        <v>491.89800000000002</v>
      </c>
      <c r="JW24">
        <v>514.173</v>
      </c>
      <c r="JX24">
        <v>20.893899999999999</v>
      </c>
      <c r="JY24">
        <v>29.131799999999998</v>
      </c>
      <c r="JZ24">
        <v>29.999500000000001</v>
      </c>
      <c r="KA24">
        <v>29.425699999999999</v>
      </c>
      <c r="KB24">
        <v>29.430099999999999</v>
      </c>
      <c r="KC24">
        <v>22.7196</v>
      </c>
      <c r="KD24">
        <v>17.095700000000001</v>
      </c>
      <c r="KE24">
        <v>45.704700000000003</v>
      </c>
      <c r="KF24">
        <v>20.914400000000001</v>
      </c>
      <c r="KG24">
        <v>420</v>
      </c>
      <c r="KH24">
        <v>14.9176</v>
      </c>
      <c r="KI24">
        <v>101.749</v>
      </c>
      <c r="KJ24">
        <v>93.470600000000005</v>
      </c>
    </row>
    <row r="25" spans="1:296" x14ac:dyDescent="0.3">
      <c r="A25">
        <v>7</v>
      </c>
      <c r="B25">
        <v>1701813064</v>
      </c>
      <c r="C25">
        <v>1487</v>
      </c>
      <c r="D25" t="s">
        <v>461</v>
      </c>
      <c r="E25" t="s">
        <v>462</v>
      </c>
      <c r="F25">
        <v>5</v>
      </c>
      <c r="G25" t="s">
        <v>613</v>
      </c>
      <c r="H25">
        <v>1701813056.25</v>
      </c>
      <c r="I25">
        <f t="shared" si="0"/>
        <v>3.7096766800666032E-3</v>
      </c>
      <c r="J25">
        <f t="shared" si="1"/>
        <v>3.709676680066603</v>
      </c>
      <c r="K25">
        <f t="shared" si="2"/>
        <v>9.9941020102589864</v>
      </c>
      <c r="L25">
        <f t="shared" si="3"/>
        <v>415.32190000000003</v>
      </c>
      <c r="M25">
        <f t="shared" si="4"/>
        <v>296.77314106317851</v>
      </c>
      <c r="N25">
        <f t="shared" si="5"/>
        <v>26.989815598246754</v>
      </c>
      <c r="O25">
        <f t="shared" si="6"/>
        <v>37.771145511200942</v>
      </c>
      <c r="P25">
        <f t="shared" si="7"/>
        <v>0.15669285078389816</v>
      </c>
      <c r="Q25">
        <f t="shared" si="8"/>
        <v>2.853911561389153</v>
      </c>
      <c r="R25">
        <f t="shared" si="9"/>
        <v>0.15206551364591572</v>
      </c>
      <c r="S25">
        <f t="shared" si="10"/>
        <v>9.5445311242782827E-2</v>
      </c>
      <c r="T25">
        <f t="shared" si="11"/>
        <v>241.73780222315608</v>
      </c>
      <c r="U25">
        <f t="shared" si="12"/>
        <v>30.241489639929227</v>
      </c>
      <c r="V25">
        <f t="shared" si="13"/>
        <v>29.960886666666671</v>
      </c>
      <c r="W25">
        <f t="shared" si="14"/>
        <v>4.2508874501552354</v>
      </c>
      <c r="X25">
        <f t="shared" si="15"/>
        <v>50.180541639617573</v>
      </c>
      <c r="Y25">
        <f t="shared" si="16"/>
        <v>2.1098651458854607</v>
      </c>
      <c r="Z25">
        <f t="shared" si="17"/>
        <v>4.2045483706371964</v>
      </c>
      <c r="AA25">
        <f t="shared" si="18"/>
        <v>2.1410223042697747</v>
      </c>
      <c r="AB25">
        <f t="shared" si="19"/>
        <v>-163.5967415909372</v>
      </c>
      <c r="AC25">
        <f t="shared" si="20"/>
        <v>-29.331372802875599</v>
      </c>
      <c r="AD25">
        <f t="shared" si="21"/>
        <v>-2.2821954661417796</v>
      </c>
      <c r="AE25">
        <f t="shared" si="22"/>
        <v>46.527492363201496</v>
      </c>
      <c r="AF25">
        <f t="shared" si="23"/>
        <v>10.089898573065545</v>
      </c>
      <c r="AG25">
        <f t="shared" si="24"/>
        <v>3.6419237493215411</v>
      </c>
      <c r="AH25">
        <f t="shared" si="25"/>
        <v>9.9941020102589864</v>
      </c>
      <c r="AI25">
        <v>429.29338501864157</v>
      </c>
      <c r="AJ25">
        <v>425.20709090909082</v>
      </c>
      <c r="AK25">
        <v>-6.7054085561000517E-5</v>
      </c>
      <c r="AL25">
        <v>66.367511941803869</v>
      </c>
      <c r="AM25">
        <f t="shared" si="26"/>
        <v>3.709676680066603</v>
      </c>
      <c r="AN25">
        <v>21.756836182915539</v>
      </c>
      <c r="AO25">
        <v>23.207586666666671</v>
      </c>
      <c r="AP25">
        <v>-1.7082843309989401E-4</v>
      </c>
      <c r="AQ25">
        <v>107.388224089714</v>
      </c>
      <c r="AR25">
        <v>0</v>
      </c>
      <c r="AS25">
        <v>0</v>
      </c>
      <c r="AT25">
        <f t="shared" si="27"/>
        <v>1</v>
      </c>
      <c r="AU25">
        <f t="shared" si="28"/>
        <v>0</v>
      </c>
      <c r="AV25">
        <f t="shared" si="29"/>
        <v>47617.934479668707</v>
      </c>
      <c r="AW25" t="s">
        <v>436</v>
      </c>
      <c r="AX25">
        <v>0</v>
      </c>
      <c r="AY25">
        <v>0.7</v>
      </c>
      <c r="AZ25">
        <v>0.7</v>
      </c>
      <c r="BA25">
        <f t="shared" si="30"/>
        <v>0</v>
      </c>
      <c r="BB25">
        <v>-1</v>
      </c>
      <c r="BC25" t="s">
        <v>463</v>
      </c>
      <c r="BD25">
        <v>8157.18</v>
      </c>
      <c r="BE25">
        <v>347.32208000000008</v>
      </c>
      <c r="BF25">
        <v>402.71</v>
      </c>
      <c r="BG25">
        <f t="shared" si="31"/>
        <v>0.13753798018425145</v>
      </c>
      <c r="BH25">
        <v>0.5</v>
      </c>
      <c r="BI25">
        <f t="shared" si="32"/>
        <v>1261.2158403228789</v>
      </c>
      <c r="BJ25">
        <f t="shared" si="33"/>
        <v>9.9941020102589864</v>
      </c>
      <c r="BK25">
        <f t="shared" si="34"/>
        <v>86.732539627196076</v>
      </c>
      <c r="BL25">
        <f t="shared" si="35"/>
        <v>8.7170662298726199E-3</v>
      </c>
      <c r="BM25">
        <f t="shared" si="36"/>
        <v>-0.99826177646445335</v>
      </c>
      <c r="BN25">
        <f t="shared" si="37"/>
        <v>402.71</v>
      </c>
      <c r="BO25" t="s">
        <v>436</v>
      </c>
      <c r="BP25">
        <v>0</v>
      </c>
      <c r="BQ25">
        <f t="shared" si="38"/>
        <v>402.71</v>
      </c>
      <c r="BR25">
        <f t="shared" si="39"/>
        <v>0</v>
      </c>
      <c r="BS25" t="e">
        <f t="shared" si="40"/>
        <v>#DIV/0!</v>
      </c>
      <c r="BT25">
        <f t="shared" si="41"/>
        <v>1</v>
      </c>
      <c r="BU25">
        <f t="shared" si="42"/>
        <v>0.13777746822218326</v>
      </c>
      <c r="BV25" t="e">
        <f t="shared" si="43"/>
        <v>#DIV/0!</v>
      </c>
      <c r="BW25" t="e">
        <f t="shared" si="44"/>
        <v>#DIV/0!</v>
      </c>
      <c r="BX25" t="e">
        <f t="shared" si="45"/>
        <v>#DIV/0!</v>
      </c>
      <c r="DG25">
        <f t="shared" si="46"/>
        <v>1500.0060000000001</v>
      </c>
      <c r="DH25">
        <f t="shared" si="47"/>
        <v>1261.2158403228789</v>
      </c>
      <c r="DI25">
        <f t="shared" si="48"/>
        <v>0.84080719698646456</v>
      </c>
      <c r="DJ25">
        <f t="shared" si="49"/>
        <v>0.16115789018387663</v>
      </c>
      <c r="DK25">
        <v>2</v>
      </c>
      <c r="DL25">
        <v>0.5</v>
      </c>
      <c r="DM25" t="s">
        <v>438</v>
      </c>
      <c r="DN25">
        <v>2</v>
      </c>
      <c r="DO25" t="b">
        <v>1</v>
      </c>
      <c r="DP25">
        <v>1701813056.25</v>
      </c>
      <c r="DQ25">
        <v>415.32190000000003</v>
      </c>
      <c r="DR25">
        <v>419.96286666666668</v>
      </c>
      <c r="DS25">
        <v>23.199539999999999</v>
      </c>
      <c r="DT25">
        <v>21.776573333333339</v>
      </c>
      <c r="DU25">
        <v>414.05889999999999</v>
      </c>
      <c r="DV25">
        <v>23.004023333333329</v>
      </c>
      <c r="DW25">
        <v>500.00226666666663</v>
      </c>
      <c r="DX25">
        <v>90.844290000000001</v>
      </c>
      <c r="DY25">
        <v>9.9976389999999984E-2</v>
      </c>
      <c r="DZ25">
        <v>29.770250000000001</v>
      </c>
      <c r="EA25">
        <v>29.960886666666671</v>
      </c>
      <c r="EB25">
        <v>999.9000000000002</v>
      </c>
      <c r="EC25">
        <v>0</v>
      </c>
      <c r="ED25">
        <v>0</v>
      </c>
      <c r="EE25">
        <v>10004.72233333333</v>
      </c>
      <c r="EF25">
        <v>0</v>
      </c>
      <c r="EG25">
        <v>11.943580000000001</v>
      </c>
      <c r="EH25">
        <v>-4.6408950000000004</v>
      </c>
      <c r="EI25">
        <v>425.18596666666667</v>
      </c>
      <c r="EJ25">
        <v>429.31173333333339</v>
      </c>
      <c r="EK25">
        <v>1.422976666666667</v>
      </c>
      <c r="EL25">
        <v>419.96286666666668</v>
      </c>
      <c r="EM25">
        <v>21.776573333333339</v>
      </c>
      <c r="EN25">
        <v>2.1075469999999989</v>
      </c>
      <c r="EO25">
        <v>1.9782763333333331</v>
      </c>
      <c r="EP25">
        <v>18.27632333333333</v>
      </c>
      <c r="EQ25">
        <v>17.271533333333331</v>
      </c>
      <c r="ER25">
        <v>1500.0060000000001</v>
      </c>
      <c r="ES25">
        <v>0.97300086666666674</v>
      </c>
      <c r="ET25">
        <v>2.6999209999999999E-2</v>
      </c>
      <c r="EU25">
        <v>0</v>
      </c>
      <c r="EV25">
        <v>347.33839999999992</v>
      </c>
      <c r="EW25">
        <v>4.9995999999999983</v>
      </c>
      <c r="EX25">
        <v>5176.3313333333344</v>
      </c>
      <c r="EY25">
        <v>14076.45</v>
      </c>
      <c r="EZ25">
        <v>37.679066666666671</v>
      </c>
      <c r="FA25">
        <v>39.091399999999993</v>
      </c>
      <c r="FB25">
        <v>38.453999999999994</v>
      </c>
      <c r="FC25">
        <v>38.687399999999997</v>
      </c>
      <c r="FD25">
        <v>39.516466666666659</v>
      </c>
      <c r="FE25">
        <v>1454.646</v>
      </c>
      <c r="FF25">
        <v>40.359999999999992</v>
      </c>
      <c r="FG25">
        <v>0</v>
      </c>
      <c r="FH25">
        <v>316</v>
      </c>
      <c r="FI25">
        <v>0</v>
      </c>
      <c r="FJ25">
        <v>347.32208000000008</v>
      </c>
      <c r="FK25">
        <v>-0.83615385033636858</v>
      </c>
      <c r="FL25">
        <v>-5.5284615249410836</v>
      </c>
      <c r="FM25">
        <v>5176.3155999999999</v>
      </c>
      <c r="FN25">
        <v>15</v>
      </c>
      <c r="FO25">
        <v>0</v>
      </c>
      <c r="FP25" t="s">
        <v>439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-4.6361080000000001</v>
      </c>
      <c r="GC25">
        <v>-1.337741088178836E-2</v>
      </c>
      <c r="GD25">
        <v>4.3423386107027548E-2</v>
      </c>
      <c r="GE25">
        <v>1</v>
      </c>
      <c r="GF25">
        <v>347.35750000000002</v>
      </c>
      <c r="GG25">
        <v>-0.1727578321318417</v>
      </c>
      <c r="GH25">
        <v>0.18885572613537069</v>
      </c>
      <c r="GI25">
        <v>1</v>
      </c>
      <c r="GJ25">
        <v>1.4043369999999999</v>
      </c>
      <c r="GK25">
        <v>0.38345290806754262</v>
      </c>
      <c r="GL25">
        <v>4.0770044101030849E-2</v>
      </c>
      <c r="GM25">
        <v>0</v>
      </c>
      <c r="GN25">
        <v>2</v>
      </c>
      <c r="GO25">
        <v>3</v>
      </c>
      <c r="GP25" t="s">
        <v>447</v>
      </c>
      <c r="GQ25">
        <v>3.1025399999999999</v>
      </c>
      <c r="GR25">
        <v>2.7582</v>
      </c>
      <c r="GS25">
        <v>8.7383199999999994E-2</v>
      </c>
      <c r="GT25">
        <v>8.8354500000000002E-2</v>
      </c>
      <c r="GU25">
        <v>0.10605000000000001</v>
      </c>
      <c r="GV25">
        <v>0.102397</v>
      </c>
      <c r="GW25">
        <v>23797.5</v>
      </c>
      <c r="GX25">
        <v>22122.2</v>
      </c>
      <c r="GY25">
        <v>26638.7</v>
      </c>
      <c r="GZ25">
        <v>24492.9</v>
      </c>
      <c r="HA25">
        <v>38159</v>
      </c>
      <c r="HB25">
        <v>32528.6</v>
      </c>
      <c r="HC25">
        <v>46586.5</v>
      </c>
      <c r="HD25">
        <v>38785.199999999997</v>
      </c>
      <c r="HE25">
        <v>1.8858999999999999</v>
      </c>
      <c r="HF25">
        <v>1.9047799999999999</v>
      </c>
      <c r="HG25">
        <v>0.23677899999999999</v>
      </c>
      <c r="HH25">
        <v>0</v>
      </c>
      <c r="HI25">
        <v>26.1006</v>
      </c>
      <c r="HJ25">
        <v>999.9</v>
      </c>
      <c r="HK25">
        <v>51.6</v>
      </c>
      <c r="HL25">
        <v>30.1</v>
      </c>
      <c r="HM25">
        <v>24.337399999999999</v>
      </c>
      <c r="HN25">
        <v>61.300600000000003</v>
      </c>
      <c r="HO25">
        <v>22.728400000000001</v>
      </c>
      <c r="HP25">
        <v>1</v>
      </c>
      <c r="HQ25">
        <v>0.12603400000000001</v>
      </c>
      <c r="HR25">
        <v>-0.65886199999999995</v>
      </c>
      <c r="HS25">
        <v>20.2789</v>
      </c>
      <c r="HT25">
        <v>5.21774</v>
      </c>
      <c r="HU25">
        <v>11.98</v>
      </c>
      <c r="HV25">
        <v>4.9653</v>
      </c>
      <c r="HW25">
        <v>3.2757499999999999</v>
      </c>
      <c r="HX25">
        <v>9999</v>
      </c>
      <c r="HY25">
        <v>9999</v>
      </c>
      <c r="HZ25">
        <v>9999</v>
      </c>
      <c r="IA25">
        <v>518.70000000000005</v>
      </c>
      <c r="IB25">
        <v>1.8640099999999999</v>
      </c>
      <c r="IC25">
        <v>1.86012</v>
      </c>
      <c r="ID25">
        <v>1.8583700000000001</v>
      </c>
      <c r="IE25">
        <v>1.85975</v>
      </c>
      <c r="IF25">
        <v>1.85988</v>
      </c>
      <c r="IG25">
        <v>1.8583700000000001</v>
      </c>
      <c r="IH25">
        <v>1.85744</v>
      </c>
      <c r="II25">
        <v>1.8524</v>
      </c>
      <c r="IJ25">
        <v>0</v>
      </c>
      <c r="IK25">
        <v>0</v>
      </c>
      <c r="IL25">
        <v>0</v>
      </c>
      <c r="IM25">
        <v>0</v>
      </c>
      <c r="IN25" t="s">
        <v>441</v>
      </c>
      <c r="IO25" t="s">
        <v>442</v>
      </c>
      <c r="IP25" t="s">
        <v>443</v>
      </c>
      <c r="IQ25" t="s">
        <v>443</v>
      </c>
      <c r="IR25" t="s">
        <v>443</v>
      </c>
      <c r="IS25" t="s">
        <v>443</v>
      </c>
      <c r="IT25">
        <v>0</v>
      </c>
      <c r="IU25">
        <v>100</v>
      </c>
      <c r="IV25">
        <v>100</v>
      </c>
      <c r="IW25">
        <v>1.2629999999999999</v>
      </c>
      <c r="IX25">
        <v>0.19570000000000001</v>
      </c>
      <c r="IY25">
        <v>0.39716153104927959</v>
      </c>
      <c r="IZ25">
        <v>2.1943836705261579E-3</v>
      </c>
      <c r="JA25">
        <v>-2.6144308360484781E-7</v>
      </c>
      <c r="JB25">
        <v>2.8315668189746569E-11</v>
      </c>
      <c r="JC25">
        <v>-2.387284111826243E-2</v>
      </c>
      <c r="JD25">
        <v>-4.9195921971587819E-3</v>
      </c>
      <c r="JE25">
        <v>8.1864236447964141E-4</v>
      </c>
      <c r="JF25">
        <v>-8.2681161510495509E-6</v>
      </c>
      <c r="JG25">
        <v>6</v>
      </c>
      <c r="JH25">
        <v>2002</v>
      </c>
      <c r="JI25">
        <v>0</v>
      </c>
      <c r="JJ25">
        <v>28</v>
      </c>
      <c r="JK25">
        <v>28363551.100000001</v>
      </c>
      <c r="JL25">
        <v>28363551.100000001</v>
      </c>
      <c r="JM25">
        <v>1.1376999999999999</v>
      </c>
      <c r="JN25">
        <v>2.6049799999999999</v>
      </c>
      <c r="JO25">
        <v>1.49658</v>
      </c>
      <c r="JP25">
        <v>2.36694</v>
      </c>
      <c r="JQ25">
        <v>1.5490699999999999</v>
      </c>
      <c r="JR25">
        <v>2.4487299999999999</v>
      </c>
      <c r="JS25">
        <v>35.429099999999998</v>
      </c>
      <c r="JT25">
        <v>24.1313</v>
      </c>
      <c r="JU25">
        <v>18</v>
      </c>
      <c r="JV25">
        <v>491.97699999999998</v>
      </c>
      <c r="JW25">
        <v>521.05100000000004</v>
      </c>
      <c r="JX25">
        <v>28.991399999999999</v>
      </c>
      <c r="JY25">
        <v>28.8461</v>
      </c>
      <c r="JZ25">
        <v>29.999700000000001</v>
      </c>
      <c r="KA25">
        <v>29.090299999999999</v>
      </c>
      <c r="KB25">
        <v>29.083200000000001</v>
      </c>
      <c r="KC25">
        <v>22.880800000000001</v>
      </c>
      <c r="KD25">
        <v>19.021100000000001</v>
      </c>
      <c r="KE25">
        <v>81.772599999999997</v>
      </c>
      <c r="KF25">
        <v>29.0045</v>
      </c>
      <c r="KG25">
        <v>420</v>
      </c>
      <c r="KH25">
        <v>21.678100000000001</v>
      </c>
      <c r="KI25">
        <v>101.80200000000001</v>
      </c>
      <c r="KJ25">
        <v>93.502899999999997</v>
      </c>
    </row>
    <row r="26" spans="1:296" x14ac:dyDescent="0.3">
      <c r="A26">
        <v>8</v>
      </c>
      <c r="B26">
        <v>1701813171.5</v>
      </c>
      <c r="C26">
        <v>1594.5</v>
      </c>
      <c r="D26" t="s">
        <v>464</v>
      </c>
      <c r="E26" t="s">
        <v>465</v>
      </c>
      <c r="F26">
        <v>5</v>
      </c>
      <c r="G26" t="s">
        <v>614</v>
      </c>
      <c r="H26">
        <v>1701813163.75</v>
      </c>
      <c r="I26">
        <f t="shared" si="0"/>
        <v>3.9840882028140409E-3</v>
      </c>
      <c r="J26">
        <f t="shared" si="1"/>
        <v>3.984088202814041</v>
      </c>
      <c r="K26">
        <f t="shared" si="2"/>
        <v>9.6932876865530915</v>
      </c>
      <c r="L26">
        <f t="shared" si="3"/>
        <v>415.3647666666667</v>
      </c>
      <c r="M26">
        <f t="shared" si="4"/>
        <v>306.11659434859661</v>
      </c>
      <c r="N26">
        <f t="shared" si="5"/>
        <v>27.839362683954707</v>
      </c>
      <c r="O26">
        <f t="shared" si="6"/>
        <v>37.774791039917915</v>
      </c>
      <c r="P26">
        <f t="shared" si="7"/>
        <v>0.16755552254357708</v>
      </c>
      <c r="Q26">
        <f t="shared" si="8"/>
        <v>2.8537218208749975</v>
      </c>
      <c r="R26">
        <f t="shared" si="9"/>
        <v>0.16227566614527203</v>
      </c>
      <c r="S26">
        <f t="shared" si="10"/>
        <v>0.10188280627370846</v>
      </c>
      <c r="T26">
        <f t="shared" si="11"/>
        <v>241.73711062315775</v>
      </c>
      <c r="U26">
        <f t="shared" si="12"/>
        <v>30.191646858623166</v>
      </c>
      <c r="V26">
        <f t="shared" si="13"/>
        <v>29.99464333333334</v>
      </c>
      <c r="W26">
        <f t="shared" si="14"/>
        <v>4.2591390821393329</v>
      </c>
      <c r="X26">
        <f t="shared" si="15"/>
        <v>49.985593981882836</v>
      </c>
      <c r="Y26">
        <f t="shared" si="16"/>
        <v>2.1044662438743447</v>
      </c>
      <c r="Z26">
        <f t="shared" si="17"/>
        <v>4.2101455164003925</v>
      </c>
      <c r="AA26">
        <f t="shared" si="18"/>
        <v>2.1546728382649882</v>
      </c>
      <c r="AB26">
        <f t="shared" si="19"/>
        <v>-175.69828974409921</v>
      </c>
      <c r="AC26">
        <f t="shared" si="20"/>
        <v>-30.965359471928721</v>
      </c>
      <c r="AD26">
        <f t="shared" si="21"/>
        <v>-2.4101706478257729</v>
      </c>
      <c r="AE26">
        <f t="shared" si="22"/>
        <v>32.663290759304047</v>
      </c>
      <c r="AF26">
        <f t="shared" si="23"/>
        <v>9.93411788400212</v>
      </c>
      <c r="AG26">
        <f t="shared" si="24"/>
        <v>3.9833689161361368</v>
      </c>
      <c r="AH26">
        <f t="shared" si="25"/>
        <v>9.6932876865530915</v>
      </c>
      <c r="AI26">
        <v>429.21654794399188</v>
      </c>
      <c r="AJ26">
        <v>425.22730303030329</v>
      </c>
      <c r="AK26">
        <v>5.5137519749226069E-3</v>
      </c>
      <c r="AL26">
        <v>66.367511941803869</v>
      </c>
      <c r="AM26">
        <f t="shared" si="26"/>
        <v>3.984088202814041</v>
      </c>
      <c r="AN26">
        <v>21.577038187189039</v>
      </c>
      <c r="AO26">
        <v>23.133900000000001</v>
      </c>
      <c r="AP26">
        <v>-1.211402812256893E-5</v>
      </c>
      <c r="AQ26">
        <v>107.388224089714</v>
      </c>
      <c r="AR26">
        <v>0</v>
      </c>
      <c r="AS26">
        <v>0</v>
      </c>
      <c r="AT26">
        <f t="shared" si="27"/>
        <v>1</v>
      </c>
      <c r="AU26">
        <f t="shared" si="28"/>
        <v>0</v>
      </c>
      <c r="AV26">
        <f t="shared" si="29"/>
        <v>47608.980633604704</v>
      </c>
      <c r="AW26" t="s">
        <v>436</v>
      </c>
      <c r="AX26">
        <v>0</v>
      </c>
      <c r="AY26">
        <v>0.7</v>
      </c>
      <c r="AZ26">
        <v>0.7</v>
      </c>
      <c r="BA26">
        <f t="shared" si="30"/>
        <v>0</v>
      </c>
      <c r="BB26">
        <v>-1</v>
      </c>
      <c r="BC26" t="s">
        <v>466</v>
      </c>
      <c r="BD26">
        <v>8153.23</v>
      </c>
      <c r="BE26">
        <v>346.97536000000002</v>
      </c>
      <c r="BF26">
        <v>402.46</v>
      </c>
      <c r="BG26">
        <f t="shared" si="31"/>
        <v>0.13786373801123086</v>
      </c>
      <c r="BH26">
        <v>0.5</v>
      </c>
      <c r="BI26">
        <f t="shared" si="32"/>
        <v>1261.2122003228792</v>
      </c>
      <c r="BJ26">
        <f t="shared" si="33"/>
        <v>9.6932876865530915</v>
      </c>
      <c r="BK26">
        <f t="shared" si="34"/>
        <v>86.937714180940716</v>
      </c>
      <c r="BL26">
        <f t="shared" si="35"/>
        <v>8.4785793253629605E-3</v>
      </c>
      <c r="BM26">
        <f t="shared" si="36"/>
        <v>-0.99826069671520157</v>
      </c>
      <c r="BN26">
        <f t="shared" si="37"/>
        <v>402.46</v>
      </c>
      <c r="BO26" t="s">
        <v>436</v>
      </c>
      <c r="BP26">
        <v>0</v>
      </c>
      <c r="BQ26">
        <f t="shared" si="38"/>
        <v>402.46</v>
      </c>
      <c r="BR26">
        <f t="shared" si="39"/>
        <v>0</v>
      </c>
      <c r="BS26" t="e">
        <f t="shared" si="40"/>
        <v>#DIV/0!</v>
      </c>
      <c r="BT26">
        <f t="shared" si="41"/>
        <v>1</v>
      </c>
      <c r="BU26">
        <f t="shared" si="42"/>
        <v>0.13810394265232964</v>
      </c>
      <c r="BV26" t="e">
        <f t="shared" si="43"/>
        <v>#DIV/0!</v>
      </c>
      <c r="BW26" t="e">
        <f t="shared" si="44"/>
        <v>#DIV/0!</v>
      </c>
      <c r="BX26" t="e">
        <f t="shared" si="45"/>
        <v>#DIV/0!</v>
      </c>
      <c r="DG26">
        <f t="shared" si="46"/>
        <v>1500.0016666666661</v>
      </c>
      <c r="DH26">
        <f t="shared" si="47"/>
        <v>1261.2122003228792</v>
      </c>
      <c r="DI26">
        <f t="shared" si="48"/>
        <v>0.84080719931836501</v>
      </c>
      <c r="DJ26">
        <f t="shared" si="49"/>
        <v>0.16115789468444447</v>
      </c>
      <c r="DK26">
        <v>2</v>
      </c>
      <c r="DL26">
        <v>0.5</v>
      </c>
      <c r="DM26" t="s">
        <v>438</v>
      </c>
      <c r="DN26">
        <v>2</v>
      </c>
      <c r="DO26" t="b">
        <v>1</v>
      </c>
      <c r="DP26">
        <v>1701813163.75</v>
      </c>
      <c r="DQ26">
        <v>415.3647666666667</v>
      </c>
      <c r="DR26">
        <v>420.00023333333343</v>
      </c>
      <c r="DS26">
        <v>23.140329999999999</v>
      </c>
      <c r="DT26">
        <v>21.58385333333333</v>
      </c>
      <c r="DU26">
        <v>414.10173333333353</v>
      </c>
      <c r="DV26">
        <v>22.945943333333329</v>
      </c>
      <c r="DW26">
        <v>500.00009999999997</v>
      </c>
      <c r="DX26">
        <v>90.843703333333323</v>
      </c>
      <c r="DY26">
        <v>9.9954076666666669E-2</v>
      </c>
      <c r="DZ26">
        <v>29.793373333333331</v>
      </c>
      <c r="EA26">
        <v>29.99464333333334</v>
      </c>
      <c r="EB26">
        <v>999.9000000000002</v>
      </c>
      <c r="EC26">
        <v>0</v>
      </c>
      <c r="ED26">
        <v>0</v>
      </c>
      <c r="EE26">
        <v>10003.62466666667</v>
      </c>
      <c r="EF26">
        <v>0</v>
      </c>
      <c r="EG26">
        <v>12.30914333333333</v>
      </c>
      <c r="EH26">
        <v>-4.6355376666666661</v>
      </c>
      <c r="EI26">
        <v>425.20409999999998</v>
      </c>
      <c r="EJ26">
        <v>429.26553333333328</v>
      </c>
      <c r="EK26">
        <v>1.556481333333334</v>
      </c>
      <c r="EL26">
        <v>420.00023333333343</v>
      </c>
      <c r="EM26">
        <v>21.58385333333333</v>
      </c>
      <c r="EN26">
        <v>2.1021536666666671</v>
      </c>
      <c r="EO26">
        <v>1.960756666666666</v>
      </c>
      <c r="EP26">
        <v>18.235506666666669</v>
      </c>
      <c r="EQ26">
        <v>17.130949999999999</v>
      </c>
      <c r="ER26">
        <v>1500.0016666666661</v>
      </c>
      <c r="ES26">
        <v>0.97300153333333306</v>
      </c>
      <c r="ET26">
        <v>2.6998419999999992E-2</v>
      </c>
      <c r="EU26">
        <v>0</v>
      </c>
      <c r="EV26">
        <v>347.01826666666659</v>
      </c>
      <c r="EW26">
        <v>4.9995999999999983</v>
      </c>
      <c r="EX26">
        <v>5171.9263333333329</v>
      </c>
      <c r="EY26">
        <v>14076.43666666667</v>
      </c>
      <c r="EZ26">
        <v>37.655999999999992</v>
      </c>
      <c r="FA26">
        <v>38.985300000000002</v>
      </c>
      <c r="FB26">
        <v>38.222733333333323</v>
      </c>
      <c r="FC26">
        <v>38.616299999999988</v>
      </c>
      <c r="FD26">
        <v>39.451899999999988</v>
      </c>
      <c r="FE26">
        <v>1454.6416666666671</v>
      </c>
      <c r="FF26">
        <v>40.359999999999992</v>
      </c>
      <c r="FG26">
        <v>0</v>
      </c>
      <c r="FH26">
        <v>107.2000000476837</v>
      </c>
      <c r="FI26">
        <v>0</v>
      </c>
      <c r="FJ26">
        <v>346.97536000000002</v>
      </c>
      <c r="FK26">
        <v>-1.0763846109148709</v>
      </c>
      <c r="FL26">
        <v>-1.61999996992594</v>
      </c>
      <c r="FM26">
        <v>5171.8815999999997</v>
      </c>
      <c r="FN26">
        <v>15</v>
      </c>
      <c r="FO26">
        <v>0</v>
      </c>
      <c r="FP26" t="s">
        <v>439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-4.6442707317073166</v>
      </c>
      <c r="GC26">
        <v>0.31886132404181688</v>
      </c>
      <c r="GD26">
        <v>4.3060857750355057E-2</v>
      </c>
      <c r="GE26">
        <v>1</v>
      </c>
      <c r="GF26">
        <v>347.00658823529409</v>
      </c>
      <c r="GG26">
        <v>-0.17876240964135651</v>
      </c>
      <c r="GH26">
        <v>0.19797803170569681</v>
      </c>
      <c r="GI26">
        <v>1</v>
      </c>
      <c r="GJ26">
        <v>1.552947804878049</v>
      </c>
      <c r="GK26">
        <v>4.7648571428569868E-2</v>
      </c>
      <c r="GL26">
        <v>6.4491725739629991E-3</v>
      </c>
      <c r="GM26">
        <v>1</v>
      </c>
      <c r="GN26">
        <v>3</v>
      </c>
      <c r="GO26">
        <v>3</v>
      </c>
      <c r="GP26" t="s">
        <v>440</v>
      </c>
      <c r="GQ26">
        <v>3.1023999999999998</v>
      </c>
      <c r="GR26">
        <v>2.7581600000000002</v>
      </c>
      <c r="GS26">
        <v>8.7411600000000006E-2</v>
      </c>
      <c r="GT26">
        <v>8.8374999999999995E-2</v>
      </c>
      <c r="GU26">
        <v>0.105837</v>
      </c>
      <c r="GV26">
        <v>0.10180699999999999</v>
      </c>
      <c r="GW26">
        <v>23803.200000000001</v>
      </c>
      <c r="GX26">
        <v>22126.799999999999</v>
      </c>
      <c r="GY26">
        <v>26645.5</v>
      </c>
      <c r="GZ26">
        <v>24498</v>
      </c>
      <c r="HA26">
        <v>38177.5</v>
      </c>
      <c r="HB26">
        <v>32555.5</v>
      </c>
      <c r="HC26">
        <v>46598.400000000001</v>
      </c>
      <c r="HD26">
        <v>38791.9</v>
      </c>
      <c r="HE26">
        <v>1.8863799999999999</v>
      </c>
      <c r="HF26">
        <v>1.9061300000000001</v>
      </c>
      <c r="HG26">
        <v>0.211865</v>
      </c>
      <c r="HH26">
        <v>0</v>
      </c>
      <c r="HI26">
        <v>26.554200000000002</v>
      </c>
      <c r="HJ26">
        <v>999.9</v>
      </c>
      <c r="HK26">
        <v>53</v>
      </c>
      <c r="HL26">
        <v>30.1</v>
      </c>
      <c r="HM26">
        <v>25.001799999999999</v>
      </c>
      <c r="HN26">
        <v>61.430599999999998</v>
      </c>
      <c r="HO26">
        <v>22.632200000000001</v>
      </c>
      <c r="HP26">
        <v>1</v>
      </c>
      <c r="HQ26">
        <v>0.115036</v>
      </c>
      <c r="HR26">
        <v>-0.88844199999999995</v>
      </c>
      <c r="HS26">
        <v>20.277699999999999</v>
      </c>
      <c r="HT26">
        <v>5.2217799999999999</v>
      </c>
      <c r="HU26">
        <v>11.98</v>
      </c>
      <c r="HV26">
        <v>4.9654499999999997</v>
      </c>
      <c r="HW26">
        <v>3.27583</v>
      </c>
      <c r="HX26">
        <v>9999</v>
      </c>
      <c r="HY26">
        <v>9999</v>
      </c>
      <c r="HZ26">
        <v>9999</v>
      </c>
      <c r="IA26">
        <v>518.79999999999995</v>
      </c>
      <c r="IB26">
        <v>1.8640099999999999</v>
      </c>
      <c r="IC26">
        <v>1.8601000000000001</v>
      </c>
      <c r="ID26">
        <v>1.8583499999999999</v>
      </c>
      <c r="IE26">
        <v>1.8597399999999999</v>
      </c>
      <c r="IF26">
        <v>1.8598600000000001</v>
      </c>
      <c r="IG26">
        <v>1.85836</v>
      </c>
      <c r="IH26">
        <v>1.85745</v>
      </c>
      <c r="II26">
        <v>1.8524</v>
      </c>
      <c r="IJ26">
        <v>0</v>
      </c>
      <c r="IK26">
        <v>0</v>
      </c>
      <c r="IL26">
        <v>0</v>
      </c>
      <c r="IM26">
        <v>0</v>
      </c>
      <c r="IN26" t="s">
        <v>441</v>
      </c>
      <c r="IO26" t="s">
        <v>442</v>
      </c>
      <c r="IP26" t="s">
        <v>443</v>
      </c>
      <c r="IQ26" t="s">
        <v>443</v>
      </c>
      <c r="IR26" t="s">
        <v>443</v>
      </c>
      <c r="IS26" t="s">
        <v>443</v>
      </c>
      <c r="IT26">
        <v>0</v>
      </c>
      <c r="IU26">
        <v>100</v>
      </c>
      <c r="IV26">
        <v>100</v>
      </c>
      <c r="IW26">
        <v>1.2629999999999999</v>
      </c>
      <c r="IX26">
        <v>0.19420000000000001</v>
      </c>
      <c r="IY26">
        <v>0.39716153104927959</v>
      </c>
      <c r="IZ26">
        <v>2.1943836705261579E-3</v>
      </c>
      <c r="JA26">
        <v>-2.6144308360484781E-7</v>
      </c>
      <c r="JB26">
        <v>2.8315668189746569E-11</v>
      </c>
      <c r="JC26">
        <v>-2.387284111826243E-2</v>
      </c>
      <c r="JD26">
        <v>-4.9195921971587819E-3</v>
      </c>
      <c r="JE26">
        <v>8.1864236447964141E-4</v>
      </c>
      <c r="JF26">
        <v>-8.2681161510495509E-6</v>
      </c>
      <c r="JG26">
        <v>6</v>
      </c>
      <c r="JH26">
        <v>2002</v>
      </c>
      <c r="JI26">
        <v>0</v>
      </c>
      <c r="JJ26">
        <v>28</v>
      </c>
      <c r="JK26">
        <v>28363552.899999999</v>
      </c>
      <c r="JL26">
        <v>28363552.899999999</v>
      </c>
      <c r="JM26">
        <v>1.1389199999999999</v>
      </c>
      <c r="JN26">
        <v>2.6159699999999999</v>
      </c>
      <c r="JO26">
        <v>1.49658</v>
      </c>
      <c r="JP26">
        <v>2.36694</v>
      </c>
      <c r="JQ26">
        <v>1.5490699999999999</v>
      </c>
      <c r="JR26">
        <v>2.3901400000000002</v>
      </c>
      <c r="JS26">
        <v>35.452300000000001</v>
      </c>
      <c r="JT26">
        <v>24.122499999999999</v>
      </c>
      <c r="JU26">
        <v>18</v>
      </c>
      <c r="JV26">
        <v>491.39699999999999</v>
      </c>
      <c r="JW26">
        <v>521.005</v>
      </c>
      <c r="JX26">
        <v>29.241800000000001</v>
      </c>
      <c r="JY26">
        <v>28.7258</v>
      </c>
      <c r="JZ26">
        <v>29.999500000000001</v>
      </c>
      <c r="KA26">
        <v>28.978300000000001</v>
      </c>
      <c r="KB26">
        <v>28.973199999999999</v>
      </c>
      <c r="KC26">
        <v>22.8917</v>
      </c>
      <c r="KD26">
        <v>21.308299999999999</v>
      </c>
      <c r="KE26">
        <v>85.183599999999998</v>
      </c>
      <c r="KF26">
        <v>29.1069</v>
      </c>
      <c r="KG26">
        <v>420</v>
      </c>
      <c r="KH26">
        <v>21.541699999999999</v>
      </c>
      <c r="KI26">
        <v>101.828</v>
      </c>
      <c r="KJ26">
        <v>93.520300000000006</v>
      </c>
    </row>
    <row r="27" spans="1:296" x14ac:dyDescent="0.3">
      <c r="A27">
        <v>9</v>
      </c>
      <c r="B27">
        <v>1701813263.5999999</v>
      </c>
      <c r="C27">
        <v>1686.599999904633</v>
      </c>
      <c r="D27" t="s">
        <v>467</v>
      </c>
      <c r="E27" t="s">
        <v>468</v>
      </c>
      <c r="F27">
        <v>5</v>
      </c>
      <c r="G27" t="s">
        <v>615</v>
      </c>
      <c r="H27">
        <v>1701813255.849999</v>
      </c>
      <c r="I27">
        <f t="shared" si="0"/>
        <v>3.9959282405526864E-3</v>
      </c>
      <c r="J27">
        <f t="shared" si="1"/>
        <v>3.9959282405526864</v>
      </c>
      <c r="K27">
        <f t="shared" si="2"/>
        <v>10.003540693454788</v>
      </c>
      <c r="L27">
        <f t="shared" si="3"/>
        <v>415.33650000000011</v>
      </c>
      <c r="M27">
        <f t="shared" si="4"/>
        <v>304.03397485061765</v>
      </c>
      <c r="N27">
        <f t="shared" si="5"/>
        <v>27.6501437083996</v>
      </c>
      <c r="O27">
        <f t="shared" si="6"/>
        <v>37.772469073518025</v>
      </c>
      <c r="P27">
        <f t="shared" si="7"/>
        <v>0.1690902196536041</v>
      </c>
      <c r="Q27">
        <f t="shared" si="8"/>
        <v>2.8534791415275103</v>
      </c>
      <c r="R27">
        <f t="shared" si="9"/>
        <v>0.16371442874932518</v>
      </c>
      <c r="S27">
        <f t="shared" si="10"/>
        <v>0.10279027430902771</v>
      </c>
      <c r="T27">
        <f t="shared" si="11"/>
        <v>241.73833422315462</v>
      </c>
      <c r="U27">
        <f t="shared" si="12"/>
        <v>30.17988218848998</v>
      </c>
      <c r="V27">
        <f t="shared" si="13"/>
        <v>29.97808666666667</v>
      </c>
      <c r="W27">
        <f t="shared" si="14"/>
        <v>4.2550901531655922</v>
      </c>
      <c r="X27">
        <f t="shared" si="15"/>
        <v>50.214400241742432</v>
      </c>
      <c r="Y27">
        <f t="shared" si="16"/>
        <v>2.1130467463237554</v>
      </c>
      <c r="Z27">
        <f t="shared" si="17"/>
        <v>4.2080493566608679</v>
      </c>
      <c r="AA27">
        <f t="shared" si="18"/>
        <v>2.1420434068418368</v>
      </c>
      <c r="AB27">
        <f t="shared" si="19"/>
        <v>-176.22043540837348</v>
      </c>
      <c r="AC27">
        <f t="shared" si="20"/>
        <v>-29.747415727226578</v>
      </c>
      <c r="AD27">
        <f t="shared" si="21"/>
        <v>-2.315280489099417</v>
      </c>
      <c r="AE27">
        <f t="shared" si="22"/>
        <v>33.455202598455145</v>
      </c>
      <c r="AF27">
        <f t="shared" si="23"/>
        <v>9.9595689428398355</v>
      </c>
      <c r="AG27">
        <f t="shared" si="24"/>
        <v>4.0303832236262309</v>
      </c>
      <c r="AH27">
        <f t="shared" si="25"/>
        <v>10.003540693454788</v>
      </c>
      <c r="AI27">
        <v>429.2910081556322</v>
      </c>
      <c r="AJ27">
        <v>425.20126060606071</v>
      </c>
      <c r="AK27">
        <v>-9.4048308977486098E-5</v>
      </c>
      <c r="AL27">
        <v>66.367511941803869</v>
      </c>
      <c r="AM27">
        <f t="shared" si="26"/>
        <v>3.9959282405526864</v>
      </c>
      <c r="AN27">
        <v>21.668908547618852</v>
      </c>
      <c r="AO27">
        <v>23.229900000000001</v>
      </c>
      <c r="AP27">
        <v>4.1761114031374243E-5</v>
      </c>
      <c r="AQ27">
        <v>107.388224089714</v>
      </c>
      <c r="AR27">
        <v>0</v>
      </c>
      <c r="AS27">
        <v>0</v>
      </c>
      <c r="AT27">
        <f t="shared" si="27"/>
        <v>1</v>
      </c>
      <c r="AU27">
        <f t="shared" si="28"/>
        <v>0</v>
      </c>
      <c r="AV27">
        <f t="shared" si="29"/>
        <v>47603.570438629242</v>
      </c>
      <c r="AW27" t="s">
        <v>436</v>
      </c>
      <c r="AX27">
        <v>0</v>
      </c>
      <c r="AY27">
        <v>0.7</v>
      </c>
      <c r="AZ27">
        <v>0.7</v>
      </c>
      <c r="BA27">
        <f t="shared" si="30"/>
        <v>0</v>
      </c>
      <c r="BB27">
        <v>-1</v>
      </c>
      <c r="BC27" t="s">
        <v>469</v>
      </c>
      <c r="BD27">
        <v>8155.33</v>
      </c>
      <c r="BE27">
        <v>346.5908846153846</v>
      </c>
      <c r="BF27">
        <v>402.69</v>
      </c>
      <c r="BG27">
        <f t="shared" si="31"/>
        <v>0.13931092250767441</v>
      </c>
      <c r="BH27">
        <v>0.5</v>
      </c>
      <c r="BI27">
        <f t="shared" si="32"/>
        <v>1261.2186403228777</v>
      </c>
      <c r="BJ27">
        <f t="shared" si="33"/>
        <v>10.003540693454788</v>
      </c>
      <c r="BK27">
        <f t="shared" si="34"/>
        <v>87.850766133627445</v>
      </c>
      <c r="BL27">
        <f t="shared" si="35"/>
        <v>8.724530657616851E-3</v>
      </c>
      <c r="BM27">
        <f t="shared" si="36"/>
        <v>-0.99826169013384991</v>
      </c>
      <c r="BN27">
        <f t="shared" si="37"/>
        <v>402.69</v>
      </c>
      <c r="BO27" t="s">
        <v>436</v>
      </c>
      <c r="BP27">
        <v>0</v>
      </c>
      <c r="BQ27">
        <f t="shared" si="38"/>
        <v>402.69</v>
      </c>
      <c r="BR27">
        <f t="shared" si="39"/>
        <v>0</v>
      </c>
      <c r="BS27" t="e">
        <f t="shared" si="40"/>
        <v>#DIV/0!</v>
      </c>
      <c r="BT27">
        <f t="shared" si="41"/>
        <v>1</v>
      </c>
      <c r="BU27">
        <f t="shared" si="42"/>
        <v>0.13955350975052963</v>
      </c>
      <c r="BV27" t="e">
        <f t="shared" si="43"/>
        <v>#DIV/0!</v>
      </c>
      <c r="BW27" t="e">
        <f t="shared" si="44"/>
        <v>#DIV/0!</v>
      </c>
      <c r="BX27" t="e">
        <f t="shared" si="45"/>
        <v>#DIV/0!</v>
      </c>
      <c r="DG27">
        <f t="shared" si="46"/>
        <v>1500.009333333333</v>
      </c>
      <c r="DH27">
        <f t="shared" si="47"/>
        <v>1261.2186403228777</v>
      </c>
      <c r="DI27">
        <f t="shared" si="48"/>
        <v>0.84080719519270419</v>
      </c>
      <c r="DJ27">
        <f t="shared" si="49"/>
        <v>0.16115788672191908</v>
      </c>
      <c r="DK27">
        <v>2</v>
      </c>
      <c r="DL27">
        <v>0.5</v>
      </c>
      <c r="DM27" t="s">
        <v>438</v>
      </c>
      <c r="DN27">
        <v>2</v>
      </c>
      <c r="DO27" t="b">
        <v>1</v>
      </c>
      <c r="DP27">
        <v>1701813255.849999</v>
      </c>
      <c r="DQ27">
        <v>415.33650000000011</v>
      </c>
      <c r="DR27">
        <v>419.99013333333318</v>
      </c>
      <c r="DS27">
        <v>23.234526666666671</v>
      </c>
      <c r="DT27">
        <v>21.65975666666667</v>
      </c>
      <c r="DU27">
        <v>414.07346666666672</v>
      </c>
      <c r="DV27">
        <v>23.038333333333341</v>
      </c>
      <c r="DW27">
        <v>499.9763999999999</v>
      </c>
      <c r="DX27">
        <v>90.844323333333307</v>
      </c>
      <c r="DY27">
        <v>9.9932886666666665E-2</v>
      </c>
      <c r="DZ27">
        <v>29.784716666666672</v>
      </c>
      <c r="EA27">
        <v>29.97808666666667</v>
      </c>
      <c r="EB27">
        <v>999.9000000000002</v>
      </c>
      <c r="EC27">
        <v>0</v>
      </c>
      <c r="ED27">
        <v>0</v>
      </c>
      <c r="EE27">
        <v>10002.07</v>
      </c>
      <c r="EF27">
        <v>0</v>
      </c>
      <c r="EG27">
        <v>12.20072</v>
      </c>
      <c r="EH27">
        <v>-4.6537179999999996</v>
      </c>
      <c r="EI27">
        <v>425.21609999999998</v>
      </c>
      <c r="EJ27">
        <v>429.2883333333333</v>
      </c>
      <c r="EK27">
        <v>1.574772666666667</v>
      </c>
      <c r="EL27">
        <v>419.99013333333318</v>
      </c>
      <c r="EM27">
        <v>21.65975666666667</v>
      </c>
      <c r="EN27">
        <v>2.110724666666667</v>
      </c>
      <c r="EO27">
        <v>1.967665</v>
      </c>
      <c r="EP27">
        <v>18.300339999999998</v>
      </c>
      <c r="EQ27">
        <v>17.18651333333333</v>
      </c>
      <c r="ER27">
        <v>1500.009333333333</v>
      </c>
      <c r="ES27">
        <v>0.97300126666666675</v>
      </c>
      <c r="ET27">
        <v>2.6998716666666658E-2</v>
      </c>
      <c r="EU27">
        <v>0</v>
      </c>
      <c r="EV27">
        <v>346.60559999999998</v>
      </c>
      <c r="EW27">
        <v>4.9995999999999983</v>
      </c>
      <c r="EX27">
        <v>5166.2986666666666</v>
      </c>
      <c r="EY27">
        <v>14076.49333333333</v>
      </c>
      <c r="EZ27">
        <v>37.616366666666657</v>
      </c>
      <c r="FA27">
        <v>38.926666666666662</v>
      </c>
      <c r="FB27">
        <v>38.153899999999993</v>
      </c>
      <c r="FC27">
        <v>38.558233333333327</v>
      </c>
      <c r="FD27">
        <v>39.399799999999999</v>
      </c>
      <c r="FE27">
        <v>1454.6493333333331</v>
      </c>
      <c r="FF27">
        <v>40.359999999999992</v>
      </c>
      <c r="FG27">
        <v>0</v>
      </c>
      <c r="FH27">
        <v>91.200000047683716</v>
      </c>
      <c r="FI27">
        <v>0</v>
      </c>
      <c r="FJ27">
        <v>346.5908846153846</v>
      </c>
      <c r="FK27">
        <v>8.6598302801322913E-2</v>
      </c>
      <c r="FL27">
        <v>-2.7278632082638961</v>
      </c>
      <c r="FM27">
        <v>5166.2773076923077</v>
      </c>
      <c r="FN27">
        <v>15</v>
      </c>
      <c r="FO27">
        <v>0</v>
      </c>
      <c r="FP27" t="s">
        <v>439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-4.6698851219512196</v>
      </c>
      <c r="GC27">
        <v>0.15417428571428371</v>
      </c>
      <c r="GD27">
        <v>3.2806814664026157E-2</v>
      </c>
      <c r="GE27">
        <v>1</v>
      </c>
      <c r="GF27">
        <v>346.56679411764708</v>
      </c>
      <c r="GG27">
        <v>0.42733384494290988</v>
      </c>
      <c r="GH27">
        <v>0.22832043780253361</v>
      </c>
      <c r="GI27">
        <v>1</v>
      </c>
      <c r="GJ27">
        <v>1.583153658536586</v>
      </c>
      <c r="GK27">
        <v>-0.1371468292682905</v>
      </c>
      <c r="GL27">
        <v>1.427493159286459E-2</v>
      </c>
      <c r="GM27">
        <v>0</v>
      </c>
      <c r="GN27">
        <v>2</v>
      </c>
      <c r="GO27">
        <v>3</v>
      </c>
      <c r="GP27" t="s">
        <v>447</v>
      </c>
      <c r="GQ27">
        <v>3.1024400000000001</v>
      </c>
      <c r="GR27">
        <v>2.758</v>
      </c>
      <c r="GS27">
        <v>8.7429900000000005E-2</v>
      </c>
      <c r="GT27">
        <v>8.8401400000000005E-2</v>
      </c>
      <c r="GU27">
        <v>0.10617699999999999</v>
      </c>
      <c r="GV27">
        <v>0.102187</v>
      </c>
      <c r="GW27">
        <v>23807.8</v>
      </c>
      <c r="GX27">
        <v>22129.200000000001</v>
      </c>
      <c r="GY27">
        <v>26650.6</v>
      </c>
      <c r="GZ27">
        <v>24500.799999999999</v>
      </c>
      <c r="HA27">
        <v>38169.699999999997</v>
      </c>
      <c r="HB27">
        <v>32544.5</v>
      </c>
      <c r="HC27">
        <v>46607.3</v>
      </c>
      <c r="HD27">
        <v>38795.5</v>
      </c>
      <c r="HE27">
        <v>1.88785</v>
      </c>
      <c r="HF27">
        <v>1.9079699999999999</v>
      </c>
      <c r="HG27">
        <v>0.19295100000000001</v>
      </c>
      <c r="HH27">
        <v>0</v>
      </c>
      <c r="HI27">
        <v>26.829599999999999</v>
      </c>
      <c r="HJ27">
        <v>999.9</v>
      </c>
      <c r="HK27">
        <v>53.6</v>
      </c>
      <c r="HL27">
        <v>30.2</v>
      </c>
      <c r="HM27">
        <v>25.426600000000001</v>
      </c>
      <c r="HN27">
        <v>61.238799999999998</v>
      </c>
      <c r="HO27">
        <v>22.8766</v>
      </c>
      <c r="HP27">
        <v>1</v>
      </c>
      <c r="HQ27">
        <v>0.10405</v>
      </c>
      <c r="HR27">
        <v>-1.0268999999999999</v>
      </c>
      <c r="HS27">
        <v>20.276399999999999</v>
      </c>
      <c r="HT27">
        <v>5.2181899999999999</v>
      </c>
      <c r="HU27">
        <v>11.98</v>
      </c>
      <c r="HV27">
        <v>4.9648000000000003</v>
      </c>
      <c r="HW27">
        <v>3.2749799999999998</v>
      </c>
      <c r="HX27">
        <v>9999</v>
      </c>
      <c r="HY27">
        <v>9999</v>
      </c>
      <c r="HZ27">
        <v>9999</v>
      </c>
      <c r="IA27">
        <v>518.79999999999995</v>
      </c>
      <c r="IB27">
        <v>1.8640000000000001</v>
      </c>
      <c r="IC27">
        <v>1.86008</v>
      </c>
      <c r="ID27">
        <v>1.8583700000000001</v>
      </c>
      <c r="IE27">
        <v>1.8597399999999999</v>
      </c>
      <c r="IF27">
        <v>1.85985</v>
      </c>
      <c r="IG27">
        <v>1.8583700000000001</v>
      </c>
      <c r="IH27">
        <v>1.85745</v>
      </c>
      <c r="II27">
        <v>1.8523499999999999</v>
      </c>
      <c r="IJ27">
        <v>0</v>
      </c>
      <c r="IK27">
        <v>0</v>
      </c>
      <c r="IL27">
        <v>0</v>
      </c>
      <c r="IM27">
        <v>0</v>
      </c>
      <c r="IN27" t="s">
        <v>441</v>
      </c>
      <c r="IO27" t="s">
        <v>442</v>
      </c>
      <c r="IP27" t="s">
        <v>443</v>
      </c>
      <c r="IQ27" t="s">
        <v>443</v>
      </c>
      <c r="IR27" t="s">
        <v>443</v>
      </c>
      <c r="IS27" t="s">
        <v>443</v>
      </c>
      <c r="IT27">
        <v>0</v>
      </c>
      <c r="IU27">
        <v>100</v>
      </c>
      <c r="IV27">
        <v>100</v>
      </c>
      <c r="IW27">
        <v>1.2629999999999999</v>
      </c>
      <c r="IX27">
        <v>0.1961</v>
      </c>
      <c r="IY27">
        <v>0.39716153104927959</v>
      </c>
      <c r="IZ27">
        <v>2.1943836705261579E-3</v>
      </c>
      <c r="JA27">
        <v>-2.6144308360484781E-7</v>
      </c>
      <c r="JB27">
        <v>2.8315668189746569E-11</v>
      </c>
      <c r="JC27">
        <v>-2.387284111826243E-2</v>
      </c>
      <c r="JD27">
        <v>-4.9195921971587819E-3</v>
      </c>
      <c r="JE27">
        <v>8.1864236447964141E-4</v>
      </c>
      <c r="JF27">
        <v>-8.2681161510495509E-6</v>
      </c>
      <c r="JG27">
        <v>6</v>
      </c>
      <c r="JH27">
        <v>2002</v>
      </c>
      <c r="JI27">
        <v>0</v>
      </c>
      <c r="JJ27">
        <v>28</v>
      </c>
      <c r="JK27">
        <v>28363554.399999999</v>
      </c>
      <c r="JL27">
        <v>28363554.399999999</v>
      </c>
      <c r="JM27">
        <v>1.1389199999999999</v>
      </c>
      <c r="JN27">
        <v>2.6184099999999999</v>
      </c>
      <c r="JO27">
        <v>1.49658</v>
      </c>
      <c r="JP27">
        <v>2.36694</v>
      </c>
      <c r="JQ27">
        <v>1.5490699999999999</v>
      </c>
      <c r="JR27">
        <v>2.34009</v>
      </c>
      <c r="JS27">
        <v>35.4754</v>
      </c>
      <c r="JT27">
        <v>24.122499999999999</v>
      </c>
      <c r="JU27">
        <v>18</v>
      </c>
      <c r="JV27">
        <v>491.36099999999999</v>
      </c>
      <c r="JW27">
        <v>521.29100000000005</v>
      </c>
      <c r="JX27">
        <v>29.060300000000002</v>
      </c>
      <c r="JY27">
        <v>28.5808</v>
      </c>
      <c r="JZ27">
        <v>29.999400000000001</v>
      </c>
      <c r="KA27">
        <v>28.860399999999998</v>
      </c>
      <c r="KB27">
        <v>28.861899999999999</v>
      </c>
      <c r="KC27">
        <v>22.899899999999999</v>
      </c>
      <c r="KD27">
        <v>20.96</v>
      </c>
      <c r="KE27">
        <v>86.693399999999997</v>
      </c>
      <c r="KF27">
        <v>29.045500000000001</v>
      </c>
      <c r="KG27">
        <v>420</v>
      </c>
      <c r="KH27">
        <v>21.600899999999999</v>
      </c>
      <c r="KI27">
        <v>101.848</v>
      </c>
      <c r="KJ27">
        <v>93.529799999999994</v>
      </c>
    </row>
    <row r="28" spans="1:296" x14ac:dyDescent="0.3">
      <c r="A28">
        <v>10</v>
      </c>
      <c r="B28">
        <v>1701813657.0999999</v>
      </c>
      <c r="C28">
        <v>2080.099999904633</v>
      </c>
      <c r="D28" t="s">
        <v>470</v>
      </c>
      <c r="E28" t="s">
        <v>471</v>
      </c>
      <c r="F28">
        <v>5</v>
      </c>
      <c r="G28" t="s">
        <v>616</v>
      </c>
      <c r="H28">
        <v>1701813649.349999</v>
      </c>
      <c r="I28">
        <f t="shared" si="0"/>
        <v>6.8079655424625879E-3</v>
      </c>
      <c r="J28">
        <f t="shared" si="1"/>
        <v>6.807965542462588</v>
      </c>
      <c r="K28">
        <f t="shared" si="2"/>
        <v>8.4368215610549626</v>
      </c>
      <c r="L28">
        <f t="shared" si="3"/>
        <v>415.44693333333339</v>
      </c>
      <c r="M28">
        <f t="shared" si="4"/>
        <v>316.97724790594231</v>
      </c>
      <c r="N28">
        <f t="shared" si="5"/>
        <v>28.823783466258433</v>
      </c>
      <c r="O28">
        <f t="shared" si="6"/>
        <v>37.777955759381229</v>
      </c>
      <c r="P28">
        <f t="shared" si="7"/>
        <v>0.18300466865195628</v>
      </c>
      <c r="Q28">
        <f t="shared" si="8"/>
        <v>2.8524653920339582</v>
      </c>
      <c r="R28">
        <f t="shared" si="9"/>
        <v>0.17672325643840048</v>
      </c>
      <c r="S28">
        <f t="shared" si="10"/>
        <v>0.11099843375945509</v>
      </c>
      <c r="T28">
        <f t="shared" si="11"/>
        <v>241.73610602300457</v>
      </c>
      <c r="U28">
        <f t="shared" si="12"/>
        <v>35.973370093054328</v>
      </c>
      <c r="V28">
        <f t="shared" si="13"/>
        <v>35.929020000000001</v>
      </c>
      <c r="W28">
        <f t="shared" si="14"/>
        <v>5.9455359893098665</v>
      </c>
      <c r="X28">
        <f t="shared" si="15"/>
        <v>42.909222826632657</v>
      </c>
      <c r="Y28">
        <f t="shared" si="16"/>
        <v>2.6072246926203255</v>
      </c>
      <c r="Z28">
        <f t="shared" si="17"/>
        <v>6.0761405610965484</v>
      </c>
      <c r="AA28">
        <f t="shared" si="18"/>
        <v>3.338311296689541</v>
      </c>
      <c r="AB28">
        <f t="shared" si="19"/>
        <v>-300.23128042260015</v>
      </c>
      <c r="AC28">
        <f t="shared" si="20"/>
        <v>60.835691776539512</v>
      </c>
      <c r="AD28">
        <f t="shared" si="21"/>
        <v>5.0356960014038981</v>
      </c>
      <c r="AE28">
        <f t="shared" si="22"/>
        <v>7.3762133783478205</v>
      </c>
      <c r="AF28">
        <f t="shared" si="23"/>
        <v>8.4879177564063539</v>
      </c>
      <c r="AG28">
        <f t="shared" si="24"/>
        <v>6.8042971910360421</v>
      </c>
      <c r="AH28">
        <f t="shared" si="25"/>
        <v>8.4368215610549626</v>
      </c>
      <c r="AI28">
        <v>431.17317576070161</v>
      </c>
      <c r="AJ28">
        <v>427.70850303030289</v>
      </c>
      <c r="AK28">
        <v>-2.4834115611694381E-5</v>
      </c>
      <c r="AL28">
        <v>66.367511941803869</v>
      </c>
      <c r="AM28">
        <f t="shared" si="26"/>
        <v>6.807965542462588</v>
      </c>
      <c r="AN28">
        <v>26.02300897023337</v>
      </c>
      <c r="AO28">
        <v>28.66799575757576</v>
      </c>
      <c r="AP28">
        <v>4.6907807609400869E-6</v>
      </c>
      <c r="AQ28">
        <v>107.388224089714</v>
      </c>
      <c r="AR28">
        <v>0</v>
      </c>
      <c r="AS28">
        <v>0</v>
      </c>
      <c r="AT28">
        <f t="shared" si="27"/>
        <v>1</v>
      </c>
      <c r="AU28">
        <f t="shared" si="28"/>
        <v>0</v>
      </c>
      <c r="AV28">
        <f t="shared" si="29"/>
        <v>46569.142642510917</v>
      </c>
      <c r="AW28" t="s">
        <v>436</v>
      </c>
      <c r="AX28">
        <v>0</v>
      </c>
      <c r="AY28">
        <v>0.7</v>
      </c>
      <c r="AZ28">
        <v>0.7</v>
      </c>
      <c r="BA28">
        <f t="shared" si="30"/>
        <v>0</v>
      </c>
      <c r="BB28">
        <v>-1</v>
      </c>
      <c r="BC28" t="s">
        <v>472</v>
      </c>
      <c r="BD28">
        <v>8151.44</v>
      </c>
      <c r="BE28">
        <v>336.59231999999997</v>
      </c>
      <c r="BF28">
        <v>396.28</v>
      </c>
      <c r="BG28">
        <f t="shared" si="31"/>
        <v>0.15061996568083169</v>
      </c>
      <c r="BH28">
        <v>0.5</v>
      </c>
      <c r="BI28">
        <f t="shared" si="32"/>
        <v>1261.2096603228003</v>
      </c>
      <c r="BJ28">
        <f t="shared" si="33"/>
        <v>8.4368215610549626</v>
      </c>
      <c r="BK28">
        <f t="shared" si="34"/>
        <v>94.981677877076791</v>
      </c>
      <c r="BL28">
        <f t="shared" si="35"/>
        <v>7.4823575000524936E-3</v>
      </c>
      <c r="BM28">
        <f t="shared" si="36"/>
        <v>-0.99823357222166142</v>
      </c>
      <c r="BN28">
        <f t="shared" si="37"/>
        <v>396.28</v>
      </c>
      <c r="BO28" t="s">
        <v>436</v>
      </c>
      <c r="BP28">
        <v>0</v>
      </c>
      <c r="BQ28">
        <f t="shared" si="38"/>
        <v>396.28</v>
      </c>
      <c r="BR28">
        <f t="shared" si="39"/>
        <v>0</v>
      </c>
      <c r="BS28" t="e">
        <f t="shared" si="40"/>
        <v>#DIV/0!</v>
      </c>
      <c r="BT28">
        <f t="shared" si="41"/>
        <v>1</v>
      </c>
      <c r="BU28">
        <f t="shared" si="42"/>
        <v>0.15088649577835078</v>
      </c>
      <c r="BV28" t="e">
        <f t="shared" si="43"/>
        <v>#DIV/0!</v>
      </c>
      <c r="BW28" t="e">
        <f t="shared" si="44"/>
        <v>#DIV/0!</v>
      </c>
      <c r="BX28" t="e">
        <f t="shared" si="45"/>
        <v>#DIV/0!</v>
      </c>
      <c r="DG28">
        <f t="shared" si="46"/>
        <v>1499.999</v>
      </c>
      <c r="DH28">
        <f t="shared" si="47"/>
        <v>1261.2096603228003</v>
      </c>
      <c r="DI28">
        <f t="shared" si="48"/>
        <v>0.8408070007532007</v>
      </c>
      <c r="DJ28">
        <f t="shared" si="49"/>
        <v>0.16115751145367735</v>
      </c>
      <c r="DK28">
        <v>2</v>
      </c>
      <c r="DL28">
        <v>0.5</v>
      </c>
      <c r="DM28" t="s">
        <v>438</v>
      </c>
      <c r="DN28">
        <v>2</v>
      </c>
      <c r="DO28" t="b">
        <v>1</v>
      </c>
      <c r="DP28">
        <v>1701813649.349999</v>
      </c>
      <c r="DQ28">
        <v>415.44693333333339</v>
      </c>
      <c r="DR28">
        <v>419.97266666666661</v>
      </c>
      <c r="DS28">
        <v>28.67184</v>
      </c>
      <c r="DT28">
        <v>26.028253333333339</v>
      </c>
      <c r="DU28">
        <v>414.18373333333329</v>
      </c>
      <c r="DV28">
        <v>28.365290000000002</v>
      </c>
      <c r="DW28">
        <v>500.0180666666667</v>
      </c>
      <c r="DX28">
        <v>90.833249999999978</v>
      </c>
      <c r="DY28">
        <v>0.10003829333333331</v>
      </c>
      <c r="DZ28">
        <v>36.324616666666671</v>
      </c>
      <c r="EA28">
        <v>35.929020000000001</v>
      </c>
      <c r="EB28">
        <v>999.9000000000002</v>
      </c>
      <c r="EC28">
        <v>0</v>
      </c>
      <c r="ED28">
        <v>0</v>
      </c>
      <c r="EE28">
        <v>9997.0813333333335</v>
      </c>
      <c r="EF28">
        <v>0</v>
      </c>
      <c r="EG28">
        <v>11.55703666666667</v>
      </c>
      <c r="EH28">
        <v>-4.5257826666666672</v>
      </c>
      <c r="EI28">
        <v>427.71019999999999</v>
      </c>
      <c r="EJ28">
        <v>431.1960666666667</v>
      </c>
      <c r="EK28">
        <v>2.6435926666666658</v>
      </c>
      <c r="EL28">
        <v>419.97266666666661</v>
      </c>
      <c r="EM28">
        <v>26.028253333333339</v>
      </c>
      <c r="EN28">
        <v>2.6043569999999998</v>
      </c>
      <c r="EO28">
        <v>2.364231666666667</v>
      </c>
      <c r="EP28">
        <v>21.69379</v>
      </c>
      <c r="EQ28">
        <v>20.120836666666669</v>
      </c>
      <c r="ER28">
        <v>1499.999</v>
      </c>
      <c r="ES28">
        <v>0.97300749999999991</v>
      </c>
      <c r="ET28">
        <v>2.6992463333333331E-2</v>
      </c>
      <c r="EU28">
        <v>0</v>
      </c>
      <c r="EV28">
        <v>336.57379999999989</v>
      </c>
      <c r="EW28">
        <v>4.9995999999999983</v>
      </c>
      <c r="EX28">
        <v>5031.4693333333335</v>
      </c>
      <c r="EY28">
        <v>14076.43666666667</v>
      </c>
      <c r="EZ28">
        <v>38.212333333333333</v>
      </c>
      <c r="FA28">
        <v>39.170466666666663</v>
      </c>
      <c r="FB28">
        <v>38.912266666666667</v>
      </c>
      <c r="FC28">
        <v>39.007933333333327</v>
      </c>
      <c r="FD28">
        <v>40.633000000000003</v>
      </c>
      <c r="FE28">
        <v>1454.6489999999999</v>
      </c>
      <c r="FF28">
        <v>40.349999999999987</v>
      </c>
      <c r="FG28">
        <v>0</v>
      </c>
      <c r="FH28">
        <v>392.60000014305109</v>
      </c>
      <c r="FI28">
        <v>0</v>
      </c>
      <c r="FJ28">
        <v>336.59231999999997</v>
      </c>
      <c r="FK28">
        <v>-0.59307693077858314</v>
      </c>
      <c r="FL28">
        <v>2.8246153427920659</v>
      </c>
      <c r="FM28">
        <v>5031.4592000000002</v>
      </c>
      <c r="FN28">
        <v>15</v>
      </c>
      <c r="FO28">
        <v>0</v>
      </c>
      <c r="FP28" t="s">
        <v>439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-4.5377231707317067</v>
      </c>
      <c r="GC28">
        <v>0.18605393728224029</v>
      </c>
      <c r="GD28">
        <v>3.9711563864705861E-2</v>
      </c>
      <c r="GE28">
        <v>1</v>
      </c>
      <c r="GF28">
        <v>336.59329411764708</v>
      </c>
      <c r="GG28">
        <v>-0.25885408904130203</v>
      </c>
      <c r="GH28">
        <v>0.21388280592716979</v>
      </c>
      <c r="GI28">
        <v>1</v>
      </c>
      <c r="GJ28">
        <v>2.6426114634146338</v>
      </c>
      <c r="GK28">
        <v>1.2215540069688431E-2</v>
      </c>
      <c r="GL28">
        <v>2.0411397592899269E-3</v>
      </c>
      <c r="GM28">
        <v>1</v>
      </c>
      <c r="GN28">
        <v>3</v>
      </c>
      <c r="GO28">
        <v>3</v>
      </c>
      <c r="GP28" t="s">
        <v>440</v>
      </c>
      <c r="GQ28">
        <v>3.10351</v>
      </c>
      <c r="GR28">
        <v>2.7580200000000001</v>
      </c>
      <c r="GS28">
        <v>8.7540699999999999E-2</v>
      </c>
      <c r="GT28">
        <v>8.8490799999999994E-2</v>
      </c>
      <c r="GU28">
        <v>0.122754</v>
      </c>
      <c r="GV28">
        <v>0.11607199999999999</v>
      </c>
      <c r="GW28">
        <v>23807.599999999999</v>
      </c>
      <c r="GX28">
        <v>22120.799999999999</v>
      </c>
      <c r="GY28">
        <v>26652.9</v>
      </c>
      <c r="GZ28">
        <v>24493.200000000001</v>
      </c>
      <c r="HA28">
        <v>37455.199999999997</v>
      </c>
      <c r="HB28">
        <v>32019.7</v>
      </c>
      <c r="HC28">
        <v>46610.7</v>
      </c>
      <c r="HD28">
        <v>38774</v>
      </c>
      <c r="HE28">
        <v>1.89123</v>
      </c>
      <c r="HF28">
        <v>1.91648</v>
      </c>
      <c r="HG28">
        <v>0.28681000000000001</v>
      </c>
      <c r="HH28">
        <v>0</v>
      </c>
      <c r="HI28">
        <v>31.305800000000001</v>
      </c>
      <c r="HJ28">
        <v>999.9</v>
      </c>
      <c r="HK28">
        <v>55.2</v>
      </c>
      <c r="HL28">
        <v>30.4</v>
      </c>
      <c r="HM28">
        <v>26.4937</v>
      </c>
      <c r="HN28">
        <v>61.648800000000001</v>
      </c>
      <c r="HO28">
        <v>22.7804</v>
      </c>
      <c r="HP28">
        <v>1</v>
      </c>
      <c r="HQ28">
        <v>9.6654000000000004E-2</v>
      </c>
      <c r="HR28">
        <v>-3.20411</v>
      </c>
      <c r="HS28">
        <v>20.251200000000001</v>
      </c>
      <c r="HT28">
        <v>5.2214799999999997</v>
      </c>
      <c r="HU28">
        <v>11.98</v>
      </c>
      <c r="HV28">
        <v>4.9657</v>
      </c>
      <c r="HW28">
        <v>3.2757499999999999</v>
      </c>
      <c r="HX28">
        <v>9999</v>
      </c>
      <c r="HY28">
        <v>9999</v>
      </c>
      <c r="HZ28">
        <v>9999</v>
      </c>
      <c r="IA28">
        <v>518.9</v>
      </c>
      <c r="IB28">
        <v>1.8640099999999999</v>
      </c>
      <c r="IC28">
        <v>1.86009</v>
      </c>
      <c r="ID28">
        <v>1.85836</v>
      </c>
      <c r="IE28">
        <v>1.8597399999999999</v>
      </c>
      <c r="IF28">
        <v>1.85989</v>
      </c>
      <c r="IG28">
        <v>1.8583700000000001</v>
      </c>
      <c r="IH28">
        <v>1.85745</v>
      </c>
      <c r="II28">
        <v>1.8523799999999999</v>
      </c>
      <c r="IJ28">
        <v>0</v>
      </c>
      <c r="IK28">
        <v>0</v>
      </c>
      <c r="IL28">
        <v>0</v>
      </c>
      <c r="IM28">
        <v>0</v>
      </c>
      <c r="IN28" t="s">
        <v>441</v>
      </c>
      <c r="IO28" t="s">
        <v>442</v>
      </c>
      <c r="IP28" t="s">
        <v>443</v>
      </c>
      <c r="IQ28" t="s">
        <v>443</v>
      </c>
      <c r="IR28" t="s">
        <v>443</v>
      </c>
      <c r="IS28" t="s">
        <v>443</v>
      </c>
      <c r="IT28">
        <v>0</v>
      </c>
      <c r="IU28">
        <v>100</v>
      </c>
      <c r="IV28">
        <v>100</v>
      </c>
      <c r="IW28">
        <v>1.2629999999999999</v>
      </c>
      <c r="IX28">
        <v>0.30649999999999999</v>
      </c>
      <c r="IY28">
        <v>0.39716153104927959</v>
      </c>
      <c r="IZ28">
        <v>2.1943836705261579E-3</v>
      </c>
      <c r="JA28">
        <v>-2.6144308360484781E-7</v>
      </c>
      <c r="JB28">
        <v>2.8315668189746569E-11</v>
      </c>
      <c r="JC28">
        <v>-2.387284111826243E-2</v>
      </c>
      <c r="JD28">
        <v>-4.9195921971587819E-3</v>
      </c>
      <c r="JE28">
        <v>8.1864236447964141E-4</v>
      </c>
      <c r="JF28">
        <v>-8.2681161510495509E-6</v>
      </c>
      <c r="JG28">
        <v>6</v>
      </c>
      <c r="JH28">
        <v>2002</v>
      </c>
      <c r="JI28">
        <v>0</v>
      </c>
      <c r="JJ28">
        <v>28</v>
      </c>
      <c r="JK28">
        <v>28363561</v>
      </c>
      <c r="JL28">
        <v>28363561</v>
      </c>
      <c r="JM28">
        <v>1.1462399999999999</v>
      </c>
      <c r="JN28">
        <v>2.6220699999999999</v>
      </c>
      <c r="JO28">
        <v>1.49658</v>
      </c>
      <c r="JP28">
        <v>2.36816</v>
      </c>
      <c r="JQ28">
        <v>1.5490699999999999</v>
      </c>
      <c r="JR28">
        <v>2.3303199999999999</v>
      </c>
      <c r="JS28">
        <v>35.661299999999997</v>
      </c>
      <c r="JT28">
        <v>24.105</v>
      </c>
      <c r="JU28">
        <v>18</v>
      </c>
      <c r="JV28">
        <v>491.36</v>
      </c>
      <c r="JW28">
        <v>524.48800000000006</v>
      </c>
      <c r="JX28">
        <v>37.389699999999998</v>
      </c>
      <c r="JY28">
        <v>28.5107</v>
      </c>
      <c r="JZ28">
        <v>30.000499999999999</v>
      </c>
      <c r="KA28">
        <v>28.603000000000002</v>
      </c>
      <c r="KB28">
        <v>28.5642</v>
      </c>
      <c r="KC28">
        <v>23.04</v>
      </c>
      <c r="KD28">
        <v>0</v>
      </c>
      <c r="KE28">
        <v>100</v>
      </c>
      <c r="KF28">
        <v>37.428699999999999</v>
      </c>
      <c r="KG28">
        <v>420</v>
      </c>
      <c r="KH28">
        <v>26.932200000000002</v>
      </c>
      <c r="KI28">
        <v>101.85599999999999</v>
      </c>
      <c r="KJ28">
        <v>93.486800000000002</v>
      </c>
    </row>
    <row r="29" spans="1:296" x14ac:dyDescent="0.3">
      <c r="A29">
        <v>11</v>
      </c>
      <c r="B29">
        <v>1701813720.0999999</v>
      </c>
      <c r="C29">
        <v>2143.099999904633</v>
      </c>
      <c r="D29" t="s">
        <v>473</v>
      </c>
      <c r="E29" t="s">
        <v>474</v>
      </c>
      <c r="F29">
        <v>5</v>
      </c>
      <c r="G29" t="s">
        <v>617</v>
      </c>
      <c r="H29">
        <v>1701813712.349999</v>
      </c>
      <c r="I29">
        <f t="shared" si="0"/>
        <v>6.8555441755503224E-3</v>
      </c>
      <c r="J29">
        <f t="shared" si="1"/>
        <v>6.8555441755503228</v>
      </c>
      <c r="K29">
        <f t="shared" si="2"/>
        <v>8.4412030631664923</v>
      </c>
      <c r="L29">
        <f t="shared" si="3"/>
        <v>415.46949999999998</v>
      </c>
      <c r="M29">
        <f t="shared" si="4"/>
        <v>316.90508315246092</v>
      </c>
      <c r="N29">
        <f t="shared" si="5"/>
        <v>28.817031283257492</v>
      </c>
      <c r="O29">
        <f t="shared" si="6"/>
        <v>37.779758720308735</v>
      </c>
      <c r="P29">
        <f t="shared" si="7"/>
        <v>0.18319473491618438</v>
      </c>
      <c r="Q29">
        <f t="shared" si="8"/>
        <v>2.8532860818998422</v>
      </c>
      <c r="R29">
        <f t="shared" si="9"/>
        <v>0.17690225327466239</v>
      </c>
      <c r="S29">
        <f t="shared" si="10"/>
        <v>0.11111125665190703</v>
      </c>
      <c r="T29">
        <f t="shared" si="11"/>
        <v>241.73539732330272</v>
      </c>
      <c r="U29">
        <f t="shared" si="12"/>
        <v>35.974276911760711</v>
      </c>
      <c r="V29">
        <f t="shared" si="13"/>
        <v>35.981169999999992</v>
      </c>
      <c r="W29">
        <f t="shared" si="14"/>
        <v>5.9626123094503276</v>
      </c>
      <c r="X29">
        <f t="shared" si="15"/>
        <v>42.835774041866927</v>
      </c>
      <c r="Y29">
        <f t="shared" si="16"/>
        <v>2.6046768453090063</v>
      </c>
      <c r="Z29">
        <f t="shared" si="17"/>
        <v>6.0806111330292323</v>
      </c>
      <c r="AA29">
        <f t="shared" si="18"/>
        <v>3.3579354641413213</v>
      </c>
      <c r="AB29">
        <f t="shared" si="19"/>
        <v>-302.32949814176919</v>
      </c>
      <c r="AC29">
        <f t="shared" si="20"/>
        <v>54.89396180649274</v>
      </c>
      <c r="AD29">
        <f t="shared" si="21"/>
        <v>4.544005134962446</v>
      </c>
      <c r="AE29">
        <f t="shared" si="22"/>
        <v>-1.1561338770112854</v>
      </c>
      <c r="AF29">
        <f t="shared" si="23"/>
        <v>8.4468841019447645</v>
      </c>
      <c r="AG29">
        <f t="shared" si="24"/>
        <v>6.8629787887891736</v>
      </c>
      <c r="AH29">
        <f t="shared" si="25"/>
        <v>8.4412030631664923</v>
      </c>
      <c r="AI29">
        <v>431.21829877205352</v>
      </c>
      <c r="AJ29">
        <v>427.75164242424239</v>
      </c>
      <c r="AK29">
        <v>2.5850181176503668E-5</v>
      </c>
      <c r="AL29">
        <v>66.367511941803869</v>
      </c>
      <c r="AM29">
        <f t="shared" si="26"/>
        <v>6.8555441755503228</v>
      </c>
      <c r="AN29">
        <v>25.972187799052499</v>
      </c>
      <c r="AO29">
        <v>28.636484848484841</v>
      </c>
      <c r="AP29">
        <v>-7.9806084718541835E-5</v>
      </c>
      <c r="AQ29">
        <v>107.388224089714</v>
      </c>
      <c r="AR29">
        <v>0</v>
      </c>
      <c r="AS29">
        <v>0</v>
      </c>
      <c r="AT29">
        <f t="shared" si="27"/>
        <v>1</v>
      </c>
      <c r="AU29">
        <f t="shared" si="28"/>
        <v>0</v>
      </c>
      <c r="AV29">
        <f t="shared" si="29"/>
        <v>46589.565513357426</v>
      </c>
      <c r="AW29" t="s">
        <v>436</v>
      </c>
      <c r="AX29">
        <v>0</v>
      </c>
      <c r="AY29">
        <v>0.7</v>
      </c>
      <c r="AZ29">
        <v>0.7</v>
      </c>
      <c r="BA29">
        <f t="shared" si="30"/>
        <v>0</v>
      </c>
      <c r="BB29">
        <v>-1</v>
      </c>
      <c r="BC29" t="s">
        <v>475</v>
      </c>
      <c r="BD29">
        <v>8154.26</v>
      </c>
      <c r="BE29">
        <v>335.85932000000003</v>
      </c>
      <c r="BF29">
        <v>394.42</v>
      </c>
      <c r="BG29">
        <f t="shared" si="31"/>
        <v>0.14847289691192123</v>
      </c>
      <c r="BH29">
        <v>0.5</v>
      </c>
      <c r="BI29">
        <f t="shared" si="32"/>
        <v>1261.200710322955</v>
      </c>
      <c r="BJ29">
        <f t="shared" si="33"/>
        <v>8.4412030631664923</v>
      </c>
      <c r="BK29">
        <f t="shared" si="34"/>
        <v>93.627061524510964</v>
      </c>
      <c r="BL29">
        <f t="shared" si="35"/>
        <v>7.4858846699736538E-3</v>
      </c>
      <c r="BM29">
        <f t="shared" si="36"/>
        <v>-0.99822524212768116</v>
      </c>
      <c r="BN29">
        <f t="shared" si="37"/>
        <v>394.42</v>
      </c>
      <c r="BO29" t="s">
        <v>436</v>
      </c>
      <c r="BP29">
        <v>0</v>
      </c>
      <c r="BQ29">
        <f t="shared" si="38"/>
        <v>394.42</v>
      </c>
      <c r="BR29">
        <f t="shared" si="39"/>
        <v>0</v>
      </c>
      <c r="BS29" t="e">
        <f t="shared" si="40"/>
        <v>#DIV/0!</v>
      </c>
      <c r="BT29">
        <f t="shared" si="41"/>
        <v>1</v>
      </c>
      <c r="BU29">
        <f t="shared" si="42"/>
        <v>0.14873686884080053</v>
      </c>
      <c r="BV29" t="e">
        <f t="shared" si="43"/>
        <v>#DIV/0!</v>
      </c>
      <c r="BW29" t="e">
        <f t="shared" si="44"/>
        <v>#DIV/0!</v>
      </c>
      <c r="BX29" t="e">
        <f t="shared" si="45"/>
        <v>#DIV/0!</v>
      </c>
      <c r="DG29">
        <f t="shared" si="46"/>
        <v>1499.9876666666671</v>
      </c>
      <c r="DH29">
        <f t="shared" si="47"/>
        <v>1261.200710322955</v>
      </c>
      <c r="DI29">
        <f t="shared" si="48"/>
        <v>0.84080738685381728</v>
      </c>
      <c r="DJ29">
        <f t="shared" si="49"/>
        <v>0.16115825662786737</v>
      </c>
      <c r="DK29">
        <v>2</v>
      </c>
      <c r="DL29">
        <v>0.5</v>
      </c>
      <c r="DM29" t="s">
        <v>438</v>
      </c>
      <c r="DN29">
        <v>2</v>
      </c>
      <c r="DO29" t="b">
        <v>1</v>
      </c>
      <c r="DP29">
        <v>1701813712.349999</v>
      </c>
      <c r="DQ29">
        <v>415.46949999999998</v>
      </c>
      <c r="DR29">
        <v>419.98880000000008</v>
      </c>
      <c r="DS29">
        <v>28.644009999999991</v>
      </c>
      <c r="DT29">
        <v>25.977450000000001</v>
      </c>
      <c r="DU29">
        <v>414.20619999999991</v>
      </c>
      <c r="DV29">
        <v>28.338053333333331</v>
      </c>
      <c r="DW29">
        <v>499.99966666666671</v>
      </c>
      <c r="DX29">
        <v>90.832740000000001</v>
      </c>
      <c r="DY29">
        <v>9.9948729999999986E-2</v>
      </c>
      <c r="DZ29">
        <v>36.338026666666671</v>
      </c>
      <c r="EA29">
        <v>35.981169999999992</v>
      </c>
      <c r="EB29">
        <v>999.9000000000002</v>
      </c>
      <c r="EC29">
        <v>0</v>
      </c>
      <c r="ED29">
        <v>0</v>
      </c>
      <c r="EE29">
        <v>10002.163</v>
      </c>
      <c r="EF29">
        <v>0</v>
      </c>
      <c r="EG29">
        <v>12.025793333333329</v>
      </c>
      <c r="EH29">
        <v>-4.5193279999999998</v>
      </c>
      <c r="EI29">
        <v>427.72109999999998</v>
      </c>
      <c r="EJ29">
        <v>431.19003333333342</v>
      </c>
      <c r="EK29">
        <v>2.6665663333333338</v>
      </c>
      <c r="EL29">
        <v>419.98880000000008</v>
      </c>
      <c r="EM29">
        <v>25.977450000000001</v>
      </c>
      <c r="EN29">
        <v>2.6018156666666661</v>
      </c>
      <c r="EO29">
        <v>2.359604</v>
      </c>
      <c r="EP29">
        <v>21.677816666666669</v>
      </c>
      <c r="EQ29">
        <v>20.089163333333332</v>
      </c>
      <c r="ER29">
        <v>1499.9876666666671</v>
      </c>
      <c r="ES29">
        <v>0.97299669999999994</v>
      </c>
      <c r="ET29">
        <v>2.7003300000000001E-2</v>
      </c>
      <c r="EU29">
        <v>0</v>
      </c>
      <c r="EV29">
        <v>335.86453333333338</v>
      </c>
      <c r="EW29">
        <v>4.9995999999999983</v>
      </c>
      <c r="EX29">
        <v>5026.1816666666673</v>
      </c>
      <c r="EY29">
        <v>14076.28666666667</v>
      </c>
      <c r="EZ29">
        <v>38.433200000000006</v>
      </c>
      <c r="FA29">
        <v>39.320399999999992</v>
      </c>
      <c r="FB29">
        <v>38.783133333333318</v>
      </c>
      <c r="FC29">
        <v>39.145466666666671</v>
      </c>
      <c r="FD29">
        <v>40.8748</v>
      </c>
      <c r="FE29">
        <v>1454.618666666667</v>
      </c>
      <c r="FF29">
        <v>40.369000000000007</v>
      </c>
      <c r="FG29">
        <v>0</v>
      </c>
      <c r="FH29">
        <v>61.799999952316277</v>
      </c>
      <c r="FI29">
        <v>0</v>
      </c>
      <c r="FJ29">
        <v>335.85932000000003</v>
      </c>
      <c r="FK29">
        <v>0.75069232119312168</v>
      </c>
      <c r="FL29">
        <v>2.9230770523936779E-2</v>
      </c>
      <c r="FM29">
        <v>5026.2204000000002</v>
      </c>
      <c r="FN29">
        <v>15</v>
      </c>
      <c r="FO29">
        <v>0</v>
      </c>
      <c r="FP29" t="s">
        <v>439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-4.5190982926829264</v>
      </c>
      <c r="GC29">
        <v>0.16213693379789121</v>
      </c>
      <c r="GD29">
        <v>3.567681797732962E-2</v>
      </c>
      <c r="GE29">
        <v>1</v>
      </c>
      <c r="GF29">
        <v>335.86935294117649</v>
      </c>
      <c r="GG29">
        <v>0.2440947334472402</v>
      </c>
      <c r="GH29">
        <v>0.15698667653337911</v>
      </c>
      <c r="GI29">
        <v>1</v>
      </c>
      <c r="GJ29">
        <v>2.6667112195121949</v>
      </c>
      <c r="GK29">
        <v>1.322926829269802E-3</v>
      </c>
      <c r="GL29">
        <v>1.092297188010803E-3</v>
      </c>
      <c r="GM29">
        <v>1</v>
      </c>
      <c r="GN29">
        <v>3</v>
      </c>
      <c r="GO29">
        <v>3</v>
      </c>
      <c r="GP29" t="s">
        <v>440</v>
      </c>
      <c r="GQ29">
        <v>3.1035699999999999</v>
      </c>
      <c r="GR29">
        <v>2.7580499999999999</v>
      </c>
      <c r="GS29">
        <v>8.7544499999999997E-2</v>
      </c>
      <c r="GT29">
        <v>8.8484099999999996E-2</v>
      </c>
      <c r="GU29">
        <v>0.122655</v>
      </c>
      <c r="GV29">
        <v>0.11591600000000001</v>
      </c>
      <c r="GW29">
        <v>23804.400000000001</v>
      </c>
      <c r="GX29">
        <v>22117.599999999999</v>
      </c>
      <c r="GY29">
        <v>26649.599999999999</v>
      </c>
      <c r="GZ29">
        <v>24489.8</v>
      </c>
      <c r="HA29">
        <v>37455.1</v>
      </c>
      <c r="HB29">
        <v>32021</v>
      </c>
      <c r="HC29">
        <v>46604.9</v>
      </c>
      <c r="HD29">
        <v>38768.6</v>
      </c>
      <c r="HE29">
        <v>1.89062</v>
      </c>
      <c r="HF29">
        <v>1.9154199999999999</v>
      </c>
      <c r="HG29">
        <v>0.27008399999999999</v>
      </c>
      <c r="HH29">
        <v>0</v>
      </c>
      <c r="HI29">
        <v>31.625599999999999</v>
      </c>
      <c r="HJ29">
        <v>999.9</v>
      </c>
      <c r="HK29">
        <v>55.1</v>
      </c>
      <c r="HL29">
        <v>30.5</v>
      </c>
      <c r="HM29">
        <v>26.596599999999999</v>
      </c>
      <c r="HN29">
        <v>61.588799999999999</v>
      </c>
      <c r="HO29">
        <v>22.572099999999999</v>
      </c>
      <c r="HP29">
        <v>1</v>
      </c>
      <c r="HQ29">
        <v>0.101331</v>
      </c>
      <c r="HR29">
        <v>-3.28125</v>
      </c>
      <c r="HS29">
        <v>20.2501</v>
      </c>
      <c r="HT29">
        <v>5.22133</v>
      </c>
      <c r="HU29">
        <v>11.98</v>
      </c>
      <c r="HV29">
        <v>4.9657499999999999</v>
      </c>
      <c r="HW29">
        <v>3.2755999999999998</v>
      </c>
      <c r="HX29">
        <v>9999</v>
      </c>
      <c r="HY29">
        <v>9999</v>
      </c>
      <c r="HZ29">
        <v>9999</v>
      </c>
      <c r="IA29">
        <v>518.9</v>
      </c>
      <c r="IB29">
        <v>1.8640000000000001</v>
      </c>
      <c r="IC29">
        <v>1.86009</v>
      </c>
      <c r="ID29">
        <v>1.85836</v>
      </c>
      <c r="IE29">
        <v>1.8597399999999999</v>
      </c>
      <c r="IF29">
        <v>1.85989</v>
      </c>
      <c r="IG29">
        <v>1.85836</v>
      </c>
      <c r="IH29">
        <v>1.85745</v>
      </c>
      <c r="II29">
        <v>1.85239</v>
      </c>
      <c r="IJ29">
        <v>0</v>
      </c>
      <c r="IK29">
        <v>0</v>
      </c>
      <c r="IL29">
        <v>0</v>
      </c>
      <c r="IM29">
        <v>0</v>
      </c>
      <c r="IN29" t="s">
        <v>441</v>
      </c>
      <c r="IO29" t="s">
        <v>442</v>
      </c>
      <c r="IP29" t="s">
        <v>443</v>
      </c>
      <c r="IQ29" t="s">
        <v>443</v>
      </c>
      <c r="IR29" t="s">
        <v>443</v>
      </c>
      <c r="IS29" t="s">
        <v>443</v>
      </c>
      <c r="IT29">
        <v>0</v>
      </c>
      <c r="IU29">
        <v>100</v>
      </c>
      <c r="IV29">
        <v>100</v>
      </c>
      <c r="IW29">
        <v>1.2629999999999999</v>
      </c>
      <c r="IX29">
        <v>0.30580000000000002</v>
      </c>
      <c r="IY29">
        <v>0.39716153104927959</v>
      </c>
      <c r="IZ29">
        <v>2.1943836705261579E-3</v>
      </c>
      <c r="JA29">
        <v>-2.6144308360484781E-7</v>
      </c>
      <c r="JB29">
        <v>2.8315668189746569E-11</v>
      </c>
      <c r="JC29">
        <v>-2.387284111826243E-2</v>
      </c>
      <c r="JD29">
        <v>-4.9195921971587819E-3</v>
      </c>
      <c r="JE29">
        <v>8.1864236447964141E-4</v>
      </c>
      <c r="JF29">
        <v>-8.2681161510495509E-6</v>
      </c>
      <c r="JG29">
        <v>6</v>
      </c>
      <c r="JH29">
        <v>2002</v>
      </c>
      <c r="JI29">
        <v>0</v>
      </c>
      <c r="JJ29">
        <v>28</v>
      </c>
      <c r="JK29">
        <v>28363562</v>
      </c>
      <c r="JL29">
        <v>28363562</v>
      </c>
      <c r="JM29">
        <v>1.1462399999999999</v>
      </c>
      <c r="JN29">
        <v>2.6245099999999999</v>
      </c>
      <c r="JO29">
        <v>1.49658</v>
      </c>
      <c r="JP29">
        <v>2.36816</v>
      </c>
      <c r="JQ29">
        <v>1.5490699999999999</v>
      </c>
      <c r="JR29">
        <v>2.4206500000000002</v>
      </c>
      <c r="JS29">
        <v>35.707799999999999</v>
      </c>
      <c r="JT29">
        <v>24.105</v>
      </c>
      <c r="JU29">
        <v>18</v>
      </c>
      <c r="JV29">
        <v>491.214</v>
      </c>
      <c r="JW29">
        <v>523.92499999999995</v>
      </c>
      <c r="JX29">
        <v>37.562800000000003</v>
      </c>
      <c r="JY29">
        <v>28.564900000000002</v>
      </c>
      <c r="JZ29">
        <v>30.000399999999999</v>
      </c>
      <c r="KA29">
        <v>28.629799999999999</v>
      </c>
      <c r="KB29">
        <v>28.5823</v>
      </c>
      <c r="KC29">
        <v>23.0444</v>
      </c>
      <c r="KD29">
        <v>0</v>
      </c>
      <c r="KE29">
        <v>100</v>
      </c>
      <c r="KF29">
        <v>37.571599999999997</v>
      </c>
      <c r="KG29">
        <v>420</v>
      </c>
      <c r="KH29">
        <v>26.932200000000002</v>
      </c>
      <c r="KI29">
        <v>101.843</v>
      </c>
      <c r="KJ29">
        <v>93.473799999999997</v>
      </c>
    </row>
    <row r="30" spans="1:296" x14ac:dyDescent="0.3">
      <c r="A30">
        <v>12</v>
      </c>
      <c r="B30">
        <v>1701813804.0999999</v>
      </c>
      <c r="C30">
        <v>2227.099999904633</v>
      </c>
      <c r="D30" t="s">
        <v>476</v>
      </c>
      <c r="E30" t="s">
        <v>477</v>
      </c>
      <c r="F30">
        <v>5</v>
      </c>
      <c r="G30" t="s">
        <v>618</v>
      </c>
      <c r="H30">
        <v>1701813796.099999</v>
      </c>
      <c r="I30">
        <f t="shared" si="0"/>
        <v>6.76513166524769E-3</v>
      </c>
      <c r="J30">
        <f t="shared" si="1"/>
        <v>6.7651316652476901</v>
      </c>
      <c r="K30">
        <f t="shared" si="2"/>
        <v>8.2136151304587894</v>
      </c>
      <c r="L30">
        <f t="shared" si="3"/>
        <v>415.54274193548389</v>
      </c>
      <c r="M30">
        <f t="shared" si="4"/>
        <v>317.48136234590459</v>
      </c>
      <c r="N30">
        <f t="shared" si="5"/>
        <v>28.868680520292926</v>
      </c>
      <c r="O30">
        <f t="shared" si="6"/>
        <v>37.785432728463157</v>
      </c>
      <c r="P30">
        <f t="shared" si="7"/>
        <v>0.17968565372710985</v>
      </c>
      <c r="Q30">
        <f t="shared" si="8"/>
        <v>2.8538265983289102</v>
      </c>
      <c r="R30">
        <f t="shared" si="9"/>
        <v>0.17362874400442788</v>
      </c>
      <c r="S30">
        <f t="shared" si="10"/>
        <v>0.10904514565107179</v>
      </c>
      <c r="T30">
        <f t="shared" si="11"/>
        <v>241.73805410733812</v>
      </c>
      <c r="U30">
        <f t="shared" si="12"/>
        <v>35.964575037794425</v>
      </c>
      <c r="V30">
        <f t="shared" si="13"/>
        <v>36.009474193548392</v>
      </c>
      <c r="W30">
        <f t="shared" si="14"/>
        <v>5.9718982346506699</v>
      </c>
      <c r="X30">
        <f t="shared" si="15"/>
        <v>42.770033023641815</v>
      </c>
      <c r="Y30">
        <f t="shared" si="16"/>
        <v>2.5958760138883816</v>
      </c>
      <c r="Z30">
        <f t="shared" si="17"/>
        <v>6.0693804291744877</v>
      </c>
      <c r="AA30">
        <f t="shared" si="18"/>
        <v>3.3760222207622883</v>
      </c>
      <c r="AB30">
        <f t="shared" si="19"/>
        <v>-298.34230643742313</v>
      </c>
      <c r="AC30">
        <f t="shared" si="20"/>
        <v>45.364045893919446</v>
      </c>
      <c r="AD30">
        <f t="shared" si="21"/>
        <v>3.7543290259081354</v>
      </c>
      <c r="AE30">
        <f t="shared" si="22"/>
        <v>-7.4858774102574372</v>
      </c>
      <c r="AF30">
        <f t="shared" si="23"/>
        <v>8.3391276736910633</v>
      </c>
      <c r="AG30">
        <f t="shared" si="24"/>
        <v>6.786907469577053</v>
      </c>
      <c r="AH30">
        <f t="shared" si="25"/>
        <v>8.2136151304587894</v>
      </c>
      <c r="AI30">
        <v>431.15453717014339</v>
      </c>
      <c r="AJ30">
        <v>427.77737575757533</v>
      </c>
      <c r="AK30">
        <v>9.4990943663621338E-4</v>
      </c>
      <c r="AL30">
        <v>66.367511941803869</v>
      </c>
      <c r="AM30">
        <f t="shared" si="26"/>
        <v>6.7651316652476901</v>
      </c>
      <c r="AN30">
        <v>25.9073916515581</v>
      </c>
      <c r="AO30">
        <v>28.536343030303041</v>
      </c>
      <c r="AP30">
        <v>-2.90101384006202E-5</v>
      </c>
      <c r="AQ30">
        <v>107.388224089714</v>
      </c>
      <c r="AR30">
        <v>0</v>
      </c>
      <c r="AS30">
        <v>0</v>
      </c>
      <c r="AT30">
        <f t="shared" si="27"/>
        <v>1</v>
      </c>
      <c r="AU30">
        <f t="shared" si="28"/>
        <v>0</v>
      </c>
      <c r="AV30">
        <f t="shared" si="29"/>
        <v>46609.384702231742</v>
      </c>
      <c r="AW30" t="s">
        <v>436</v>
      </c>
      <c r="AX30">
        <v>0</v>
      </c>
      <c r="AY30">
        <v>0.7</v>
      </c>
      <c r="AZ30">
        <v>0.7</v>
      </c>
      <c r="BA30">
        <f t="shared" si="30"/>
        <v>0</v>
      </c>
      <c r="BB30">
        <v>-1</v>
      </c>
      <c r="BC30" t="s">
        <v>478</v>
      </c>
      <c r="BD30">
        <v>8155.92</v>
      </c>
      <c r="BE30">
        <v>335.52787999999998</v>
      </c>
      <c r="BF30">
        <v>393.4</v>
      </c>
      <c r="BG30">
        <f t="shared" si="31"/>
        <v>0.14710757498729032</v>
      </c>
      <c r="BH30">
        <v>0.5</v>
      </c>
      <c r="BI30">
        <f t="shared" si="32"/>
        <v>1261.2116712907816</v>
      </c>
      <c r="BJ30">
        <f t="shared" si="33"/>
        <v>8.2136151304587894</v>
      </c>
      <c r="BK30">
        <f t="shared" si="34"/>
        <v>92.766895254627201</v>
      </c>
      <c r="BL30">
        <f t="shared" si="35"/>
        <v>7.3053677984355747E-3</v>
      </c>
      <c r="BM30">
        <f t="shared" si="36"/>
        <v>-0.99822064056939508</v>
      </c>
      <c r="BN30">
        <f t="shared" si="37"/>
        <v>393.4</v>
      </c>
      <c r="BO30" t="s">
        <v>436</v>
      </c>
      <c r="BP30">
        <v>0</v>
      </c>
      <c r="BQ30">
        <f t="shared" si="38"/>
        <v>393.4</v>
      </c>
      <c r="BR30">
        <f t="shared" si="39"/>
        <v>0</v>
      </c>
      <c r="BS30" t="e">
        <f t="shared" si="40"/>
        <v>#DIV/0!</v>
      </c>
      <c r="BT30">
        <f t="shared" si="41"/>
        <v>1</v>
      </c>
      <c r="BU30">
        <f t="shared" si="42"/>
        <v>0.14736979882862236</v>
      </c>
      <c r="BV30" t="e">
        <f t="shared" si="43"/>
        <v>#DIV/0!</v>
      </c>
      <c r="BW30" t="e">
        <f t="shared" si="44"/>
        <v>#DIV/0!</v>
      </c>
      <c r="BX30" t="e">
        <f t="shared" si="45"/>
        <v>#DIV/0!</v>
      </c>
      <c r="DG30">
        <f t="shared" si="46"/>
        <v>1500.0003225806449</v>
      </c>
      <c r="DH30">
        <f t="shared" si="47"/>
        <v>1261.2116712907816</v>
      </c>
      <c r="DI30">
        <f t="shared" si="48"/>
        <v>0.84080760004168242</v>
      </c>
      <c r="DJ30">
        <f t="shared" si="49"/>
        <v>0.16115866808044735</v>
      </c>
      <c r="DK30">
        <v>2</v>
      </c>
      <c r="DL30">
        <v>0.5</v>
      </c>
      <c r="DM30" t="s">
        <v>438</v>
      </c>
      <c r="DN30">
        <v>2</v>
      </c>
      <c r="DO30" t="b">
        <v>1</v>
      </c>
      <c r="DP30">
        <v>1701813796.099999</v>
      </c>
      <c r="DQ30">
        <v>415.54274193548389</v>
      </c>
      <c r="DR30">
        <v>420.00632258064508</v>
      </c>
      <c r="DS30">
        <v>28.547970967741939</v>
      </c>
      <c r="DT30">
        <v>25.910809677419358</v>
      </c>
      <c r="DU30">
        <v>414.27925806451611</v>
      </c>
      <c r="DV30">
        <v>28.244029032258059</v>
      </c>
      <c r="DW30">
        <v>500.01909677419337</v>
      </c>
      <c r="DX30">
        <v>90.830380645161284</v>
      </c>
      <c r="DY30">
        <v>9.9935096774193544E-2</v>
      </c>
      <c r="DZ30">
        <v>36.304322580645163</v>
      </c>
      <c r="EA30">
        <v>36.009474193548392</v>
      </c>
      <c r="EB30">
        <v>999.90000000000032</v>
      </c>
      <c r="EC30">
        <v>0</v>
      </c>
      <c r="ED30">
        <v>0</v>
      </c>
      <c r="EE30">
        <v>10005.733870967741</v>
      </c>
      <c r="EF30">
        <v>0</v>
      </c>
      <c r="EG30">
        <v>12.572409677419349</v>
      </c>
      <c r="EH30">
        <v>-4.4636441935483884</v>
      </c>
      <c r="EI30">
        <v>427.7541612903226</v>
      </c>
      <c r="EJ30">
        <v>431.17845161290319</v>
      </c>
      <c r="EK30">
        <v>2.6371722580645161</v>
      </c>
      <c r="EL30">
        <v>420.00632258064508</v>
      </c>
      <c r="EM30">
        <v>25.910809677419358</v>
      </c>
      <c r="EN30">
        <v>2.5930225806451608</v>
      </c>
      <c r="EO30">
        <v>2.353488064516128</v>
      </c>
      <c r="EP30">
        <v>21.622470967741929</v>
      </c>
      <c r="EQ30">
        <v>20.047241935483861</v>
      </c>
      <c r="ER30">
        <v>1500.0003225806449</v>
      </c>
      <c r="ES30">
        <v>0.97299174193548377</v>
      </c>
      <c r="ET30">
        <v>2.7008238709677421E-2</v>
      </c>
      <c r="EU30">
        <v>0</v>
      </c>
      <c r="EV30">
        <v>335.53983870967738</v>
      </c>
      <c r="EW30">
        <v>4.9995999999999974</v>
      </c>
      <c r="EX30">
        <v>5025.7509677419348</v>
      </c>
      <c r="EY30">
        <v>14076.37741935484</v>
      </c>
      <c r="EZ30">
        <v>38.608516129032253</v>
      </c>
      <c r="FA30">
        <v>39.515999999999998</v>
      </c>
      <c r="FB30">
        <v>38.959451612903223</v>
      </c>
      <c r="FC30">
        <v>39.300161290322563</v>
      </c>
      <c r="FD30">
        <v>40.941225806451612</v>
      </c>
      <c r="FE30">
        <v>1454.620322580646</v>
      </c>
      <c r="FF30">
        <v>40.380000000000017</v>
      </c>
      <c r="FG30">
        <v>0</v>
      </c>
      <c r="FH30">
        <v>83.200000047683716</v>
      </c>
      <c r="FI30">
        <v>0</v>
      </c>
      <c r="FJ30">
        <v>335.52787999999998</v>
      </c>
      <c r="FK30">
        <v>-0.10846152443078461</v>
      </c>
      <c r="FL30">
        <v>2.805384605965596</v>
      </c>
      <c r="FM30">
        <v>5025.7220000000007</v>
      </c>
      <c r="FN30">
        <v>15</v>
      </c>
      <c r="FO30">
        <v>0</v>
      </c>
      <c r="FP30" t="s">
        <v>439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-4.4524041463414639</v>
      </c>
      <c r="GC30">
        <v>-6.846689895384368E-4</v>
      </c>
      <c r="GD30">
        <v>3.660988124480969E-2</v>
      </c>
      <c r="GE30">
        <v>1</v>
      </c>
      <c r="GF30">
        <v>335.5333235294118</v>
      </c>
      <c r="GG30">
        <v>0.28447670739285208</v>
      </c>
      <c r="GH30">
        <v>0.23165399154624719</v>
      </c>
      <c r="GI30">
        <v>1</v>
      </c>
      <c r="GJ30">
        <v>2.639891951219512</v>
      </c>
      <c r="GK30">
        <v>-4.6855818815327507E-2</v>
      </c>
      <c r="GL30">
        <v>4.9993605539948834E-3</v>
      </c>
      <c r="GM30">
        <v>1</v>
      </c>
      <c r="GN30">
        <v>3</v>
      </c>
      <c r="GO30">
        <v>3</v>
      </c>
      <c r="GP30" t="s">
        <v>440</v>
      </c>
      <c r="GQ30">
        <v>3.1034700000000002</v>
      </c>
      <c r="GR30">
        <v>2.7581500000000001</v>
      </c>
      <c r="GS30">
        <v>8.7539800000000001E-2</v>
      </c>
      <c r="GT30">
        <v>8.8494600000000007E-2</v>
      </c>
      <c r="GU30">
        <v>0.12234</v>
      </c>
      <c r="GV30">
        <v>0.11569400000000001</v>
      </c>
      <c r="GW30">
        <v>23799.7</v>
      </c>
      <c r="GX30">
        <v>22113.1</v>
      </c>
      <c r="GY30">
        <v>26644.5</v>
      </c>
      <c r="GZ30">
        <v>24485.200000000001</v>
      </c>
      <c r="HA30">
        <v>37462.300000000003</v>
      </c>
      <c r="HB30">
        <v>32022.799999999999</v>
      </c>
      <c r="HC30">
        <v>46596.5</v>
      </c>
      <c r="HD30">
        <v>38760.699999999997</v>
      </c>
      <c r="HE30">
        <v>1.8898299999999999</v>
      </c>
      <c r="HF30">
        <v>1.91405</v>
      </c>
      <c r="HG30">
        <v>0.25253700000000001</v>
      </c>
      <c r="HH30">
        <v>0</v>
      </c>
      <c r="HI30">
        <v>31.926200000000001</v>
      </c>
      <c r="HJ30">
        <v>999.9</v>
      </c>
      <c r="HK30">
        <v>55</v>
      </c>
      <c r="HL30">
        <v>30.5</v>
      </c>
      <c r="HM30">
        <v>26.547999999999998</v>
      </c>
      <c r="HN30">
        <v>61.0488</v>
      </c>
      <c r="HO30">
        <v>22.6723</v>
      </c>
      <c r="HP30">
        <v>1</v>
      </c>
      <c r="HQ30">
        <v>0.106598</v>
      </c>
      <c r="HR30">
        <v>-2.93092</v>
      </c>
      <c r="HS30">
        <v>20.256499999999999</v>
      </c>
      <c r="HT30">
        <v>5.2225299999999999</v>
      </c>
      <c r="HU30">
        <v>11.98</v>
      </c>
      <c r="HV30">
        <v>4.9656000000000002</v>
      </c>
      <c r="HW30">
        <v>3.27563</v>
      </c>
      <c r="HX30">
        <v>9999</v>
      </c>
      <c r="HY30">
        <v>9999</v>
      </c>
      <c r="HZ30">
        <v>9999</v>
      </c>
      <c r="IA30">
        <v>518.9</v>
      </c>
      <c r="IB30">
        <v>1.8640099999999999</v>
      </c>
      <c r="IC30">
        <v>1.86012</v>
      </c>
      <c r="ID30">
        <v>1.8583700000000001</v>
      </c>
      <c r="IE30">
        <v>1.8597399999999999</v>
      </c>
      <c r="IF30">
        <v>1.8598699999999999</v>
      </c>
      <c r="IG30">
        <v>1.8583700000000001</v>
      </c>
      <c r="IH30">
        <v>1.8574600000000001</v>
      </c>
      <c r="II30">
        <v>1.8524</v>
      </c>
      <c r="IJ30">
        <v>0</v>
      </c>
      <c r="IK30">
        <v>0</v>
      </c>
      <c r="IL30">
        <v>0</v>
      </c>
      <c r="IM30">
        <v>0</v>
      </c>
      <c r="IN30" t="s">
        <v>441</v>
      </c>
      <c r="IO30" t="s">
        <v>442</v>
      </c>
      <c r="IP30" t="s">
        <v>443</v>
      </c>
      <c r="IQ30" t="s">
        <v>443</v>
      </c>
      <c r="IR30" t="s">
        <v>443</v>
      </c>
      <c r="IS30" t="s">
        <v>443</v>
      </c>
      <c r="IT30">
        <v>0</v>
      </c>
      <c r="IU30">
        <v>100</v>
      </c>
      <c r="IV30">
        <v>100</v>
      </c>
      <c r="IW30">
        <v>1.264</v>
      </c>
      <c r="IX30">
        <v>0.30370000000000003</v>
      </c>
      <c r="IY30">
        <v>0.39716153104927959</v>
      </c>
      <c r="IZ30">
        <v>2.1943836705261579E-3</v>
      </c>
      <c r="JA30">
        <v>-2.6144308360484781E-7</v>
      </c>
      <c r="JB30">
        <v>2.8315668189746569E-11</v>
      </c>
      <c r="JC30">
        <v>-2.387284111826243E-2</v>
      </c>
      <c r="JD30">
        <v>-4.9195921971587819E-3</v>
      </c>
      <c r="JE30">
        <v>8.1864236447964141E-4</v>
      </c>
      <c r="JF30">
        <v>-8.2681161510495509E-6</v>
      </c>
      <c r="JG30">
        <v>6</v>
      </c>
      <c r="JH30">
        <v>2002</v>
      </c>
      <c r="JI30">
        <v>0</v>
      </c>
      <c r="JJ30">
        <v>28</v>
      </c>
      <c r="JK30">
        <v>28363563.399999999</v>
      </c>
      <c r="JL30">
        <v>28363563.399999999</v>
      </c>
      <c r="JM30">
        <v>1.1462399999999999</v>
      </c>
      <c r="JN30">
        <v>2.6171899999999999</v>
      </c>
      <c r="JO30">
        <v>1.49658</v>
      </c>
      <c r="JP30">
        <v>2.36816</v>
      </c>
      <c r="JQ30">
        <v>1.5490699999999999</v>
      </c>
      <c r="JR30">
        <v>2.4548299999999998</v>
      </c>
      <c r="JS30">
        <v>35.754399999999997</v>
      </c>
      <c r="JT30">
        <v>24.113800000000001</v>
      </c>
      <c r="JU30">
        <v>18</v>
      </c>
      <c r="JV30">
        <v>491.05799999999999</v>
      </c>
      <c r="JW30">
        <v>523.30799999999999</v>
      </c>
      <c r="JX30">
        <v>37.014800000000001</v>
      </c>
      <c r="JY30">
        <v>28.621099999999998</v>
      </c>
      <c r="JZ30">
        <v>30.000499999999999</v>
      </c>
      <c r="KA30">
        <v>28.6706</v>
      </c>
      <c r="KB30">
        <v>28.619199999999999</v>
      </c>
      <c r="KC30">
        <v>23.043099999999999</v>
      </c>
      <c r="KD30">
        <v>0</v>
      </c>
      <c r="KE30">
        <v>100</v>
      </c>
      <c r="KF30">
        <v>37.013500000000001</v>
      </c>
      <c r="KG30">
        <v>420</v>
      </c>
      <c r="KH30">
        <v>26.932200000000002</v>
      </c>
      <c r="KI30">
        <v>101.824</v>
      </c>
      <c r="KJ30">
        <v>93.455399999999997</v>
      </c>
    </row>
    <row r="31" spans="1:296" x14ac:dyDescent="0.3">
      <c r="A31">
        <v>13</v>
      </c>
      <c r="B31">
        <v>1701814355.0999999</v>
      </c>
      <c r="C31">
        <v>2778.099999904633</v>
      </c>
      <c r="D31" t="s">
        <v>479</v>
      </c>
      <c r="E31" t="s">
        <v>480</v>
      </c>
      <c r="F31">
        <v>5</v>
      </c>
      <c r="G31" t="s">
        <v>619</v>
      </c>
      <c r="H31">
        <v>1701814347.099999</v>
      </c>
      <c r="I31">
        <f t="shared" si="0"/>
        <v>9.4046355108302147E-3</v>
      </c>
      <c r="J31">
        <f t="shared" si="1"/>
        <v>9.4046355108302144</v>
      </c>
      <c r="K31">
        <f t="shared" si="2"/>
        <v>5.3034463822126527</v>
      </c>
      <c r="L31">
        <f t="shared" si="3"/>
        <v>416.37970967741933</v>
      </c>
      <c r="M31">
        <f t="shared" si="4"/>
        <v>320.34017126582137</v>
      </c>
      <c r="N31">
        <f t="shared" si="5"/>
        <v>29.135213627930995</v>
      </c>
      <c r="O31">
        <f t="shared" si="6"/>
        <v>37.870092108182149</v>
      </c>
      <c r="P31">
        <f t="shared" si="7"/>
        <v>0.14970790642748794</v>
      </c>
      <c r="Q31">
        <f t="shared" si="8"/>
        <v>2.8528827952268907</v>
      </c>
      <c r="R31">
        <f t="shared" si="9"/>
        <v>0.14547644822027719</v>
      </c>
      <c r="S31">
        <f t="shared" si="10"/>
        <v>9.1292997698128653E-2</v>
      </c>
      <c r="T31">
        <f t="shared" si="11"/>
        <v>241.73638126832111</v>
      </c>
      <c r="U31">
        <f t="shared" si="12"/>
        <v>41.706924747946083</v>
      </c>
      <c r="V31">
        <f t="shared" si="13"/>
        <v>41.881835483870958</v>
      </c>
      <c r="W31">
        <f t="shared" si="14"/>
        <v>8.1922483098702177</v>
      </c>
      <c r="X31">
        <f t="shared" si="15"/>
        <v>31.076846050939626</v>
      </c>
      <c r="Y31">
        <f t="shared" si="16"/>
        <v>2.6634301754321736</v>
      </c>
      <c r="Z31">
        <f t="shared" si="17"/>
        <v>8.5704648762181677</v>
      </c>
      <c r="AA31">
        <f t="shared" si="18"/>
        <v>5.528818134438044</v>
      </c>
      <c r="AB31">
        <f t="shared" si="19"/>
        <v>-414.74442602761246</v>
      </c>
      <c r="AC31">
        <f t="shared" si="20"/>
        <v>132.08492458005327</v>
      </c>
      <c r="AD31">
        <f t="shared" si="21"/>
        <v>11.601112577349916</v>
      </c>
      <c r="AE31">
        <f t="shared" si="22"/>
        <v>-29.322007601888174</v>
      </c>
      <c r="AF31">
        <f t="shared" si="23"/>
        <v>5.1969154843178034</v>
      </c>
      <c r="AG31">
        <f t="shared" si="24"/>
        <v>9.4077905925831189</v>
      </c>
      <c r="AH31">
        <f t="shared" si="25"/>
        <v>5.3034463822126527</v>
      </c>
      <c r="AI31">
        <v>431.11905931596038</v>
      </c>
      <c r="AJ31">
        <v>428.94139393939372</v>
      </c>
      <c r="AK31">
        <v>1.142941035353333E-4</v>
      </c>
      <c r="AL31">
        <v>66.367511941803869</v>
      </c>
      <c r="AM31">
        <f t="shared" si="26"/>
        <v>9.4046355108302144</v>
      </c>
      <c r="AN31">
        <v>25.629524089031541</v>
      </c>
      <c r="AO31">
        <v>29.281099393939382</v>
      </c>
      <c r="AP31">
        <v>7.6398283517632903E-6</v>
      </c>
      <c r="AQ31">
        <v>107.388224089714</v>
      </c>
      <c r="AR31">
        <v>0</v>
      </c>
      <c r="AS31">
        <v>0</v>
      </c>
      <c r="AT31">
        <f t="shared" si="27"/>
        <v>1</v>
      </c>
      <c r="AU31">
        <f t="shared" si="28"/>
        <v>0</v>
      </c>
      <c r="AV31">
        <f t="shared" si="29"/>
        <v>45634.383271784194</v>
      </c>
      <c r="AW31" t="s">
        <v>436</v>
      </c>
      <c r="AX31">
        <v>0</v>
      </c>
      <c r="AY31">
        <v>0.7</v>
      </c>
      <c r="AZ31">
        <v>0.7</v>
      </c>
      <c r="BA31">
        <f t="shared" si="30"/>
        <v>0</v>
      </c>
      <c r="BB31">
        <v>-1</v>
      </c>
      <c r="BC31" t="s">
        <v>481</v>
      </c>
      <c r="BD31">
        <v>8143.72</v>
      </c>
      <c r="BE31">
        <v>327.65961538461539</v>
      </c>
      <c r="BF31">
        <v>370.16</v>
      </c>
      <c r="BG31">
        <f t="shared" si="31"/>
        <v>0.11481625409386387</v>
      </c>
      <c r="BH31">
        <v>0.5</v>
      </c>
      <c r="BI31">
        <f t="shared" si="32"/>
        <v>1261.2083616132036</v>
      </c>
      <c r="BJ31">
        <f t="shared" si="33"/>
        <v>5.3034463822126527</v>
      </c>
      <c r="BK31">
        <f t="shared" si="34"/>
        <v>72.40360985614366</v>
      </c>
      <c r="BL31">
        <f t="shared" si="35"/>
        <v>4.9979421117617353E-3</v>
      </c>
      <c r="BM31">
        <f t="shared" si="36"/>
        <v>-0.99810892586989408</v>
      </c>
      <c r="BN31">
        <f t="shared" si="37"/>
        <v>370.16</v>
      </c>
      <c r="BO31" t="s">
        <v>436</v>
      </c>
      <c r="BP31">
        <v>0</v>
      </c>
      <c r="BQ31">
        <f t="shared" si="38"/>
        <v>370.16</v>
      </c>
      <c r="BR31">
        <f t="shared" si="39"/>
        <v>0</v>
      </c>
      <c r="BS31" t="e">
        <f t="shared" si="40"/>
        <v>#DIV/0!</v>
      </c>
      <c r="BT31">
        <f t="shared" si="41"/>
        <v>1</v>
      </c>
      <c r="BU31">
        <f t="shared" si="42"/>
        <v>0.11503379152109736</v>
      </c>
      <c r="BV31" t="e">
        <f t="shared" si="43"/>
        <v>#DIV/0!</v>
      </c>
      <c r="BW31" t="e">
        <f t="shared" si="44"/>
        <v>#DIV/0!</v>
      </c>
      <c r="BX31" t="e">
        <f t="shared" si="45"/>
        <v>#DIV/0!</v>
      </c>
      <c r="DG31">
        <f t="shared" si="46"/>
        <v>1499.997096774194</v>
      </c>
      <c r="DH31">
        <f t="shared" si="47"/>
        <v>1261.2083616132036</v>
      </c>
      <c r="DI31">
        <f t="shared" si="48"/>
        <v>0.84080720177757984</v>
      </c>
      <c r="DJ31">
        <f t="shared" si="49"/>
        <v>0.16115789943072906</v>
      </c>
      <c r="DK31">
        <v>2</v>
      </c>
      <c r="DL31">
        <v>0.5</v>
      </c>
      <c r="DM31" t="s">
        <v>438</v>
      </c>
      <c r="DN31">
        <v>2</v>
      </c>
      <c r="DO31" t="b">
        <v>1</v>
      </c>
      <c r="DP31">
        <v>1701814347.099999</v>
      </c>
      <c r="DQ31">
        <v>416.37970967741933</v>
      </c>
      <c r="DR31">
        <v>420.02529032258059</v>
      </c>
      <c r="DS31">
        <v>29.28427741935484</v>
      </c>
      <c r="DT31">
        <v>25.63143225806451</v>
      </c>
      <c r="DU31">
        <v>415.1146129032258</v>
      </c>
      <c r="DV31">
        <v>28.96474516129032</v>
      </c>
      <c r="DW31">
        <v>500.00970967741938</v>
      </c>
      <c r="DX31">
        <v>90.850854838709694</v>
      </c>
      <c r="DY31">
        <v>0.1000037838709678</v>
      </c>
      <c r="DZ31">
        <v>42.740619354838699</v>
      </c>
      <c r="EA31">
        <v>41.881835483870958</v>
      </c>
      <c r="EB31">
        <v>999.90000000000032</v>
      </c>
      <c r="EC31">
        <v>0</v>
      </c>
      <c r="ED31">
        <v>0</v>
      </c>
      <c r="EE31">
        <v>9997.6993548387109</v>
      </c>
      <c r="EF31">
        <v>0</v>
      </c>
      <c r="EG31">
        <v>11.55448064516129</v>
      </c>
      <c r="EH31">
        <v>-3.6456748387096778</v>
      </c>
      <c r="EI31">
        <v>428.94096774193548</v>
      </c>
      <c r="EJ31">
        <v>431.07438709677422</v>
      </c>
      <c r="EK31">
        <v>3.6528325806451609</v>
      </c>
      <c r="EL31">
        <v>420.02529032258059</v>
      </c>
      <c r="EM31">
        <v>25.63143225806451</v>
      </c>
      <c r="EN31">
        <v>2.6605006451612909</v>
      </c>
      <c r="EO31">
        <v>2.3286380645161291</v>
      </c>
      <c r="EP31">
        <v>22.04316129032258</v>
      </c>
      <c r="EQ31">
        <v>19.875887096774189</v>
      </c>
      <c r="ER31">
        <v>1499.997096774194</v>
      </c>
      <c r="ES31">
        <v>0.97300429032258029</v>
      </c>
      <c r="ET31">
        <v>2.6995587096774201E-2</v>
      </c>
      <c r="EU31">
        <v>0</v>
      </c>
      <c r="EV31">
        <v>327.64935483870971</v>
      </c>
      <c r="EW31">
        <v>4.9995999999999974</v>
      </c>
      <c r="EX31">
        <v>4942.6403225806444</v>
      </c>
      <c r="EY31">
        <v>14076.412903225801</v>
      </c>
      <c r="EZ31">
        <v>40.336451612903211</v>
      </c>
      <c r="FA31">
        <v>40.953258064516113</v>
      </c>
      <c r="FB31">
        <v>40.445290322580632</v>
      </c>
      <c r="FC31">
        <v>40.89277419354837</v>
      </c>
      <c r="FD31">
        <v>43.215483870967716</v>
      </c>
      <c r="FE31">
        <v>1454.637096774193</v>
      </c>
      <c r="FF31">
        <v>40.359999999999978</v>
      </c>
      <c r="FG31">
        <v>0</v>
      </c>
      <c r="FH31">
        <v>550.40000009536743</v>
      </c>
      <c r="FI31">
        <v>0</v>
      </c>
      <c r="FJ31">
        <v>327.65961538461539</v>
      </c>
      <c r="FK31">
        <v>7.6034182236348724E-2</v>
      </c>
      <c r="FL31">
        <v>-6.5777778090742034</v>
      </c>
      <c r="FM31">
        <v>4942.5730769230768</v>
      </c>
      <c r="FN31">
        <v>15</v>
      </c>
      <c r="FO31">
        <v>0</v>
      </c>
      <c r="FP31" t="s">
        <v>439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-3.647888536585365</v>
      </c>
      <c r="GC31">
        <v>5.5256445992986399E-3</v>
      </c>
      <c r="GD31">
        <v>4.4905674993689922E-2</v>
      </c>
      <c r="GE31">
        <v>1</v>
      </c>
      <c r="GF31">
        <v>327.70038235294112</v>
      </c>
      <c r="GG31">
        <v>-0.63329259267197258</v>
      </c>
      <c r="GH31">
        <v>0.165169968553949</v>
      </c>
      <c r="GI31">
        <v>1</v>
      </c>
      <c r="GJ31">
        <v>3.655337317073172</v>
      </c>
      <c r="GK31">
        <v>-4.9189965156786968E-2</v>
      </c>
      <c r="GL31">
        <v>5.226847216658787E-3</v>
      </c>
      <c r="GM31">
        <v>1</v>
      </c>
      <c r="GN31">
        <v>3</v>
      </c>
      <c r="GO31">
        <v>3</v>
      </c>
      <c r="GP31" t="s">
        <v>440</v>
      </c>
      <c r="GQ31">
        <v>3.1034199999999998</v>
      </c>
      <c r="GR31">
        <v>2.75807</v>
      </c>
      <c r="GS31">
        <v>8.7524199999999996E-2</v>
      </c>
      <c r="GT31">
        <v>8.8348200000000002E-2</v>
      </c>
      <c r="GU31">
        <v>0.12431200000000001</v>
      </c>
      <c r="GV31">
        <v>0.114686</v>
      </c>
      <c r="GW31">
        <v>23754.3</v>
      </c>
      <c r="GX31">
        <v>22081.5</v>
      </c>
      <c r="GY31">
        <v>26596.7</v>
      </c>
      <c r="GZ31">
        <v>24450.6</v>
      </c>
      <c r="HA31">
        <v>37316.6</v>
      </c>
      <c r="HB31">
        <v>32020.6</v>
      </c>
      <c r="HC31">
        <v>46514.7</v>
      </c>
      <c r="HD31">
        <v>38711.1</v>
      </c>
      <c r="HE31">
        <v>1.8808499999999999</v>
      </c>
      <c r="HF31">
        <v>1.8955200000000001</v>
      </c>
      <c r="HG31">
        <v>0.30424400000000001</v>
      </c>
      <c r="HH31">
        <v>0</v>
      </c>
      <c r="HI31">
        <v>37.022500000000001</v>
      </c>
      <c r="HJ31">
        <v>999.9</v>
      </c>
      <c r="HK31">
        <v>54</v>
      </c>
      <c r="HL31">
        <v>30.8</v>
      </c>
      <c r="HM31">
        <v>26.5105</v>
      </c>
      <c r="HN31">
        <v>60.698799999999999</v>
      </c>
      <c r="HO31">
        <v>22.692299999999999</v>
      </c>
      <c r="HP31">
        <v>1</v>
      </c>
      <c r="HQ31">
        <v>0.19259100000000001</v>
      </c>
      <c r="HR31">
        <v>-5.0170599999999999</v>
      </c>
      <c r="HS31">
        <v>20.211400000000001</v>
      </c>
      <c r="HT31">
        <v>5.2217799999999999</v>
      </c>
      <c r="HU31">
        <v>11.98</v>
      </c>
      <c r="HV31">
        <v>4.9654499999999997</v>
      </c>
      <c r="HW31">
        <v>3.27583</v>
      </c>
      <c r="HX31">
        <v>9999</v>
      </c>
      <c r="HY31">
        <v>9999</v>
      </c>
      <c r="HZ31">
        <v>9999</v>
      </c>
      <c r="IA31">
        <v>519.1</v>
      </c>
      <c r="IB31">
        <v>1.8640099999999999</v>
      </c>
      <c r="IC31">
        <v>1.86008</v>
      </c>
      <c r="ID31">
        <v>1.8583700000000001</v>
      </c>
      <c r="IE31">
        <v>1.8597699999999999</v>
      </c>
      <c r="IF31">
        <v>1.85989</v>
      </c>
      <c r="IG31">
        <v>1.8583700000000001</v>
      </c>
      <c r="IH31">
        <v>1.85745</v>
      </c>
      <c r="II31">
        <v>1.85242</v>
      </c>
      <c r="IJ31">
        <v>0</v>
      </c>
      <c r="IK31">
        <v>0</v>
      </c>
      <c r="IL31">
        <v>0</v>
      </c>
      <c r="IM31">
        <v>0</v>
      </c>
      <c r="IN31" t="s">
        <v>441</v>
      </c>
      <c r="IO31" t="s">
        <v>442</v>
      </c>
      <c r="IP31" t="s">
        <v>443</v>
      </c>
      <c r="IQ31" t="s">
        <v>443</v>
      </c>
      <c r="IR31" t="s">
        <v>443</v>
      </c>
      <c r="IS31" t="s">
        <v>443</v>
      </c>
      <c r="IT31">
        <v>0</v>
      </c>
      <c r="IU31">
        <v>100</v>
      </c>
      <c r="IV31">
        <v>100</v>
      </c>
      <c r="IW31">
        <v>1.2649999999999999</v>
      </c>
      <c r="IX31">
        <v>0.31950000000000001</v>
      </c>
      <c r="IY31">
        <v>0.39716153104927959</v>
      </c>
      <c r="IZ31">
        <v>2.1943836705261579E-3</v>
      </c>
      <c r="JA31">
        <v>-2.6144308360484781E-7</v>
      </c>
      <c r="JB31">
        <v>2.8315668189746569E-11</v>
      </c>
      <c r="JC31">
        <v>-2.387284111826243E-2</v>
      </c>
      <c r="JD31">
        <v>-4.9195921971587819E-3</v>
      </c>
      <c r="JE31">
        <v>8.1864236447964141E-4</v>
      </c>
      <c r="JF31">
        <v>-8.2681161510495509E-6</v>
      </c>
      <c r="JG31">
        <v>6</v>
      </c>
      <c r="JH31">
        <v>2002</v>
      </c>
      <c r="JI31">
        <v>0</v>
      </c>
      <c r="JJ31">
        <v>28</v>
      </c>
      <c r="JK31">
        <v>28363572.600000001</v>
      </c>
      <c r="JL31">
        <v>28363572.600000001</v>
      </c>
      <c r="JM31">
        <v>1.1474599999999999</v>
      </c>
      <c r="JN31">
        <v>2.6184099999999999</v>
      </c>
      <c r="JO31">
        <v>1.49658</v>
      </c>
      <c r="JP31">
        <v>2.36694</v>
      </c>
      <c r="JQ31">
        <v>1.5490699999999999</v>
      </c>
      <c r="JR31">
        <v>2.4377399999999998</v>
      </c>
      <c r="JS31">
        <v>36.152000000000001</v>
      </c>
      <c r="JT31">
        <v>24.087499999999999</v>
      </c>
      <c r="JU31">
        <v>18</v>
      </c>
      <c r="JV31">
        <v>491.78800000000001</v>
      </c>
      <c r="JW31">
        <v>516.88</v>
      </c>
      <c r="JX31">
        <v>45.392800000000001</v>
      </c>
      <c r="JY31">
        <v>29.6905</v>
      </c>
      <c r="JZ31">
        <v>30.001200000000001</v>
      </c>
      <c r="KA31">
        <v>29.456099999999999</v>
      </c>
      <c r="KB31">
        <v>29.3323</v>
      </c>
      <c r="KC31">
        <v>23.083300000000001</v>
      </c>
      <c r="KD31">
        <v>0</v>
      </c>
      <c r="KE31">
        <v>100</v>
      </c>
      <c r="KF31">
        <v>45.4163</v>
      </c>
      <c r="KG31">
        <v>420</v>
      </c>
      <c r="KH31">
        <v>26.932200000000002</v>
      </c>
      <c r="KI31">
        <v>101.64400000000001</v>
      </c>
      <c r="KJ31">
        <v>93.3309</v>
      </c>
    </row>
    <row r="32" spans="1:296" x14ac:dyDescent="0.3">
      <c r="A32">
        <v>14</v>
      </c>
      <c r="B32">
        <v>1701814493.0999999</v>
      </c>
      <c r="C32">
        <v>2916.099999904633</v>
      </c>
      <c r="D32" t="s">
        <v>482</v>
      </c>
      <c r="E32" t="s">
        <v>483</v>
      </c>
      <c r="F32">
        <v>5</v>
      </c>
      <c r="G32" t="s">
        <v>620</v>
      </c>
      <c r="H32">
        <v>1701814485.099999</v>
      </c>
      <c r="I32">
        <f t="shared" si="0"/>
        <v>9.4056048865057435E-3</v>
      </c>
      <c r="J32">
        <f t="shared" si="1"/>
        <v>9.4056048865057438</v>
      </c>
      <c r="K32">
        <f t="shared" si="2"/>
        <v>4.8385779481801263</v>
      </c>
      <c r="L32">
        <f t="shared" si="3"/>
        <v>416.46754838709671</v>
      </c>
      <c r="M32">
        <f t="shared" si="4"/>
        <v>324.51915512748781</v>
      </c>
      <c r="N32">
        <f t="shared" si="5"/>
        <v>29.516671480031992</v>
      </c>
      <c r="O32">
        <f t="shared" si="6"/>
        <v>37.879846577953288</v>
      </c>
      <c r="P32">
        <f t="shared" si="7"/>
        <v>0.14841126390885284</v>
      </c>
      <c r="Q32">
        <f t="shared" si="8"/>
        <v>2.8529165453452836</v>
      </c>
      <c r="R32">
        <f t="shared" si="9"/>
        <v>0.14425173813421818</v>
      </c>
      <c r="S32">
        <f t="shared" si="10"/>
        <v>9.0521342818751099E-2</v>
      </c>
      <c r="T32">
        <f t="shared" si="11"/>
        <v>241.73655084283286</v>
      </c>
      <c r="U32">
        <f t="shared" si="12"/>
        <v>41.814525458644866</v>
      </c>
      <c r="V32">
        <f t="shared" si="13"/>
        <v>41.98131935483871</v>
      </c>
      <c r="W32">
        <f t="shared" si="14"/>
        <v>8.2353083660366746</v>
      </c>
      <c r="X32">
        <f t="shared" si="15"/>
        <v>30.862036844378071</v>
      </c>
      <c r="Y32">
        <f t="shared" si="16"/>
        <v>2.6599906361351704</v>
      </c>
      <c r="Z32">
        <f t="shared" si="17"/>
        <v>8.6189730429918878</v>
      </c>
      <c r="AA32">
        <f t="shared" si="18"/>
        <v>5.5753177299015046</v>
      </c>
      <c r="AB32">
        <f t="shared" si="19"/>
        <v>-414.78717549490329</v>
      </c>
      <c r="AC32">
        <f t="shared" si="20"/>
        <v>133.35911139556072</v>
      </c>
      <c r="AD32">
        <f t="shared" si="21"/>
        <v>11.724438589539529</v>
      </c>
      <c r="AE32">
        <f t="shared" si="22"/>
        <v>-27.967074666970205</v>
      </c>
      <c r="AF32">
        <f t="shared" si="23"/>
        <v>4.9393288343372976</v>
      </c>
      <c r="AG32">
        <f t="shared" si="24"/>
        <v>9.4050936863700958</v>
      </c>
      <c r="AH32">
        <f t="shared" si="25"/>
        <v>4.8385779481801263</v>
      </c>
      <c r="AI32">
        <v>431.03125562954511</v>
      </c>
      <c r="AJ32">
        <v>429.0490969696969</v>
      </c>
      <c r="AK32">
        <v>-9.2436829126657885E-4</v>
      </c>
      <c r="AL32">
        <v>66.367511941803869</v>
      </c>
      <c r="AM32">
        <f t="shared" si="26"/>
        <v>9.4056048865057438</v>
      </c>
      <c r="AN32">
        <v>25.592049014515979</v>
      </c>
      <c r="AO32">
        <v>29.244342424242419</v>
      </c>
      <c r="AP32">
        <v>2.3651652238678761E-5</v>
      </c>
      <c r="AQ32">
        <v>107.388224089714</v>
      </c>
      <c r="AR32">
        <v>0</v>
      </c>
      <c r="AS32">
        <v>0</v>
      </c>
      <c r="AT32">
        <f t="shared" si="27"/>
        <v>1</v>
      </c>
      <c r="AU32">
        <f t="shared" si="28"/>
        <v>0</v>
      </c>
      <c r="AV32">
        <f t="shared" si="29"/>
        <v>45619.805807553646</v>
      </c>
      <c r="AW32" t="s">
        <v>436</v>
      </c>
      <c r="AX32">
        <v>0</v>
      </c>
      <c r="AY32">
        <v>0.7</v>
      </c>
      <c r="AZ32">
        <v>0.7</v>
      </c>
      <c r="BA32">
        <f t="shared" si="30"/>
        <v>0</v>
      </c>
      <c r="BB32">
        <v>-1</v>
      </c>
      <c r="BC32" t="s">
        <v>484</v>
      </c>
      <c r="BD32">
        <v>8141.55</v>
      </c>
      <c r="BE32">
        <v>327.09142307692309</v>
      </c>
      <c r="BF32">
        <v>365.8</v>
      </c>
      <c r="BG32">
        <f t="shared" si="31"/>
        <v>0.10581896370442023</v>
      </c>
      <c r="BH32">
        <v>0.5</v>
      </c>
      <c r="BI32">
        <f t="shared" si="32"/>
        <v>1261.2111366894176</v>
      </c>
      <c r="BJ32">
        <f t="shared" si="33"/>
        <v>4.8385779481801263</v>
      </c>
      <c r="BK32">
        <f t="shared" si="34"/>
        <v>66.730027748474029</v>
      </c>
      <c r="BL32">
        <f t="shared" si="35"/>
        <v>4.6293422079239999E-3</v>
      </c>
      <c r="BM32">
        <f t="shared" si="36"/>
        <v>-0.99808638600328048</v>
      </c>
      <c r="BN32">
        <f t="shared" si="37"/>
        <v>365.8</v>
      </c>
      <c r="BO32" t="s">
        <v>436</v>
      </c>
      <c r="BP32">
        <v>0</v>
      </c>
      <c r="BQ32">
        <f t="shared" si="38"/>
        <v>365.8</v>
      </c>
      <c r="BR32">
        <f t="shared" si="39"/>
        <v>0</v>
      </c>
      <c r="BS32" t="e">
        <f t="shared" si="40"/>
        <v>#DIV/0!</v>
      </c>
      <c r="BT32">
        <f t="shared" si="41"/>
        <v>1</v>
      </c>
      <c r="BU32">
        <f t="shared" si="42"/>
        <v>0.10602184859785516</v>
      </c>
      <c r="BV32" t="e">
        <f t="shared" si="43"/>
        <v>#DIV/0!</v>
      </c>
      <c r="BW32" t="e">
        <f t="shared" si="44"/>
        <v>#DIV/0!</v>
      </c>
      <c r="BX32" t="e">
        <f t="shared" si="45"/>
        <v>#DIV/0!</v>
      </c>
      <c r="DG32">
        <f t="shared" si="46"/>
        <v>1500.000645161291</v>
      </c>
      <c r="DH32">
        <f t="shared" si="47"/>
        <v>1261.2111366894176</v>
      </c>
      <c r="DI32">
        <f t="shared" si="48"/>
        <v>0.840807062822165</v>
      </c>
      <c r="DJ32">
        <f t="shared" si="49"/>
        <v>0.16115763124677829</v>
      </c>
      <c r="DK32">
        <v>2</v>
      </c>
      <c r="DL32">
        <v>0.5</v>
      </c>
      <c r="DM32" t="s">
        <v>438</v>
      </c>
      <c r="DN32">
        <v>2</v>
      </c>
      <c r="DO32" t="b">
        <v>1</v>
      </c>
      <c r="DP32">
        <v>1701814485.099999</v>
      </c>
      <c r="DQ32">
        <v>416.46754838709671</v>
      </c>
      <c r="DR32">
        <v>420.0102903225806</v>
      </c>
      <c r="DS32">
        <v>29.245096774193549</v>
      </c>
      <c r="DT32">
        <v>25.592829032258059</v>
      </c>
      <c r="DU32">
        <v>415.20225806451612</v>
      </c>
      <c r="DV32">
        <v>28.92640967741935</v>
      </c>
      <c r="DW32">
        <v>499.96558064516131</v>
      </c>
      <c r="DX32">
        <v>90.855112903225802</v>
      </c>
      <c r="DY32">
        <v>9.9984858064516138E-2</v>
      </c>
      <c r="DZ32">
        <v>42.848377419354833</v>
      </c>
      <c r="EA32">
        <v>41.98131935483871</v>
      </c>
      <c r="EB32">
        <v>999.90000000000032</v>
      </c>
      <c r="EC32">
        <v>0</v>
      </c>
      <c r="ED32">
        <v>0</v>
      </c>
      <c r="EE32">
        <v>9997.4374193548392</v>
      </c>
      <c r="EF32">
        <v>0</v>
      </c>
      <c r="EG32">
        <v>11.633258064516131</v>
      </c>
      <c r="EH32">
        <v>-3.542855483870968</v>
      </c>
      <c r="EI32">
        <v>429.01406451612888</v>
      </c>
      <c r="EJ32">
        <v>431.04190322580649</v>
      </c>
      <c r="EK32">
        <v>3.652278709677419</v>
      </c>
      <c r="EL32">
        <v>420.0102903225806</v>
      </c>
      <c r="EM32">
        <v>25.592829032258059</v>
      </c>
      <c r="EN32">
        <v>2.6570667741935479</v>
      </c>
      <c r="EO32">
        <v>2.325238064516129</v>
      </c>
      <c r="EP32">
        <v>22.021990322580649</v>
      </c>
      <c r="EQ32">
        <v>19.852322580645161</v>
      </c>
      <c r="ER32">
        <v>1500.000645161291</v>
      </c>
      <c r="ES32">
        <v>0.97300687096774185</v>
      </c>
      <c r="ET32">
        <v>2.6993151612903221E-2</v>
      </c>
      <c r="EU32">
        <v>0</v>
      </c>
      <c r="EV32">
        <v>327.11148387096767</v>
      </c>
      <c r="EW32">
        <v>4.9995999999999974</v>
      </c>
      <c r="EX32">
        <v>4941.0390322580633</v>
      </c>
      <c r="EY32">
        <v>14076.44193548387</v>
      </c>
      <c r="EZ32">
        <v>40.687322580645152</v>
      </c>
      <c r="FA32">
        <v>41.316064516129011</v>
      </c>
      <c r="FB32">
        <v>40.906999999999996</v>
      </c>
      <c r="FC32">
        <v>41.207451612903213</v>
      </c>
      <c r="FD32">
        <v>43.459419354838701</v>
      </c>
      <c r="FE32">
        <v>1454.650322580645</v>
      </c>
      <c r="FF32">
        <v>40.353225806451597</v>
      </c>
      <c r="FG32">
        <v>0</v>
      </c>
      <c r="FH32">
        <v>137.10000014305109</v>
      </c>
      <c r="FI32">
        <v>0</v>
      </c>
      <c r="FJ32">
        <v>327.09142307692309</v>
      </c>
      <c r="FK32">
        <v>0.35989744382300642</v>
      </c>
      <c r="FL32">
        <v>2.4533333183795252</v>
      </c>
      <c r="FM32">
        <v>4941.0038461538461</v>
      </c>
      <c r="FN32">
        <v>15</v>
      </c>
      <c r="FO32">
        <v>0</v>
      </c>
      <c r="FP32" t="s">
        <v>439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-3.559157560975609</v>
      </c>
      <c r="GC32">
        <v>0.36450250871080031</v>
      </c>
      <c r="GD32">
        <v>4.6921383953374002E-2</v>
      </c>
      <c r="GE32">
        <v>1</v>
      </c>
      <c r="GF32">
        <v>327.08602941176468</v>
      </c>
      <c r="GG32">
        <v>-0.1226126749202144</v>
      </c>
      <c r="GH32">
        <v>0.24470095618627791</v>
      </c>
      <c r="GI32">
        <v>1</v>
      </c>
      <c r="GJ32">
        <v>3.6541009756097562</v>
      </c>
      <c r="GK32">
        <v>-4.0127665505224883E-2</v>
      </c>
      <c r="GL32">
        <v>4.265910136429029E-3</v>
      </c>
      <c r="GM32">
        <v>1</v>
      </c>
      <c r="GN32">
        <v>3</v>
      </c>
      <c r="GO32">
        <v>3</v>
      </c>
      <c r="GP32" t="s">
        <v>440</v>
      </c>
      <c r="GQ32">
        <v>3.10365</v>
      </c>
      <c r="GR32">
        <v>2.75834</v>
      </c>
      <c r="GS32">
        <v>8.7490299999999993E-2</v>
      </c>
      <c r="GT32">
        <v>8.8297299999999995E-2</v>
      </c>
      <c r="GU32">
        <v>0.124142</v>
      </c>
      <c r="GV32">
        <v>0.114514</v>
      </c>
      <c r="GW32">
        <v>23743.7</v>
      </c>
      <c r="GX32">
        <v>22074.5</v>
      </c>
      <c r="GY32">
        <v>26584.799999999999</v>
      </c>
      <c r="GZ32">
        <v>24442.5</v>
      </c>
      <c r="HA32">
        <v>37308.699999999997</v>
      </c>
      <c r="HB32">
        <v>32018.3</v>
      </c>
      <c r="HC32">
        <v>46494.3</v>
      </c>
      <c r="HD32">
        <v>38700.199999999997</v>
      </c>
      <c r="HE32">
        <v>1.8786799999999999</v>
      </c>
      <c r="HF32">
        <v>1.8903000000000001</v>
      </c>
      <c r="HG32">
        <v>0.28751399999999999</v>
      </c>
      <c r="HH32">
        <v>0</v>
      </c>
      <c r="HI32">
        <v>37.4146</v>
      </c>
      <c r="HJ32">
        <v>999.9</v>
      </c>
      <c r="HK32">
        <v>53.7</v>
      </c>
      <c r="HL32">
        <v>30.9</v>
      </c>
      <c r="HM32">
        <v>26.5108</v>
      </c>
      <c r="HN32">
        <v>60.608800000000002</v>
      </c>
      <c r="HO32">
        <v>22.592099999999999</v>
      </c>
      <c r="HP32">
        <v>1</v>
      </c>
      <c r="HQ32">
        <v>0.21332799999999999</v>
      </c>
      <c r="HR32">
        <v>-5.0028100000000002</v>
      </c>
      <c r="HS32">
        <v>20.212599999999998</v>
      </c>
      <c r="HT32">
        <v>5.22133</v>
      </c>
      <c r="HU32">
        <v>11.98</v>
      </c>
      <c r="HV32">
        <v>4.9655500000000004</v>
      </c>
      <c r="HW32">
        <v>3.2757999999999998</v>
      </c>
      <c r="HX32">
        <v>9999</v>
      </c>
      <c r="HY32">
        <v>9999</v>
      </c>
      <c r="HZ32">
        <v>9999</v>
      </c>
      <c r="IA32">
        <v>519.1</v>
      </c>
      <c r="IB32">
        <v>1.8640099999999999</v>
      </c>
      <c r="IC32">
        <v>1.8601399999999999</v>
      </c>
      <c r="ID32">
        <v>1.8583700000000001</v>
      </c>
      <c r="IE32">
        <v>1.85975</v>
      </c>
      <c r="IF32">
        <v>1.85989</v>
      </c>
      <c r="IG32">
        <v>1.8583700000000001</v>
      </c>
      <c r="IH32">
        <v>1.85745</v>
      </c>
      <c r="II32">
        <v>1.85242</v>
      </c>
      <c r="IJ32">
        <v>0</v>
      </c>
      <c r="IK32">
        <v>0</v>
      </c>
      <c r="IL32">
        <v>0</v>
      </c>
      <c r="IM32">
        <v>0</v>
      </c>
      <c r="IN32" t="s">
        <v>441</v>
      </c>
      <c r="IO32" t="s">
        <v>442</v>
      </c>
      <c r="IP32" t="s">
        <v>443</v>
      </c>
      <c r="IQ32" t="s">
        <v>443</v>
      </c>
      <c r="IR32" t="s">
        <v>443</v>
      </c>
      <c r="IS32" t="s">
        <v>443</v>
      </c>
      <c r="IT32">
        <v>0</v>
      </c>
      <c r="IU32">
        <v>100</v>
      </c>
      <c r="IV32">
        <v>100</v>
      </c>
      <c r="IW32">
        <v>1.2649999999999999</v>
      </c>
      <c r="IX32">
        <v>0.31869999999999998</v>
      </c>
      <c r="IY32">
        <v>0.39716153104927959</v>
      </c>
      <c r="IZ32">
        <v>2.1943836705261579E-3</v>
      </c>
      <c r="JA32">
        <v>-2.6144308360484781E-7</v>
      </c>
      <c r="JB32">
        <v>2.8315668189746569E-11</v>
      </c>
      <c r="JC32">
        <v>-2.387284111826243E-2</v>
      </c>
      <c r="JD32">
        <v>-4.9195921971587819E-3</v>
      </c>
      <c r="JE32">
        <v>8.1864236447964141E-4</v>
      </c>
      <c r="JF32">
        <v>-8.2681161510495509E-6</v>
      </c>
      <c r="JG32">
        <v>6</v>
      </c>
      <c r="JH32">
        <v>2002</v>
      </c>
      <c r="JI32">
        <v>0</v>
      </c>
      <c r="JJ32">
        <v>28</v>
      </c>
      <c r="JK32">
        <v>28363574.899999999</v>
      </c>
      <c r="JL32">
        <v>28363574.899999999</v>
      </c>
      <c r="JM32">
        <v>1.1486799999999999</v>
      </c>
      <c r="JN32">
        <v>2.6135299999999999</v>
      </c>
      <c r="JO32">
        <v>1.49658</v>
      </c>
      <c r="JP32">
        <v>2.36816</v>
      </c>
      <c r="JQ32">
        <v>1.5490699999999999</v>
      </c>
      <c r="JR32">
        <v>2.4670399999999999</v>
      </c>
      <c r="JS32">
        <v>36.245899999999999</v>
      </c>
      <c r="JT32">
        <v>24.087499999999999</v>
      </c>
      <c r="JU32">
        <v>18</v>
      </c>
      <c r="JV32">
        <v>492.48099999999999</v>
      </c>
      <c r="JW32">
        <v>515.54100000000005</v>
      </c>
      <c r="JX32">
        <v>45.747700000000002</v>
      </c>
      <c r="JY32">
        <v>29.944299999999998</v>
      </c>
      <c r="JZ32">
        <v>30.000900000000001</v>
      </c>
      <c r="KA32">
        <v>29.7165</v>
      </c>
      <c r="KB32">
        <v>29.59</v>
      </c>
      <c r="KC32">
        <v>23.086500000000001</v>
      </c>
      <c r="KD32">
        <v>0</v>
      </c>
      <c r="KE32">
        <v>100</v>
      </c>
      <c r="KF32">
        <v>45.734999999999999</v>
      </c>
      <c r="KG32">
        <v>420</v>
      </c>
      <c r="KH32">
        <v>26.932200000000002</v>
      </c>
      <c r="KI32">
        <v>101.599</v>
      </c>
      <c r="KJ32">
        <v>93.302800000000005</v>
      </c>
    </row>
    <row r="33" spans="1:296" x14ac:dyDescent="0.3">
      <c r="A33">
        <v>15</v>
      </c>
      <c r="B33">
        <v>1701814556.0999999</v>
      </c>
      <c r="C33">
        <v>2979.099999904633</v>
      </c>
      <c r="D33" t="s">
        <v>485</v>
      </c>
      <c r="E33" t="s">
        <v>486</v>
      </c>
      <c r="F33">
        <v>5</v>
      </c>
      <c r="G33" t="s">
        <v>487</v>
      </c>
      <c r="H33">
        <v>1701814548.099999</v>
      </c>
      <c r="I33">
        <f t="shared" si="0"/>
        <v>9.404247120104979E-3</v>
      </c>
      <c r="J33">
        <f t="shared" si="1"/>
        <v>9.4042471201049782</v>
      </c>
      <c r="K33">
        <f t="shared" si="2"/>
        <v>4.8553201000357271</v>
      </c>
      <c r="L33">
        <f t="shared" si="3"/>
        <v>416.50322580645161</v>
      </c>
      <c r="M33">
        <f t="shared" si="4"/>
        <v>324.1944276760197</v>
      </c>
      <c r="N33">
        <f t="shared" si="5"/>
        <v>29.486605729751922</v>
      </c>
      <c r="O33">
        <f t="shared" si="6"/>
        <v>37.882410541608166</v>
      </c>
      <c r="P33">
        <f t="shared" si="7"/>
        <v>0.14808613063157505</v>
      </c>
      <c r="Q33">
        <f t="shared" si="8"/>
        <v>2.8546562654405081</v>
      </c>
      <c r="R33">
        <f t="shared" si="9"/>
        <v>0.14394698416587096</v>
      </c>
      <c r="S33">
        <f t="shared" si="10"/>
        <v>9.0329114409760283E-2</v>
      </c>
      <c r="T33">
        <f t="shared" si="11"/>
        <v>241.7370955588479</v>
      </c>
      <c r="U33">
        <f t="shared" si="12"/>
        <v>41.835561835303551</v>
      </c>
      <c r="V33">
        <f t="shared" si="13"/>
        <v>42.005003225806441</v>
      </c>
      <c r="W33">
        <f t="shared" si="14"/>
        <v>8.2455883948883848</v>
      </c>
      <c r="X33">
        <f t="shared" si="15"/>
        <v>30.826321099800591</v>
      </c>
      <c r="Y33">
        <f t="shared" si="16"/>
        <v>2.6597069214034921</v>
      </c>
      <c r="Z33">
        <f t="shared" si="17"/>
        <v>8.6280387231180082</v>
      </c>
      <c r="AA33">
        <f t="shared" si="18"/>
        <v>5.5858814734848927</v>
      </c>
      <c r="AB33">
        <f t="shared" si="19"/>
        <v>-414.7272979966296</v>
      </c>
      <c r="AC33">
        <f t="shared" si="20"/>
        <v>132.88589704802578</v>
      </c>
      <c r="AD33">
        <f t="shared" si="21"/>
        <v>11.678145470095055</v>
      </c>
      <c r="AE33">
        <f t="shared" si="22"/>
        <v>-28.426159919660876</v>
      </c>
      <c r="AF33">
        <f t="shared" si="23"/>
        <v>4.8084897496657337</v>
      </c>
      <c r="AG33">
        <f t="shared" si="24"/>
        <v>9.4153260090233601</v>
      </c>
      <c r="AH33">
        <f t="shared" si="25"/>
        <v>4.8553201000357271</v>
      </c>
      <c r="AI33">
        <v>431.04153300006521</v>
      </c>
      <c r="AJ33">
        <v>429.04774545454529</v>
      </c>
      <c r="AK33">
        <v>1.644746858245539E-4</v>
      </c>
      <c r="AL33">
        <v>66.367511941803869</v>
      </c>
      <c r="AM33">
        <f t="shared" si="26"/>
        <v>9.4042471201049782</v>
      </c>
      <c r="AN33">
        <v>25.5844748708958</v>
      </c>
      <c r="AO33">
        <v>29.236409696969691</v>
      </c>
      <c r="AP33">
        <v>-5.1792511317943513E-5</v>
      </c>
      <c r="AQ33">
        <v>107.388224089714</v>
      </c>
      <c r="AR33">
        <v>0</v>
      </c>
      <c r="AS33">
        <v>0</v>
      </c>
      <c r="AT33">
        <f t="shared" si="27"/>
        <v>1</v>
      </c>
      <c r="AU33">
        <f t="shared" si="28"/>
        <v>0</v>
      </c>
      <c r="AV33">
        <f t="shared" si="29"/>
        <v>45663.499400799017</v>
      </c>
      <c r="AW33" t="s">
        <v>436</v>
      </c>
      <c r="AX33">
        <v>0</v>
      </c>
      <c r="AY33">
        <v>0.7</v>
      </c>
      <c r="AZ33">
        <v>0.7</v>
      </c>
      <c r="BA33">
        <f t="shared" si="30"/>
        <v>0</v>
      </c>
      <c r="BB33">
        <v>-1</v>
      </c>
      <c r="BC33" t="s">
        <v>488</v>
      </c>
      <c r="BD33">
        <v>8140.55</v>
      </c>
      <c r="BE33">
        <v>326.48095999999998</v>
      </c>
      <c r="BF33">
        <v>363.51</v>
      </c>
      <c r="BG33">
        <f t="shared" si="31"/>
        <v>0.10186525817721659</v>
      </c>
      <c r="BH33">
        <v>0.5</v>
      </c>
      <c r="BI33">
        <f t="shared" si="32"/>
        <v>1261.2084874197603</v>
      </c>
      <c r="BJ33">
        <f t="shared" si="33"/>
        <v>4.8553201000357271</v>
      </c>
      <c r="BK33">
        <f t="shared" si="34"/>
        <v>64.236664093155355</v>
      </c>
      <c r="BL33">
        <f t="shared" si="35"/>
        <v>4.6426266223555286E-3</v>
      </c>
      <c r="BM33">
        <f t="shared" si="36"/>
        <v>-0.99807433082996344</v>
      </c>
      <c r="BN33">
        <f t="shared" si="37"/>
        <v>363.51</v>
      </c>
      <c r="BO33" t="s">
        <v>436</v>
      </c>
      <c r="BP33">
        <v>0</v>
      </c>
      <c r="BQ33">
        <f t="shared" si="38"/>
        <v>363.51</v>
      </c>
      <c r="BR33">
        <f t="shared" si="39"/>
        <v>0</v>
      </c>
      <c r="BS33" t="e">
        <f t="shared" si="40"/>
        <v>#DIV/0!</v>
      </c>
      <c r="BT33">
        <f t="shared" si="41"/>
        <v>1</v>
      </c>
      <c r="BU33">
        <f t="shared" si="42"/>
        <v>0.10206179543011495</v>
      </c>
      <c r="BV33" t="e">
        <f t="shared" si="43"/>
        <v>#DIV/0!</v>
      </c>
      <c r="BW33" t="e">
        <f t="shared" si="44"/>
        <v>#DIV/0!</v>
      </c>
      <c r="BX33" t="e">
        <f t="shared" si="45"/>
        <v>#DIV/0!</v>
      </c>
      <c r="DG33">
        <f t="shared" si="46"/>
        <v>1499.9967741935479</v>
      </c>
      <c r="DH33">
        <f t="shared" si="47"/>
        <v>1261.2084874197603</v>
      </c>
      <c r="DI33">
        <f t="shared" si="48"/>
        <v>0.84080746646794036</v>
      </c>
      <c r="DJ33">
        <f t="shared" si="49"/>
        <v>0.16115841028312505</v>
      </c>
      <c r="DK33">
        <v>2</v>
      </c>
      <c r="DL33">
        <v>0.5</v>
      </c>
      <c r="DM33" t="s">
        <v>438</v>
      </c>
      <c r="DN33">
        <v>2</v>
      </c>
      <c r="DO33" t="b">
        <v>1</v>
      </c>
      <c r="DP33">
        <v>1701814548.099999</v>
      </c>
      <c r="DQ33">
        <v>416.50322580645161</v>
      </c>
      <c r="DR33">
        <v>419.9950645161291</v>
      </c>
      <c r="DS33">
        <v>29.242503225806448</v>
      </c>
      <c r="DT33">
        <v>25.586674193548379</v>
      </c>
      <c r="DU33">
        <v>415.23796774193562</v>
      </c>
      <c r="DV33">
        <v>28.923864516129029</v>
      </c>
      <c r="DW33">
        <v>500.02329032258058</v>
      </c>
      <c r="DX33">
        <v>90.853480645161312</v>
      </c>
      <c r="DY33">
        <v>9.998188387096775E-2</v>
      </c>
      <c r="DZ33">
        <v>42.868458064516133</v>
      </c>
      <c r="EA33">
        <v>42.005003225806441</v>
      </c>
      <c r="EB33">
        <v>999.90000000000032</v>
      </c>
      <c r="EC33">
        <v>0</v>
      </c>
      <c r="ED33">
        <v>0</v>
      </c>
      <c r="EE33">
        <v>10008.27258064516</v>
      </c>
      <c r="EF33">
        <v>0</v>
      </c>
      <c r="EG33">
        <v>11.543519354838709</v>
      </c>
      <c r="EH33">
        <v>-3.49184064516129</v>
      </c>
      <c r="EI33">
        <v>429.04967741935491</v>
      </c>
      <c r="EJ33">
        <v>431.02345161290327</v>
      </c>
      <c r="EK33">
        <v>3.6558241935483871</v>
      </c>
      <c r="EL33">
        <v>419.9950645161291</v>
      </c>
      <c r="EM33">
        <v>25.586674193548379</v>
      </c>
      <c r="EN33">
        <v>2.6567829032258059</v>
      </c>
      <c r="EO33">
        <v>2.324638387096774</v>
      </c>
      <c r="EP33">
        <v>22.020222580645161</v>
      </c>
      <c r="EQ33">
        <v>19.848148387096771</v>
      </c>
      <c r="ER33">
        <v>1499.9967741935479</v>
      </c>
      <c r="ES33">
        <v>0.97299319354838665</v>
      </c>
      <c r="ET33">
        <v>2.7006703225806439E-2</v>
      </c>
      <c r="EU33">
        <v>0</v>
      </c>
      <c r="EV33">
        <v>326.49654838709682</v>
      </c>
      <c r="EW33">
        <v>4.9995999999999974</v>
      </c>
      <c r="EX33">
        <v>4935.7409677419364</v>
      </c>
      <c r="EY33">
        <v>14076.34193548387</v>
      </c>
      <c r="EZ33">
        <v>40.925193548387092</v>
      </c>
      <c r="FA33">
        <v>41.481709677419353</v>
      </c>
      <c r="FB33">
        <v>41.07248387096773</v>
      </c>
      <c r="FC33">
        <v>41.380612903225803</v>
      </c>
      <c r="FD33">
        <v>43.622677419354822</v>
      </c>
      <c r="FE33">
        <v>1454.6235483870969</v>
      </c>
      <c r="FF33">
        <v>40.373225806451643</v>
      </c>
      <c r="FG33">
        <v>0</v>
      </c>
      <c r="FH33">
        <v>62.600000143051147</v>
      </c>
      <c r="FI33">
        <v>0</v>
      </c>
      <c r="FJ33">
        <v>326.48095999999998</v>
      </c>
      <c r="FK33">
        <v>-1.3231538348928651</v>
      </c>
      <c r="FL33">
        <v>2.1030769277788059</v>
      </c>
      <c r="FM33">
        <v>4935.7856000000002</v>
      </c>
      <c r="FN33">
        <v>15</v>
      </c>
      <c r="FO33">
        <v>0</v>
      </c>
      <c r="FP33" t="s">
        <v>439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-3.4877107317073159</v>
      </c>
      <c r="GC33">
        <v>2.178188153310456E-2</v>
      </c>
      <c r="GD33">
        <v>3.5290185216789859E-2</v>
      </c>
      <c r="GE33">
        <v>1</v>
      </c>
      <c r="GF33">
        <v>326.49258823529408</v>
      </c>
      <c r="GG33">
        <v>-0.65457601196067117</v>
      </c>
      <c r="GH33">
        <v>0.2373443908365909</v>
      </c>
      <c r="GI33">
        <v>1</v>
      </c>
      <c r="GJ33">
        <v>3.65558219512195</v>
      </c>
      <c r="GK33">
        <v>-1.648850174207806E-3</v>
      </c>
      <c r="GL33">
        <v>1.863743298815223E-3</v>
      </c>
      <c r="GM33">
        <v>1</v>
      </c>
      <c r="GN33">
        <v>3</v>
      </c>
      <c r="GO33">
        <v>3</v>
      </c>
      <c r="GP33" t="s">
        <v>440</v>
      </c>
      <c r="GQ33">
        <v>3.1036600000000001</v>
      </c>
      <c r="GR33">
        <v>2.7581699999999998</v>
      </c>
      <c r="GS33">
        <v>8.7463100000000002E-2</v>
      </c>
      <c r="GT33">
        <v>8.8252399999999995E-2</v>
      </c>
      <c r="GU33">
        <v>0.124083</v>
      </c>
      <c r="GV33">
        <v>0.11445900000000001</v>
      </c>
      <c r="GW33">
        <v>23739.4</v>
      </c>
      <c r="GX33">
        <v>22071.7</v>
      </c>
      <c r="GY33">
        <v>26579.5</v>
      </c>
      <c r="GZ33">
        <v>24438.5</v>
      </c>
      <c r="HA33">
        <v>37304.400000000001</v>
      </c>
      <c r="HB33">
        <v>32016.2</v>
      </c>
      <c r="HC33">
        <v>46485.2</v>
      </c>
      <c r="HD33">
        <v>38695</v>
      </c>
      <c r="HE33">
        <v>1.87768</v>
      </c>
      <c r="HF33">
        <v>1.8888</v>
      </c>
      <c r="HG33">
        <v>0.28120699999999998</v>
      </c>
      <c r="HH33">
        <v>0</v>
      </c>
      <c r="HI33">
        <v>37.490600000000001</v>
      </c>
      <c r="HJ33">
        <v>999.9</v>
      </c>
      <c r="HK33">
        <v>53.6</v>
      </c>
      <c r="HL33">
        <v>31</v>
      </c>
      <c r="HM33">
        <v>26.6128</v>
      </c>
      <c r="HN33">
        <v>60.908799999999999</v>
      </c>
      <c r="HO33">
        <v>22.211500000000001</v>
      </c>
      <c r="HP33">
        <v>1</v>
      </c>
      <c r="HQ33">
        <v>0.22172800000000001</v>
      </c>
      <c r="HR33">
        <v>-5.1674600000000002</v>
      </c>
      <c r="HS33">
        <v>20.2075</v>
      </c>
      <c r="HT33">
        <v>5.2210299999999998</v>
      </c>
      <c r="HU33">
        <v>11.98</v>
      </c>
      <c r="HV33">
        <v>4.9653999999999998</v>
      </c>
      <c r="HW33">
        <v>3.2757800000000001</v>
      </c>
      <c r="HX33">
        <v>9999</v>
      </c>
      <c r="HY33">
        <v>9999</v>
      </c>
      <c r="HZ33">
        <v>9999</v>
      </c>
      <c r="IA33">
        <v>519.20000000000005</v>
      </c>
      <c r="IB33">
        <v>1.8640099999999999</v>
      </c>
      <c r="IC33">
        <v>1.8601399999999999</v>
      </c>
      <c r="ID33">
        <v>1.8583700000000001</v>
      </c>
      <c r="IE33">
        <v>1.8597399999999999</v>
      </c>
      <c r="IF33">
        <v>1.85989</v>
      </c>
      <c r="IG33">
        <v>1.8583700000000001</v>
      </c>
      <c r="IH33">
        <v>1.85745</v>
      </c>
      <c r="II33">
        <v>1.8524099999999999</v>
      </c>
      <c r="IJ33">
        <v>0</v>
      </c>
      <c r="IK33">
        <v>0</v>
      </c>
      <c r="IL33">
        <v>0</v>
      </c>
      <c r="IM33">
        <v>0</v>
      </c>
      <c r="IN33" t="s">
        <v>441</v>
      </c>
      <c r="IO33" t="s">
        <v>442</v>
      </c>
      <c r="IP33" t="s">
        <v>443</v>
      </c>
      <c r="IQ33" t="s">
        <v>443</v>
      </c>
      <c r="IR33" t="s">
        <v>443</v>
      </c>
      <c r="IS33" t="s">
        <v>443</v>
      </c>
      <c r="IT33">
        <v>0</v>
      </c>
      <c r="IU33">
        <v>100</v>
      </c>
      <c r="IV33">
        <v>100</v>
      </c>
      <c r="IW33">
        <v>1.2649999999999999</v>
      </c>
      <c r="IX33">
        <v>0.31850000000000001</v>
      </c>
      <c r="IY33">
        <v>0.39716153104927959</v>
      </c>
      <c r="IZ33">
        <v>2.1943836705261579E-3</v>
      </c>
      <c r="JA33">
        <v>-2.6144308360484781E-7</v>
      </c>
      <c r="JB33">
        <v>2.8315668189746569E-11</v>
      </c>
      <c r="JC33">
        <v>-2.387284111826243E-2</v>
      </c>
      <c r="JD33">
        <v>-4.9195921971587819E-3</v>
      </c>
      <c r="JE33">
        <v>8.1864236447964141E-4</v>
      </c>
      <c r="JF33">
        <v>-8.2681161510495509E-6</v>
      </c>
      <c r="JG33">
        <v>6</v>
      </c>
      <c r="JH33">
        <v>2002</v>
      </c>
      <c r="JI33">
        <v>0</v>
      </c>
      <c r="JJ33">
        <v>28</v>
      </c>
      <c r="JK33">
        <v>28363575.899999999</v>
      </c>
      <c r="JL33">
        <v>28363575.899999999</v>
      </c>
      <c r="JM33">
        <v>1.1486799999999999</v>
      </c>
      <c r="JN33">
        <v>2.6232899999999999</v>
      </c>
      <c r="JO33">
        <v>1.49658</v>
      </c>
      <c r="JP33">
        <v>2.36816</v>
      </c>
      <c r="JQ33">
        <v>1.5490699999999999</v>
      </c>
      <c r="JR33">
        <v>2.4414099999999999</v>
      </c>
      <c r="JS33">
        <v>36.292900000000003</v>
      </c>
      <c r="JT33">
        <v>24.078700000000001</v>
      </c>
      <c r="JU33">
        <v>18</v>
      </c>
      <c r="JV33">
        <v>492.702</v>
      </c>
      <c r="JW33">
        <v>515.46100000000001</v>
      </c>
      <c r="JX33">
        <v>45.530500000000004</v>
      </c>
      <c r="JY33">
        <v>30.041499999999999</v>
      </c>
      <c r="JZ33">
        <v>30.0015</v>
      </c>
      <c r="KA33">
        <v>29.823799999999999</v>
      </c>
      <c r="KB33">
        <v>29.699400000000001</v>
      </c>
      <c r="KC33">
        <v>23.094100000000001</v>
      </c>
      <c r="KD33">
        <v>0</v>
      </c>
      <c r="KE33">
        <v>100</v>
      </c>
      <c r="KF33">
        <v>45.602400000000003</v>
      </c>
      <c r="KG33">
        <v>420</v>
      </c>
      <c r="KH33">
        <v>26.932200000000002</v>
      </c>
      <c r="KI33">
        <v>101.57899999999999</v>
      </c>
      <c r="KJ33">
        <v>93.289299999999997</v>
      </c>
    </row>
    <row r="34" spans="1:296" x14ac:dyDescent="0.3">
      <c r="A34">
        <v>16</v>
      </c>
      <c r="B34">
        <v>1701815706</v>
      </c>
      <c r="C34">
        <v>4129</v>
      </c>
      <c r="D34" t="s">
        <v>489</v>
      </c>
      <c r="E34" t="s">
        <v>490</v>
      </c>
      <c r="F34">
        <v>5</v>
      </c>
      <c r="G34" t="s">
        <v>487</v>
      </c>
      <c r="H34">
        <v>1701815698.25</v>
      </c>
      <c r="I34">
        <f t="shared" si="0"/>
        <v>1.4462511365367227E-2</v>
      </c>
      <c r="J34">
        <f t="shared" si="1"/>
        <v>14.462511365367227</v>
      </c>
      <c r="K34">
        <f t="shared" si="2"/>
        <v>-2.9828305898694834</v>
      </c>
      <c r="L34">
        <f t="shared" si="3"/>
        <v>418.70920000000001</v>
      </c>
      <c r="M34">
        <f t="shared" si="4"/>
        <v>389.11451529947959</v>
      </c>
      <c r="N34">
        <f t="shared" si="5"/>
        <v>35.394967975493515</v>
      </c>
      <c r="O34">
        <f t="shared" si="6"/>
        <v>38.086985045104868</v>
      </c>
      <c r="P34">
        <f t="shared" si="7"/>
        <v>0.15863388308514895</v>
      </c>
      <c r="Q34">
        <f t="shared" si="8"/>
        <v>2.8532287978462381</v>
      </c>
      <c r="R34">
        <f t="shared" si="9"/>
        <v>0.15389196276741468</v>
      </c>
      <c r="S34">
        <f t="shared" si="10"/>
        <v>9.6596712244959138E-2</v>
      </c>
      <c r="T34">
        <f t="shared" si="11"/>
        <v>241.73700422315815</v>
      </c>
      <c r="U34">
        <f t="shared" si="12"/>
        <v>46.501599760710512</v>
      </c>
      <c r="V34">
        <f t="shared" si="13"/>
        <v>47.113583333333352</v>
      </c>
      <c r="W34">
        <f t="shared" si="14"/>
        <v>10.739950475060308</v>
      </c>
      <c r="X34">
        <f t="shared" si="15"/>
        <v>24.121194698611333</v>
      </c>
      <c r="Y34">
        <f t="shared" si="16"/>
        <v>2.829006098120983</v>
      </c>
      <c r="Z34">
        <f t="shared" si="17"/>
        <v>11.728300084090984</v>
      </c>
      <c r="AA34">
        <f t="shared" si="18"/>
        <v>7.9109443769393248</v>
      </c>
      <c r="AB34">
        <f t="shared" si="19"/>
        <v>-637.79675121269474</v>
      </c>
      <c r="AC34">
        <f t="shared" si="20"/>
        <v>268.08934954159758</v>
      </c>
      <c r="AD34">
        <f t="shared" si="21"/>
        <v>24.83771261994243</v>
      </c>
      <c r="AE34">
        <f t="shared" si="22"/>
        <v>-103.13268482799657</v>
      </c>
      <c r="AF34">
        <f t="shared" si="23"/>
        <v>-2.8614491875588572</v>
      </c>
      <c r="AG34">
        <f t="shared" si="24"/>
        <v>14.466448265189214</v>
      </c>
      <c r="AH34">
        <f t="shared" si="25"/>
        <v>-2.9828305898694834</v>
      </c>
      <c r="AI34">
        <v>430.99722126006691</v>
      </c>
      <c r="AJ34">
        <v>432.21612121212098</v>
      </c>
      <c r="AK34">
        <v>1.2058211441111179E-3</v>
      </c>
      <c r="AL34">
        <v>66.367511941803869</v>
      </c>
      <c r="AM34">
        <f t="shared" si="26"/>
        <v>14.462511365367227</v>
      </c>
      <c r="AN34">
        <v>25.495947078640281</v>
      </c>
      <c r="AO34">
        <v>31.101120606060611</v>
      </c>
      <c r="AP34">
        <v>-2.083586616245324E-5</v>
      </c>
      <c r="AQ34">
        <v>107.388224089714</v>
      </c>
      <c r="AR34">
        <v>0</v>
      </c>
      <c r="AS34">
        <v>0</v>
      </c>
      <c r="AT34">
        <f t="shared" si="27"/>
        <v>1</v>
      </c>
      <c r="AU34">
        <f t="shared" si="28"/>
        <v>0</v>
      </c>
      <c r="AV34">
        <f t="shared" si="29"/>
        <v>44776.595033513382</v>
      </c>
      <c r="AW34" t="s">
        <v>436</v>
      </c>
      <c r="AX34">
        <v>0</v>
      </c>
      <c r="AY34">
        <v>0.7</v>
      </c>
      <c r="AZ34">
        <v>0.7</v>
      </c>
      <c r="BA34">
        <f t="shared" si="30"/>
        <v>0</v>
      </c>
      <c r="BB34">
        <v>-1</v>
      </c>
      <c r="BC34" t="s">
        <v>491</v>
      </c>
      <c r="BD34">
        <v>8132.81</v>
      </c>
      <c r="BE34">
        <v>313.21575999999999</v>
      </c>
      <c r="BF34">
        <v>326.91000000000003</v>
      </c>
      <c r="BG34">
        <f t="shared" si="31"/>
        <v>4.1889939126976916E-2</v>
      </c>
      <c r="BH34">
        <v>0.5</v>
      </c>
      <c r="BI34">
        <f t="shared" si="32"/>
        <v>1261.2116403228799</v>
      </c>
      <c r="BJ34">
        <f t="shared" si="33"/>
        <v>-2.9828305898694834</v>
      </c>
      <c r="BK34">
        <f t="shared" si="34"/>
        <v>26.416039419680072</v>
      </c>
      <c r="BL34">
        <f t="shared" si="35"/>
        <v>-1.5721632487961049E-3</v>
      </c>
      <c r="BM34">
        <f t="shared" si="36"/>
        <v>-0.99785873787892698</v>
      </c>
      <c r="BN34">
        <f t="shared" si="37"/>
        <v>326.91000000000003</v>
      </c>
      <c r="BO34" t="s">
        <v>436</v>
      </c>
      <c r="BP34">
        <v>0</v>
      </c>
      <c r="BQ34">
        <f t="shared" si="38"/>
        <v>326.91000000000003</v>
      </c>
      <c r="BR34">
        <f t="shared" si="39"/>
        <v>0</v>
      </c>
      <c r="BS34" t="e">
        <f t="shared" si="40"/>
        <v>#DIV/0!</v>
      </c>
      <c r="BT34">
        <f t="shared" si="41"/>
        <v>1</v>
      </c>
      <c r="BU34">
        <f t="shared" si="42"/>
        <v>4.1979828944545029E-2</v>
      </c>
      <c r="BV34" t="e">
        <f t="shared" si="43"/>
        <v>#DIV/0!</v>
      </c>
      <c r="BW34" t="e">
        <f t="shared" si="44"/>
        <v>#DIV/0!</v>
      </c>
      <c r="BX34" t="e">
        <f t="shared" si="45"/>
        <v>#DIV/0!</v>
      </c>
      <c r="DG34">
        <f t="shared" si="46"/>
        <v>1500.001</v>
      </c>
      <c r="DH34">
        <f t="shared" si="47"/>
        <v>1261.2116403228799</v>
      </c>
      <c r="DI34">
        <f t="shared" si="48"/>
        <v>0.84080719967712014</v>
      </c>
      <c r="DJ34">
        <f t="shared" si="49"/>
        <v>0.16115789537684186</v>
      </c>
      <c r="DK34">
        <v>2</v>
      </c>
      <c r="DL34">
        <v>0.5</v>
      </c>
      <c r="DM34" t="s">
        <v>438</v>
      </c>
      <c r="DN34">
        <v>2</v>
      </c>
      <c r="DO34" t="b">
        <v>1</v>
      </c>
      <c r="DP34">
        <v>1701815698.25</v>
      </c>
      <c r="DQ34">
        <v>418.70920000000001</v>
      </c>
      <c r="DR34">
        <v>419.98750000000001</v>
      </c>
      <c r="DS34">
        <v>31.100673333333329</v>
      </c>
      <c r="DT34">
        <v>25.494123333333331</v>
      </c>
      <c r="DU34">
        <v>417.43933333333331</v>
      </c>
      <c r="DV34">
        <v>30.803496666666671</v>
      </c>
      <c r="DW34">
        <v>500.00560000000002</v>
      </c>
      <c r="DX34">
        <v>90.862859999999998</v>
      </c>
      <c r="DY34">
        <v>9.9996906666666649E-2</v>
      </c>
      <c r="DZ34">
        <v>48.856423333333318</v>
      </c>
      <c r="EA34">
        <v>47.113583333333352</v>
      </c>
      <c r="EB34">
        <v>999.9000000000002</v>
      </c>
      <c r="EC34">
        <v>0</v>
      </c>
      <c r="ED34">
        <v>0</v>
      </c>
      <c r="EE34">
        <v>9998.4966666666678</v>
      </c>
      <c r="EF34">
        <v>0</v>
      </c>
      <c r="EG34">
        <v>10.79875</v>
      </c>
      <c r="EH34">
        <v>-1.278491666666667</v>
      </c>
      <c r="EI34">
        <v>432.1491666666667</v>
      </c>
      <c r="EJ34">
        <v>430.97486666666668</v>
      </c>
      <c r="EK34">
        <v>5.6065503333333329</v>
      </c>
      <c r="EL34">
        <v>419.98750000000001</v>
      </c>
      <c r="EM34">
        <v>25.494123333333331</v>
      </c>
      <c r="EN34">
        <v>2.8258969999999999</v>
      </c>
      <c r="EO34">
        <v>2.316469333333333</v>
      </c>
      <c r="EP34">
        <v>23.03614</v>
      </c>
      <c r="EQ34">
        <v>19.79138</v>
      </c>
      <c r="ER34">
        <v>1500.001</v>
      </c>
      <c r="ES34">
        <v>0.97300383333333307</v>
      </c>
      <c r="ET34">
        <v>2.6996113333333339E-2</v>
      </c>
      <c r="EU34">
        <v>0</v>
      </c>
      <c r="EV34">
        <v>313.25490000000002</v>
      </c>
      <c r="EW34">
        <v>4.9995999999999983</v>
      </c>
      <c r="EX34">
        <v>4772.1086666666661</v>
      </c>
      <c r="EY34">
        <v>14076.43</v>
      </c>
      <c r="EZ34">
        <v>42.803999999999988</v>
      </c>
      <c r="FA34">
        <v>43.133266666666657</v>
      </c>
      <c r="FB34">
        <v>42.858066666666659</v>
      </c>
      <c r="FC34">
        <v>43.095533333333307</v>
      </c>
      <c r="FD34">
        <v>45.958066666666653</v>
      </c>
      <c r="FE34">
        <v>1454.6410000000001</v>
      </c>
      <c r="FF34">
        <v>40.359999999999992</v>
      </c>
      <c r="FG34">
        <v>0</v>
      </c>
      <c r="FH34">
        <v>1149.6000001430509</v>
      </c>
      <c r="FI34">
        <v>0</v>
      </c>
      <c r="FJ34">
        <v>313.21575999999999</v>
      </c>
      <c r="FK34">
        <v>7.0999995684797035E-2</v>
      </c>
      <c r="FL34">
        <v>6.4546153820577397</v>
      </c>
      <c r="FM34">
        <v>4772.0751999999993</v>
      </c>
      <c r="FN34">
        <v>15</v>
      </c>
      <c r="FO34">
        <v>0</v>
      </c>
      <c r="FP34" t="s">
        <v>439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-1.28000625</v>
      </c>
      <c r="GC34">
        <v>5.4861275797375757E-2</v>
      </c>
      <c r="GD34">
        <v>2.5335708169251951E-2</v>
      </c>
      <c r="GE34">
        <v>1</v>
      </c>
      <c r="GF34">
        <v>313.1937058823529</v>
      </c>
      <c r="GG34">
        <v>0.74884644585800708</v>
      </c>
      <c r="GH34">
        <v>0.2119581714300916</v>
      </c>
      <c r="GI34">
        <v>1</v>
      </c>
      <c r="GJ34">
        <v>5.6053017499999997</v>
      </c>
      <c r="GK34">
        <v>1.4200863039387701E-2</v>
      </c>
      <c r="GL34">
        <v>3.172663618712259E-3</v>
      </c>
      <c r="GM34">
        <v>1</v>
      </c>
      <c r="GN34">
        <v>3</v>
      </c>
      <c r="GO34">
        <v>3</v>
      </c>
      <c r="GP34" t="s">
        <v>440</v>
      </c>
      <c r="GQ34">
        <v>3.10345</v>
      </c>
      <c r="GR34">
        <v>2.7580300000000002</v>
      </c>
      <c r="GS34">
        <v>8.7537299999999998E-2</v>
      </c>
      <c r="GT34">
        <v>8.79611E-2</v>
      </c>
      <c r="GU34">
        <v>0.12915099999999999</v>
      </c>
      <c r="GV34">
        <v>0.113826</v>
      </c>
      <c r="GW34">
        <v>23676.400000000001</v>
      </c>
      <c r="GX34">
        <v>22034.5</v>
      </c>
      <c r="GY34">
        <v>26516.1</v>
      </c>
      <c r="GZ34">
        <v>24395.3</v>
      </c>
      <c r="HA34">
        <v>37008</v>
      </c>
      <c r="HB34">
        <v>31993.599999999999</v>
      </c>
      <c r="HC34">
        <v>46377</v>
      </c>
      <c r="HD34">
        <v>38636.5</v>
      </c>
      <c r="HE34">
        <v>1.8653200000000001</v>
      </c>
      <c r="HF34">
        <v>1.86215</v>
      </c>
      <c r="HG34">
        <v>0.315666</v>
      </c>
      <c r="HH34">
        <v>0</v>
      </c>
      <c r="HI34">
        <v>42.076700000000002</v>
      </c>
      <c r="HJ34">
        <v>999.9</v>
      </c>
      <c r="HK34">
        <v>51.7</v>
      </c>
      <c r="HL34">
        <v>31.6</v>
      </c>
      <c r="HM34">
        <v>26.5609</v>
      </c>
      <c r="HN34">
        <v>60.748800000000003</v>
      </c>
      <c r="HO34">
        <v>22.227599999999999</v>
      </c>
      <c r="HP34">
        <v>1</v>
      </c>
      <c r="HQ34">
        <v>0.34017799999999998</v>
      </c>
      <c r="HR34">
        <v>-6.6666699999999999</v>
      </c>
      <c r="HS34">
        <v>20.1661</v>
      </c>
      <c r="HT34">
        <v>5.2225299999999999</v>
      </c>
      <c r="HU34">
        <v>11.9857</v>
      </c>
      <c r="HV34">
        <v>4.9654999999999996</v>
      </c>
      <c r="HW34">
        <v>3.2759800000000001</v>
      </c>
      <c r="HX34">
        <v>9999</v>
      </c>
      <c r="HY34">
        <v>9999</v>
      </c>
      <c r="HZ34">
        <v>9999</v>
      </c>
      <c r="IA34">
        <v>519.5</v>
      </c>
      <c r="IB34">
        <v>1.8640099999999999</v>
      </c>
      <c r="IC34">
        <v>1.8601700000000001</v>
      </c>
      <c r="ID34">
        <v>1.8583700000000001</v>
      </c>
      <c r="IE34">
        <v>1.8597999999999999</v>
      </c>
      <c r="IF34">
        <v>1.85989</v>
      </c>
      <c r="IG34">
        <v>1.8583799999999999</v>
      </c>
      <c r="IH34">
        <v>1.85745</v>
      </c>
      <c r="II34">
        <v>1.85242</v>
      </c>
      <c r="IJ34">
        <v>0</v>
      </c>
      <c r="IK34">
        <v>0</v>
      </c>
      <c r="IL34">
        <v>0</v>
      </c>
      <c r="IM34">
        <v>0</v>
      </c>
      <c r="IN34" t="s">
        <v>441</v>
      </c>
      <c r="IO34" t="s">
        <v>442</v>
      </c>
      <c r="IP34" t="s">
        <v>443</v>
      </c>
      <c r="IQ34" t="s">
        <v>443</v>
      </c>
      <c r="IR34" t="s">
        <v>443</v>
      </c>
      <c r="IS34" t="s">
        <v>443</v>
      </c>
      <c r="IT34">
        <v>0</v>
      </c>
      <c r="IU34">
        <v>100</v>
      </c>
      <c r="IV34">
        <v>100</v>
      </c>
      <c r="IW34">
        <v>1.27</v>
      </c>
      <c r="IX34">
        <v>0.29720000000000002</v>
      </c>
      <c r="IY34">
        <v>0.39716153104927959</v>
      </c>
      <c r="IZ34">
        <v>2.1943836705261579E-3</v>
      </c>
      <c r="JA34">
        <v>-2.6144308360484781E-7</v>
      </c>
      <c r="JB34">
        <v>2.8315668189746569E-11</v>
      </c>
      <c r="JC34">
        <v>0.29717572329656933</v>
      </c>
      <c r="JD34">
        <v>0</v>
      </c>
      <c r="JE34">
        <v>0</v>
      </c>
      <c r="JF34">
        <v>0</v>
      </c>
      <c r="JG34">
        <v>6</v>
      </c>
      <c r="JH34">
        <v>2002</v>
      </c>
      <c r="JI34">
        <v>0</v>
      </c>
      <c r="JJ34">
        <v>28</v>
      </c>
      <c r="JK34">
        <v>28363595.100000001</v>
      </c>
      <c r="JL34">
        <v>28363595.100000001</v>
      </c>
      <c r="JM34">
        <v>1.1498999999999999</v>
      </c>
      <c r="JN34">
        <v>2.63062</v>
      </c>
      <c r="JO34">
        <v>1.49658</v>
      </c>
      <c r="JP34">
        <v>2.36572</v>
      </c>
      <c r="JQ34">
        <v>1.5490699999999999</v>
      </c>
      <c r="JR34">
        <v>2.4084500000000002</v>
      </c>
      <c r="JS34">
        <v>36.979399999999998</v>
      </c>
      <c r="JT34">
        <v>24.052499999999998</v>
      </c>
      <c r="JU34">
        <v>18</v>
      </c>
      <c r="JV34">
        <v>496.14800000000002</v>
      </c>
      <c r="JW34">
        <v>509.31400000000002</v>
      </c>
      <c r="JX34">
        <v>53.918900000000001</v>
      </c>
      <c r="JY34">
        <v>31.532299999999999</v>
      </c>
      <c r="JZ34">
        <v>30.000499999999999</v>
      </c>
      <c r="KA34">
        <v>31.2639</v>
      </c>
      <c r="KB34">
        <v>31.1267</v>
      </c>
      <c r="KC34">
        <v>23.129799999999999</v>
      </c>
      <c r="KD34">
        <v>0</v>
      </c>
      <c r="KE34">
        <v>100</v>
      </c>
      <c r="KF34">
        <v>404.74099999999999</v>
      </c>
      <c r="KG34">
        <v>420</v>
      </c>
      <c r="KH34">
        <v>26.932200000000002</v>
      </c>
      <c r="KI34">
        <v>101.34099999999999</v>
      </c>
      <c r="KJ34">
        <v>93.138999999999996</v>
      </c>
    </row>
    <row r="35" spans="1:296" x14ac:dyDescent="0.3">
      <c r="A35">
        <v>17</v>
      </c>
      <c r="B35">
        <v>1701815788</v>
      </c>
      <c r="C35">
        <v>4211</v>
      </c>
      <c r="D35" t="s">
        <v>492</v>
      </c>
      <c r="E35" t="s">
        <v>493</v>
      </c>
      <c r="F35">
        <v>5</v>
      </c>
      <c r="G35" t="s">
        <v>487</v>
      </c>
      <c r="H35">
        <v>1701815780</v>
      </c>
      <c r="I35">
        <f t="shared" si="0"/>
        <v>1.4584968689276055E-2</v>
      </c>
      <c r="J35">
        <f t="shared" si="1"/>
        <v>14.584968689276055</v>
      </c>
      <c r="K35">
        <f t="shared" si="2"/>
        <v>-3.2660827817411753</v>
      </c>
      <c r="L35">
        <f t="shared" si="3"/>
        <v>418.9022580645161</v>
      </c>
      <c r="M35">
        <f t="shared" si="4"/>
        <v>391.58480782844327</v>
      </c>
      <c r="N35">
        <f t="shared" si="5"/>
        <v>35.617516316753957</v>
      </c>
      <c r="O35">
        <f t="shared" si="6"/>
        <v>38.102239191758109</v>
      </c>
      <c r="P35">
        <f t="shared" si="7"/>
        <v>0.15898032056972133</v>
      </c>
      <c r="Q35">
        <f t="shared" si="8"/>
        <v>2.852851403357866</v>
      </c>
      <c r="R35">
        <f t="shared" si="9"/>
        <v>0.15421739107503013</v>
      </c>
      <c r="S35">
        <f t="shared" si="10"/>
        <v>9.6801913610623944E-2</v>
      </c>
      <c r="T35">
        <f t="shared" si="11"/>
        <v>241.73818320380022</v>
      </c>
      <c r="U35">
        <f t="shared" si="12"/>
        <v>46.629645443407917</v>
      </c>
      <c r="V35">
        <f t="shared" si="13"/>
        <v>47.208951612903228</v>
      </c>
      <c r="W35">
        <f t="shared" si="14"/>
        <v>10.792109392777116</v>
      </c>
      <c r="X35">
        <f t="shared" si="15"/>
        <v>23.972512928967578</v>
      </c>
      <c r="Y35">
        <f t="shared" si="16"/>
        <v>2.8342515565140691</v>
      </c>
      <c r="Z35">
        <f t="shared" si="17"/>
        <v>11.822922214755613</v>
      </c>
      <c r="AA35">
        <f t="shared" si="18"/>
        <v>7.957857836263047</v>
      </c>
      <c r="AB35">
        <f t="shared" si="19"/>
        <v>-643.19711919707402</v>
      </c>
      <c r="AC35">
        <f t="shared" si="20"/>
        <v>278.01466311148079</v>
      </c>
      <c r="AD35">
        <f t="shared" si="21"/>
        <v>25.79145611994775</v>
      </c>
      <c r="AE35">
        <f t="shared" si="22"/>
        <v>-97.652816761845258</v>
      </c>
      <c r="AF35">
        <f t="shared" si="23"/>
        <v>-3.3881865460386411</v>
      </c>
      <c r="AG35">
        <f t="shared" si="24"/>
        <v>14.600932850763428</v>
      </c>
      <c r="AH35">
        <f t="shared" si="25"/>
        <v>-3.2660827817411753</v>
      </c>
      <c r="AI35">
        <v>431.05125566368281</v>
      </c>
      <c r="AJ35">
        <v>432.39165454545451</v>
      </c>
      <c r="AK35">
        <v>4.595133525260387E-5</v>
      </c>
      <c r="AL35">
        <v>66.367511941803869</v>
      </c>
      <c r="AM35">
        <f t="shared" si="26"/>
        <v>14.584968689276055</v>
      </c>
      <c r="AN35">
        <v>25.502254645679809</v>
      </c>
      <c r="AO35">
        <v>31.154640000000001</v>
      </c>
      <c r="AP35">
        <v>-3.02010417991763E-5</v>
      </c>
      <c r="AQ35">
        <v>107.388224089714</v>
      </c>
      <c r="AR35">
        <v>0</v>
      </c>
      <c r="AS35">
        <v>0</v>
      </c>
      <c r="AT35">
        <f t="shared" si="27"/>
        <v>1</v>
      </c>
      <c r="AU35">
        <f t="shared" si="28"/>
        <v>0</v>
      </c>
      <c r="AV35">
        <f t="shared" si="29"/>
        <v>44744.29840459297</v>
      </c>
      <c r="AW35" t="s">
        <v>436</v>
      </c>
      <c r="AX35">
        <v>0</v>
      </c>
      <c r="AY35">
        <v>0.7</v>
      </c>
      <c r="AZ35">
        <v>0.7</v>
      </c>
      <c r="BA35">
        <f t="shared" si="30"/>
        <v>0</v>
      </c>
      <c r="BB35">
        <v>-1</v>
      </c>
      <c r="BC35" t="s">
        <v>494</v>
      </c>
      <c r="BD35">
        <v>8132.59</v>
      </c>
      <c r="BE35">
        <v>314.40899999999999</v>
      </c>
      <c r="BF35">
        <v>326.25</v>
      </c>
      <c r="BG35">
        <f t="shared" si="31"/>
        <v>3.6294252873563249E-2</v>
      </c>
      <c r="BH35">
        <v>0.5</v>
      </c>
      <c r="BI35">
        <f t="shared" si="32"/>
        <v>1261.2178454841685</v>
      </c>
      <c r="BJ35">
        <f t="shared" si="33"/>
        <v>-3.2660827817411753</v>
      </c>
      <c r="BK35">
        <f t="shared" si="34"/>
        <v>22.887479706326516</v>
      </c>
      <c r="BL35">
        <f t="shared" si="35"/>
        <v>-1.7967417681687254E-3</v>
      </c>
      <c r="BM35">
        <f t="shared" si="36"/>
        <v>-0.99785440613026821</v>
      </c>
      <c r="BN35">
        <f t="shared" si="37"/>
        <v>326.25</v>
      </c>
      <c r="BO35" t="s">
        <v>436</v>
      </c>
      <c r="BP35">
        <v>0</v>
      </c>
      <c r="BQ35">
        <f t="shared" si="38"/>
        <v>326.25</v>
      </c>
      <c r="BR35">
        <f t="shared" si="39"/>
        <v>0</v>
      </c>
      <c r="BS35" t="e">
        <f t="shared" si="40"/>
        <v>#DIV/0!</v>
      </c>
      <c r="BT35">
        <f t="shared" si="41"/>
        <v>1</v>
      </c>
      <c r="BU35">
        <f t="shared" si="42"/>
        <v>3.6372293042543413E-2</v>
      </c>
      <c r="BV35" t="e">
        <f t="shared" si="43"/>
        <v>#DIV/0!</v>
      </c>
      <c r="BW35" t="e">
        <f t="shared" si="44"/>
        <v>#DIV/0!</v>
      </c>
      <c r="BX35" t="e">
        <f t="shared" si="45"/>
        <v>#DIV/0!</v>
      </c>
      <c r="DG35">
        <f t="shared" si="46"/>
        <v>1500.008387096774</v>
      </c>
      <c r="DH35">
        <f t="shared" si="47"/>
        <v>1261.2178454841685</v>
      </c>
      <c r="DI35">
        <f t="shared" si="48"/>
        <v>0.84080719570189988</v>
      </c>
      <c r="DJ35">
        <f t="shared" si="49"/>
        <v>0.16115788770466677</v>
      </c>
      <c r="DK35">
        <v>2</v>
      </c>
      <c r="DL35">
        <v>0.5</v>
      </c>
      <c r="DM35" t="s">
        <v>438</v>
      </c>
      <c r="DN35">
        <v>2</v>
      </c>
      <c r="DO35" t="b">
        <v>1</v>
      </c>
      <c r="DP35">
        <v>1701815780</v>
      </c>
      <c r="DQ35">
        <v>418.9022580645161</v>
      </c>
      <c r="DR35">
        <v>419.99351612903217</v>
      </c>
      <c r="DS35">
        <v>31.16022580645161</v>
      </c>
      <c r="DT35">
        <v>25.5019064516129</v>
      </c>
      <c r="DU35">
        <v>417.63225806451612</v>
      </c>
      <c r="DV35">
        <v>30.863048387096772</v>
      </c>
      <c r="DW35">
        <v>500.00587096774188</v>
      </c>
      <c r="DX35">
        <v>90.857354838709682</v>
      </c>
      <c r="DY35">
        <v>9.9994896774193556E-2</v>
      </c>
      <c r="DZ35">
        <v>49.016554838709688</v>
      </c>
      <c r="EA35">
        <v>47.208951612903228</v>
      </c>
      <c r="EB35">
        <v>999.90000000000032</v>
      </c>
      <c r="EC35">
        <v>0</v>
      </c>
      <c r="ED35">
        <v>0</v>
      </c>
      <c r="EE35">
        <v>9996.7919354838723</v>
      </c>
      <c r="EF35">
        <v>0</v>
      </c>
      <c r="EG35">
        <v>11.319574193548389</v>
      </c>
      <c r="EH35">
        <v>-1.0910545161290319</v>
      </c>
      <c r="EI35">
        <v>432.37532258064522</v>
      </c>
      <c r="EJ35">
        <v>430.98432258064508</v>
      </c>
      <c r="EK35">
        <v>5.6583154838709682</v>
      </c>
      <c r="EL35">
        <v>419.99351612903217</v>
      </c>
      <c r="EM35">
        <v>25.5019064516129</v>
      </c>
      <c r="EN35">
        <v>2.8311348387096769</v>
      </c>
      <c r="EO35">
        <v>2.3170361290322581</v>
      </c>
      <c r="EP35">
        <v>23.066758064516129</v>
      </c>
      <c r="EQ35">
        <v>19.795329032258071</v>
      </c>
      <c r="ER35">
        <v>1500.008387096774</v>
      </c>
      <c r="ES35">
        <v>0.97300509677419333</v>
      </c>
      <c r="ET35">
        <v>2.699491935483871E-2</v>
      </c>
      <c r="EU35">
        <v>0</v>
      </c>
      <c r="EV35">
        <v>314.4180967741936</v>
      </c>
      <c r="EW35">
        <v>4.9995999999999974</v>
      </c>
      <c r="EX35">
        <v>4793.4225806451614</v>
      </c>
      <c r="EY35">
        <v>14076.503225806449</v>
      </c>
      <c r="EZ35">
        <v>42.947290322580642</v>
      </c>
      <c r="FA35">
        <v>43.245935483870973</v>
      </c>
      <c r="FB35">
        <v>43.009774193548367</v>
      </c>
      <c r="FC35">
        <v>43.189419354838712</v>
      </c>
      <c r="FD35">
        <v>46.112709677419353</v>
      </c>
      <c r="FE35">
        <v>1454.6483870967741</v>
      </c>
      <c r="FF35">
        <v>40.359999999999978</v>
      </c>
      <c r="FG35">
        <v>0</v>
      </c>
      <c r="FH35">
        <v>81.599999904632568</v>
      </c>
      <c r="FI35">
        <v>0</v>
      </c>
      <c r="FJ35">
        <v>314.40899999999999</v>
      </c>
      <c r="FK35">
        <v>-0.60615383691680258</v>
      </c>
      <c r="FL35">
        <v>-5.6256410581766918</v>
      </c>
      <c r="FM35">
        <v>4793.3557692307704</v>
      </c>
      <c r="FN35">
        <v>15</v>
      </c>
      <c r="FO35">
        <v>0</v>
      </c>
      <c r="FP35" t="s">
        <v>439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-1.0983655000000001</v>
      </c>
      <c r="GC35">
        <v>1.224923076923403E-2</v>
      </c>
      <c r="GD35">
        <v>3.8726830102010661E-2</v>
      </c>
      <c r="GE35">
        <v>1</v>
      </c>
      <c r="GF35">
        <v>314.36064705882347</v>
      </c>
      <c r="GG35">
        <v>0.38493507279412742</v>
      </c>
      <c r="GH35">
        <v>0.2188636269397696</v>
      </c>
      <c r="GI35">
        <v>1</v>
      </c>
      <c r="GJ35">
        <v>5.6546149999999997</v>
      </c>
      <c r="GK35">
        <v>5.3379737335835897E-2</v>
      </c>
      <c r="GL35">
        <v>8.4496168552190068E-3</v>
      </c>
      <c r="GM35">
        <v>1</v>
      </c>
      <c r="GN35">
        <v>3</v>
      </c>
      <c r="GO35">
        <v>3</v>
      </c>
      <c r="GP35" t="s">
        <v>440</v>
      </c>
      <c r="GQ35">
        <v>3.1036600000000001</v>
      </c>
      <c r="GR35">
        <v>2.7579899999999999</v>
      </c>
      <c r="GS35">
        <v>8.7538299999999999E-2</v>
      </c>
      <c r="GT35">
        <v>8.7928000000000006E-2</v>
      </c>
      <c r="GU35">
        <v>0.12926299999999999</v>
      </c>
      <c r="GV35">
        <v>0.113814</v>
      </c>
      <c r="GW35">
        <v>23673</v>
      </c>
      <c r="GX35">
        <v>22032.799999999999</v>
      </c>
      <c r="GY35">
        <v>26512.6</v>
      </c>
      <c r="GZ35">
        <v>24393</v>
      </c>
      <c r="HA35">
        <v>36998.9</v>
      </c>
      <c r="HB35">
        <v>31991.4</v>
      </c>
      <c r="HC35">
        <v>46371.1</v>
      </c>
      <c r="HD35">
        <v>38633.1</v>
      </c>
      <c r="HE35">
        <v>1.8645</v>
      </c>
      <c r="HF35">
        <v>1.86052</v>
      </c>
      <c r="HG35">
        <v>0.31549100000000002</v>
      </c>
      <c r="HH35">
        <v>0</v>
      </c>
      <c r="HI35">
        <v>42.176499999999997</v>
      </c>
      <c r="HJ35">
        <v>999.9</v>
      </c>
      <c r="HK35">
        <v>51.6</v>
      </c>
      <c r="HL35">
        <v>31.7</v>
      </c>
      <c r="HM35">
        <v>26.664100000000001</v>
      </c>
      <c r="HN35">
        <v>60.828800000000001</v>
      </c>
      <c r="HO35">
        <v>21.943100000000001</v>
      </c>
      <c r="HP35">
        <v>1</v>
      </c>
      <c r="HQ35">
        <v>0.34627000000000002</v>
      </c>
      <c r="HR35">
        <v>-6.6666699999999999</v>
      </c>
      <c r="HS35">
        <v>20.166699999999999</v>
      </c>
      <c r="HT35">
        <v>5.2201399999999998</v>
      </c>
      <c r="HU35">
        <v>11.9855</v>
      </c>
      <c r="HV35">
        <v>4.9643499999999996</v>
      </c>
      <c r="HW35">
        <v>3.2757999999999998</v>
      </c>
      <c r="HX35">
        <v>9999</v>
      </c>
      <c r="HY35">
        <v>9999</v>
      </c>
      <c r="HZ35">
        <v>9999</v>
      </c>
      <c r="IA35">
        <v>519.5</v>
      </c>
      <c r="IB35">
        <v>1.8640099999999999</v>
      </c>
      <c r="IC35">
        <v>1.86019</v>
      </c>
      <c r="ID35">
        <v>1.85839</v>
      </c>
      <c r="IE35">
        <v>1.8598399999999999</v>
      </c>
      <c r="IF35">
        <v>1.85989</v>
      </c>
      <c r="IG35">
        <v>1.8583799999999999</v>
      </c>
      <c r="IH35">
        <v>1.8574600000000001</v>
      </c>
      <c r="II35">
        <v>1.85242</v>
      </c>
      <c r="IJ35">
        <v>0</v>
      </c>
      <c r="IK35">
        <v>0</v>
      </c>
      <c r="IL35">
        <v>0</v>
      </c>
      <c r="IM35">
        <v>0</v>
      </c>
      <c r="IN35" t="s">
        <v>441</v>
      </c>
      <c r="IO35" t="s">
        <v>442</v>
      </c>
      <c r="IP35" t="s">
        <v>443</v>
      </c>
      <c r="IQ35" t="s">
        <v>443</v>
      </c>
      <c r="IR35" t="s">
        <v>443</v>
      </c>
      <c r="IS35" t="s">
        <v>443</v>
      </c>
      <c r="IT35">
        <v>0</v>
      </c>
      <c r="IU35">
        <v>100</v>
      </c>
      <c r="IV35">
        <v>100</v>
      </c>
      <c r="IW35">
        <v>1.27</v>
      </c>
      <c r="IX35">
        <v>0.29720000000000002</v>
      </c>
      <c r="IY35">
        <v>0.39716153104927959</v>
      </c>
      <c r="IZ35">
        <v>2.1943836705261579E-3</v>
      </c>
      <c r="JA35">
        <v>-2.6144308360484781E-7</v>
      </c>
      <c r="JB35">
        <v>2.8315668189746569E-11</v>
      </c>
      <c r="JC35">
        <v>0.29717572329656933</v>
      </c>
      <c r="JD35">
        <v>0</v>
      </c>
      <c r="JE35">
        <v>0</v>
      </c>
      <c r="JF35">
        <v>0</v>
      </c>
      <c r="JG35">
        <v>6</v>
      </c>
      <c r="JH35">
        <v>2002</v>
      </c>
      <c r="JI35">
        <v>0</v>
      </c>
      <c r="JJ35">
        <v>28</v>
      </c>
      <c r="JK35">
        <v>28363596.5</v>
      </c>
      <c r="JL35">
        <v>28363596.5</v>
      </c>
      <c r="JM35">
        <v>1.1498999999999999</v>
      </c>
      <c r="JN35">
        <v>2.6245099999999999</v>
      </c>
      <c r="JO35">
        <v>1.49658</v>
      </c>
      <c r="JP35">
        <v>2.36572</v>
      </c>
      <c r="JQ35">
        <v>1.5490699999999999</v>
      </c>
      <c r="JR35">
        <v>2.4706999999999999</v>
      </c>
      <c r="JS35">
        <v>37.027000000000001</v>
      </c>
      <c r="JT35">
        <v>24.061199999999999</v>
      </c>
      <c r="JU35">
        <v>18</v>
      </c>
      <c r="JV35">
        <v>496.25599999999997</v>
      </c>
      <c r="JW35">
        <v>508.88</v>
      </c>
      <c r="JX35">
        <v>54.0349</v>
      </c>
      <c r="JY35">
        <v>31.614799999999999</v>
      </c>
      <c r="JZ35">
        <v>30.000399999999999</v>
      </c>
      <c r="KA35">
        <v>31.344999999999999</v>
      </c>
      <c r="KB35">
        <v>31.208300000000001</v>
      </c>
      <c r="KC35">
        <v>23.1309</v>
      </c>
      <c r="KD35">
        <v>0</v>
      </c>
      <c r="KE35">
        <v>100</v>
      </c>
      <c r="KF35">
        <v>62.046300000000002</v>
      </c>
      <c r="KG35">
        <v>420</v>
      </c>
      <c r="KH35">
        <v>26.932200000000002</v>
      </c>
      <c r="KI35">
        <v>101.328</v>
      </c>
      <c r="KJ35">
        <v>93.130499999999998</v>
      </c>
    </row>
    <row r="36" spans="1:296" x14ac:dyDescent="0.3">
      <c r="A36">
        <v>18</v>
      </c>
      <c r="B36">
        <v>1701815853.5</v>
      </c>
      <c r="C36">
        <v>4276.5</v>
      </c>
      <c r="D36" t="s">
        <v>495</v>
      </c>
      <c r="E36" t="s">
        <v>496</v>
      </c>
      <c r="F36">
        <v>5</v>
      </c>
      <c r="G36" t="s">
        <v>487</v>
      </c>
      <c r="H36">
        <v>1701815845.5</v>
      </c>
      <c r="I36">
        <f t="shared" si="0"/>
        <v>1.4660687689040419E-2</v>
      </c>
      <c r="J36">
        <f t="shared" si="1"/>
        <v>14.660687689040419</v>
      </c>
      <c r="K36">
        <f t="shared" si="2"/>
        <v>-3.6306784342726219</v>
      </c>
      <c r="L36">
        <f t="shared" si="3"/>
        <v>419.02048387096772</v>
      </c>
      <c r="M36">
        <f t="shared" si="4"/>
        <v>394.93285516260983</v>
      </c>
      <c r="N36">
        <f t="shared" si="5"/>
        <v>35.921945695744235</v>
      </c>
      <c r="O36">
        <f t="shared" si="6"/>
        <v>38.112886457167129</v>
      </c>
      <c r="P36">
        <f t="shared" si="7"/>
        <v>0.15927032267621521</v>
      </c>
      <c r="Q36">
        <f t="shared" si="8"/>
        <v>2.8531858623984907</v>
      </c>
      <c r="R36">
        <f t="shared" si="9"/>
        <v>0.15449082430104333</v>
      </c>
      <c r="S36">
        <f t="shared" si="10"/>
        <v>9.697423696290719E-2</v>
      </c>
      <c r="T36">
        <f t="shared" si="11"/>
        <v>241.73632978445019</v>
      </c>
      <c r="U36">
        <f t="shared" si="12"/>
        <v>46.731335627888328</v>
      </c>
      <c r="V36">
        <f t="shared" si="13"/>
        <v>47.259554838709683</v>
      </c>
      <c r="W36">
        <f t="shared" si="14"/>
        <v>10.819874060706226</v>
      </c>
      <c r="X36">
        <f t="shared" si="15"/>
        <v>23.844670147986523</v>
      </c>
      <c r="Y36">
        <f t="shared" si="16"/>
        <v>2.8362986995435175</v>
      </c>
      <c r="Z36">
        <f t="shared" si="17"/>
        <v>11.894895932469078</v>
      </c>
      <c r="AA36">
        <f t="shared" si="18"/>
        <v>7.9835753611627087</v>
      </c>
      <c r="AB36">
        <f t="shared" si="19"/>
        <v>-646.53632708668249</v>
      </c>
      <c r="AC36">
        <f t="shared" si="20"/>
        <v>288.88567970185085</v>
      </c>
      <c r="AD36">
        <f t="shared" si="21"/>
        <v>26.818331143390051</v>
      </c>
      <c r="AE36">
        <f t="shared" si="22"/>
        <v>-89.095986456991398</v>
      </c>
      <c r="AF36">
        <f t="shared" si="23"/>
        <v>-3.664425583060142</v>
      </c>
      <c r="AG36">
        <f t="shared" si="24"/>
        <v>14.650059254367568</v>
      </c>
      <c r="AH36">
        <f t="shared" si="25"/>
        <v>-3.6306784342726219</v>
      </c>
      <c r="AI36">
        <v>431.04748907039158</v>
      </c>
      <c r="AJ36">
        <v>432.53729090909098</v>
      </c>
      <c r="AK36">
        <v>7.7764290629027174E-5</v>
      </c>
      <c r="AL36">
        <v>66.367511941803869</v>
      </c>
      <c r="AM36">
        <f t="shared" si="26"/>
        <v>14.660687689040419</v>
      </c>
      <c r="AN36">
        <v>25.50730982351703</v>
      </c>
      <c r="AO36">
        <v>31.188239393939391</v>
      </c>
      <c r="AP36">
        <v>-6.7784693127762786E-6</v>
      </c>
      <c r="AQ36">
        <v>107.388224089714</v>
      </c>
      <c r="AR36">
        <v>0</v>
      </c>
      <c r="AS36">
        <v>0</v>
      </c>
      <c r="AT36">
        <f t="shared" si="27"/>
        <v>1</v>
      </c>
      <c r="AU36">
        <f t="shared" si="28"/>
        <v>0</v>
      </c>
      <c r="AV36">
        <f t="shared" si="29"/>
        <v>44736.265065399137</v>
      </c>
      <c r="AW36" t="s">
        <v>436</v>
      </c>
      <c r="AX36">
        <v>0</v>
      </c>
      <c r="AY36">
        <v>0.7</v>
      </c>
      <c r="AZ36">
        <v>0.7</v>
      </c>
      <c r="BA36">
        <f t="shared" si="30"/>
        <v>0</v>
      </c>
      <c r="BB36">
        <v>-1</v>
      </c>
      <c r="BC36" t="s">
        <v>497</v>
      </c>
      <c r="BD36">
        <v>8134.02</v>
      </c>
      <c r="BE36">
        <v>315.72034615384621</v>
      </c>
      <c r="BF36">
        <v>326.48</v>
      </c>
      <c r="BG36">
        <f t="shared" si="31"/>
        <v>3.2956548168812216E-2</v>
      </c>
      <c r="BH36">
        <v>0.5</v>
      </c>
      <c r="BI36">
        <f t="shared" si="32"/>
        <v>1261.2080906454612</v>
      </c>
      <c r="BJ36">
        <f t="shared" si="33"/>
        <v>-3.6306784342726219</v>
      </c>
      <c r="BK36">
        <f t="shared" si="34"/>
        <v>20.782532595126412</v>
      </c>
      <c r="BL36">
        <f t="shared" si="35"/>
        <v>-2.0858401193147224E-3</v>
      </c>
      <c r="BM36">
        <f t="shared" si="36"/>
        <v>-0.99785591766723847</v>
      </c>
      <c r="BN36">
        <f t="shared" si="37"/>
        <v>326.48</v>
      </c>
      <c r="BO36" t="s">
        <v>436</v>
      </c>
      <c r="BP36">
        <v>0</v>
      </c>
      <c r="BQ36">
        <f t="shared" si="38"/>
        <v>326.48</v>
      </c>
      <c r="BR36">
        <f t="shared" si="39"/>
        <v>0</v>
      </c>
      <c r="BS36" t="e">
        <f t="shared" si="40"/>
        <v>#DIV/0!</v>
      </c>
      <c r="BT36">
        <f t="shared" si="41"/>
        <v>1</v>
      </c>
      <c r="BU36">
        <f t="shared" si="42"/>
        <v>3.3027361551211887E-2</v>
      </c>
      <c r="BV36" t="e">
        <f t="shared" si="43"/>
        <v>#DIV/0!</v>
      </c>
      <c r="BW36" t="e">
        <f t="shared" si="44"/>
        <v>#DIV/0!</v>
      </c>
      <c r="BX36" t="e">
        <f t="shared" si="45"/>
        <v>#DIV/0!</v>
      </c>
      <c r="DG36">
        <f t="shared" si="46"/>
        <v>1499.9967741935479</v>
      </c>
      <c r="DH36">
        <f t="shared" si="47"/>
        <v>1261.2080906454612</v>
      </c>
      <c r="DI36">
        <f t="shared" si="48"/>
        <v>0.84080720195117209</v>
      </c>
      <c r="DJ36">
        <f t="shared" si="49"/>
        <v>0.16115789976576203</v>
      </c>
      <c r="DK36">
        <v>2</v>
      </c>
      <c r="DL36">
        <v>0.5</v>
      </c>
      <c r="DM36" t="s">
        <v>438</v>
      </c>
      <c r="DN36">
        <v>2</v>
      </c>
      <c r="DO36" t="b">
        <v>1</v>
      </c>
      <c r="DP36">
        <v>1701815845.5</v>
      </c>
      <c r="DQ36">
        <v>419.02048387096772</v>
      </c>
      <c r="DR36">
        <v>420.01009677419353</v>
      </c>
      <c r="DS36">
        <v>31.18281935483871</v>
      </c>
      <c r="DT36">
        <v>25.506025806451611</v>
      </c>
      <c r="DU36">
        <v>417.75029032258072</v>
      </c>
      <c r="DV36">
        <v>30.885641935483871</v>
      </c>
      <c r="DW36">
        <v>500.0438709677419</v>
      </c>
      <c r="DX36">
        <v>90.857090322580646</v>
      </c>
      <c r="DY36">
        <v>0.1000058677419355</v>
      </c>
      <c r="DZ36">
        <v>49.137619354838712</v>
      </c>
      <c r="EA36">
        <v>47.259554838709683</v>
      </c>
      <c r="EB36">
        <v>999.90000000000032</v>
      </c>
      <c r="EC36">
        <v>0</v>
      </c>
      <c r="ED36">
        <v>0</v>
      </c>
      <c r="EE36">
        <v>9998.8687096774211</v>
      </c>
      <c r="EF36">
        <v>0</v>
      </c>
      <c r="EG36">
        <v>11.232190322580641</v>
      </c>
      <c r="EH36">
        <v>-0.98950967741935481</v>
      </c>
      <c r="EI36">
        <v>432.50745161290331</v>
      </c>
      <c r="EJ36">
        <v>431.00322580645172</v>
      </c>
      <c r="EK36">
        <v>5.6767867741935483</v>
      </c>
      <c r="EL36">
        <v>420.01009677419353</v>
      </c>
      <c r="EM36">
        <v>25.506025806451611</v>
      </c>
      <c r="EN36">
        <v>2.8331806451612911</v>
      </c>
      <c r="EO36">
        <v>2.317403870967742</v>
      </c>
      <c r="EP36">
        <v>23.078693548387101</v>
      </c>
      <c r="EQ36">
        <v>19.797883870967741</v>
      </c>
      <c r="ER36">
        <v>1499.9967741935479</v>
      </c>
      <c r="ES36">
        <v>0.97300541935483842</v>
      </c>
      <c r="ET36">
        <v>2.6994625806451619E-2</v>
      </c>
      <c r="EU36">
        <v>0</v>
      </c>
      <c r="EV36">
        <v>315.72725806451621</v>
      </c>
      <c r="EW36">
        <v>4.9995999999999974</v>
      </c>
      <c r="EX36">
        <v>4814.5912903225817</v>
      </c>
      <c r="EY36">
        <v>14076.4064516129</v>
      </c>
      <c r="EZ36">
        <v>43.082451612903213</v>
      </c>
      <c r="FA36">
        <v>43.311999999999969</v>
      </c>
      <c r="FB36">
        <v>43.112741935483868</v>
      </c>
      <c r="FC36">
        <v>43.285870967741907</v>
      </c>
      <c r="FD36">
        <v>46.241709677419337</v>
      </c>
      <c r="FE36">
        <v>1454.636774193548</v>
      </c>
      <c r="FF36">
        <v>40.359999999999978</v>
      </c>
      <c r="FG36">
        <v>0</v>
      </c>
      <c r="FH36">
        <v>64.600000143051147</v>
      </c>
      <c r="FI36">
        <v>0</v>
      </c>
      <c r="FJ36">
        <v>315.72034615384621</v>
      </c>
      <c r="FK36">
        <v>0.72222221278982079</v>
      </c>
      <c r="FL36">
        <v>12.73538458833772</v>
      </c>
      <c r="FM36">
        <v>4814.7819230769228</v>
      </c>
      <c r="FN36">
        <v>15</v>
      </c>
      <c r="FO36">
        <v>0</v>
      </c>
      <c r="FP36" t="s">
        <v>439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-0.99177951219512206</v>
      </c>
      <c r="GC36">
        <v>6.8555540069684825E-2</v>
      </c>
      <c r="GD36">
        <v>3.1238160023671139E-2</v>
      </c>
      <c r="GE36">
        <v>1</v>
      </c>
      <c r="GF36">
        <v>315.66555882352952</v>
      </c>
      <c r="GG36">
        <v>1.0698090084330949</v>
      </c>
      <c r="GH36">
        <v>0.25674319868149481</v>
      </c>
      <c r="GI36">
        <v>0</v>
      </c>
      <c r="GJ36">
        <v>5.674041219512195</v>
      </c>
      <c r="GK36">
        <v>6.53086411149843E-2</v>
      </c>
      <c r="GL36">
        <v>7.180130848431325E-3</v>
      </c>
      <c r="GM36">
        <v>1</v>
      </c>
      <c r="GN36">
        <v>2</v>
      </c>
      <c r="GO36">
        <v>3</v>
      </c>
      <c r="GP36" t="s">
        <v>447</v>
      </c>
      <c r="GQ36">
        <v>3.1036100000000002</v>
      </c>
      <c r="GR36">
        <v>2.75834</v>
      </c>
      <c r="GS36">
        <v>8.7542400000000006E-2</v>
      </c>
      <c r="GT36">
        <v>8.7918499999999997E-2</v>
      </c>
      <c r="GU36">
        <v>0.12934699999999999</v>
      </c>
      <c r="GV36">
        <v>0.113815</v>
      </c>
      <c r="GW36">
        <v>23670.6</v>
      </c>
      <c r="GX36">
        <v>22031.3</v>
      </c>
      <c r="GY36">
        <v>26510.2</v>
      </c>
      <c r="GZ36">
        <v>24391.200000000001</v>
      </c>
      <c r="HA36">
        <v>36992.5</v>
      </c>
      <c r="HB36">
        <v>31989.7</v>
      </c>
      <c r="HC36">
        <v>46367.199999999997</v>
      </c>
      <c r="HD36">
        <v>38631</v>
      </c>
      <c r="HE36">
        <v>1.8638999999999999</v>
      </c>
      <c r="HF36">
        <v>1.85955</v>
      </c>
      <c r="HG36">
        <v>0.31365500000000002</v>
      </c>
      <c r="HH36">
        <v>0</v>
      </c>
      <c r="HI36">
        <v>42.2881</v>
      </c>
      <c r="HJ36">
        <v>999.9</v>
      </c>
      <c r="HK36">
        <v>51.5</v>
      </c>
      <c r="HL36">
        <v>31.7</v>
      </c>
      <c r="HM36">
        <v>26.613099999999999</v>
      </c>
      <c r="HN36">
        <v>60.2988</v>
      </c>
      <c r="HO36">
        <v>22.135400000000001</v>
      </c>
      <c r="HP36">
        <v>1</v>
      </c>
      <c r="HQ36">
        <v>0.35058899999999998</v>
      </c>
      <c r="HR36">
        <v>-6.6666699999999999</v>
      </c>
      <c r="HS36">
        <v>20.167200000000001</v>
      </c>
      <c r="HT36">
        <v>5.2220800000000001</v>
      </c>
      <c r="HU36">
        <v>11.9855</v>
      </c>
      <c r="HV36">
        <v>4.9652000000000003</v>
      </c>
      <c r="HW36">
        <v>3.2757299999999998</v>
      </c>
      <c r="HX36">
        <v>9999</v>
      </c>
      <c r="HY36">
        <v>9999</v>
      </c>
      <c r="HZ36">
        <v>9999</v>
      </c>
      <c r="IA36">
        <v>519.5</v>
      </c>
      <c r="IB36">
        <v>1.8640099999999999</v>
      </c>
      <c r="IC36">
        <v>1.8601700000000001</v>
      </c>
      <c r="ID36">
        <v>1.8583799999999999</v>
      </c>
      <c r="IE36">
        <v>1.85978</v>
      </c>
      <c r="IF36">
        <v>1.85989</v>
      </c>
      <c r="IG36">
        <v>1.8583799999999999</v>
      </c>
      <c r="IH36">
        <v>1.85745</v>
      </c>
      <c r="II36">
        <v>1.85242</v>
      </c>
      <c r="IJ36">
        <v>0</v>
      </c>
      <c r="IK36">
        <v>0</v>
      </c>
      <c r="IL36">
        <v>0</v>
      </c>
      <c r="IM36">
        <v>0</v>
      </c>
      <c r="IN36" t="s">
        <v>441</v>
      </c>
      <c r="IO36" t="s">
        <v>442</v>
      </c>
      <c r="IP36" t="s">
        <v>443</v>
      </c>
      <c r="IQ36" t="s">
        <v>443</v>
      </c>
      <c r="IR36" t="s">
        <v>443</v>
      </c>
      <c r="IS36" t="s">
        <v>443</v>
      </c>
      <c r="IT36">
        <v>0</v>
      </c>
      <c r="IU36">
        <v>100</v>
      </c>
      <c r="IV36">
        <v>100</v>
      </c>
      <c r="IW36">
        <v>1.27</v>
      </c>
      <c r="IX36">
        <v>0.29720000000000002</v>
      </c>
      <c r="IY36">
        <v>0.39716153104927959</v>
      </c>
      <c r="IZ36">
        <v>2.1943836705261579E-3</v>
      </c>
      <c r="JA36">
        <v>-2.6144308360484781E-7</v>
      </c>
      <c r="JB36">
        <v>2.8315668189746569E-11</v>
      </c>
      <c r="JC36">
        <v>0.29717572329656933</v>
      </c>
      <c r="JD36">
        <v>0</v>
      </c>
      <c r="JE36">
        <v>0</v>
      </c>
      <c r="JF36">
        <v>0</v>
      </c>
      <c r="JG36">
        <v>6</v>
      </c>
      <c r="JH36">
        <v>2002</v>
      </c>
      <c r="JI36">
        <v>0</v>
      </c>
      <c r="JJ36">
        <v>28</v>
      </c>
      <c r="JK36">
        <v>28363597.600000001</v>
      </c>
      <c r="JL36">
        <v>28363597.600000001</v>
      </c>
      <c r="JM36">
        <v>1.1498999999999999</v>
      </c>
      <c r="JN36">
        <v>2.6281699999999999</v>
      </c>
      <c r="JO36">
        <v>1.49658</v>
      </c>
      <c r="JP36">
        <v>2.36572</v>
      </c>
      <c r="JQ36">
        <v>1.5490699999999999</v>
      </c>
      <c r="JR36">
        <v>2.4572799999999999</v>
      </c>
      <c r="JS36">
        <v>37.0747</v>
      </c>
      <c r="JT36">
        <v>24.061199999999999</v>
      </c>
      <c r="JU36">
        <v>18</v>
      </c>
      <c r="JV36">
        <v>496.35399999999998</v>
      </c>
      <c r="JW36">
        <v>508.72300000000001</v>
      </c>
      <c r="JX36">
        <v>54.110799999999998</v>
      </c>
      <c r="JY36">
        <v>31.673500000000001</v>
      </c>
      <c r="JZ36">
        <v>30.000499999999999</v>
      </c>
      <c r="KA36">
        <v>31.4068</v>
      </c>
      <c r="KB36">
        <v>31.2699</v>
      </c>
      <c r="KC36">
        <v>23.132300000000001</v>
      </c>
      <c r="KD36">
        <v>0</v>
      </c>
      <c r="KE36">
        <v>100</v>
      </c>
      <c r="KF36">
        <v>58.789099999999998</v>
      </c>
      <c r="KG36">
        <v>420</v>
      </c>
      <c r="KH36">
        <v>26.932200000000002</v>
      </c>
      <c r="KI36">
        <v>101.319</v>
      </c>
      <c r="KJ36">
        <v>93.124899999999997</v>
      </c>
    </row>
    <row r="37" spans="1:296" x14ac:dyDescent="0.3">
      <c r="A37">
        <v>19</v>
      </c>
      <c r="B37">
        <v>1701817515.5999999</v>
      </c>
      <c r="C37">
        <v>5938.5999999046326</v>
      </c>
      <c r="D37" t="s">
        <v>498</v>
      </c>
      <c r="E37" t="s">
        <v>499</v>
      </c>
      <c r="F37">
        <v>5</v>
      </c>
      <c r="G37" t="s">
        <v>500</v>
      </c>
      <c r="H37">
        <v>1701817507.849999</v>
      </c>
      <c r="I37">
        <f t="shared" si="0"/>
        <v>1.4362038387898542E-3</v>
      </c>
      <c r="J37">
        <f t="shared" si="1"/>
        <v>1.4362038387898541</v>
      </c>
      <c r="K37">
        <f t="shared" si="2"/>
        <v>12.239314828527226</v>
      </c>
      <c r="L37">
        <f t="shared" si="3"/>
        <v>414.86453333333333</v>
      </c>
      <c r="M37">
        <f t="shared" si="4"/>
        <v>246.07344068598243</v>
      </c>
      <c r="N37">
        <f t="shared" si="5"/>
        <v>22.377506678816609</v>
      </c>
      <c r="O37">
        <f t="shared" si="6"/>
        <v>37.727086025987539</v>
      </c>
      <c r="P37">
        <f t="shared" si="7"/>
        <v>0.12298467573778359</v>
      </c>
      <c r="Q37">
        <f t="shared" si="8"/>
        <v>2.8532857630905109</v>
      </c>
      <c r="R37">
        <f t="shared" si="9"/>
        <v>0.12011383461702928</v>
      </c>
      <c r="S37">
        <f t="shared" si="10"/>
        <v>7.53234987514078E-2</v>
      </c>
      <c r="T37">
        <f t="shared" si="11"/>
        <v>241.73962506546064</v>
      </c>
      <c r="U37">
        <f t="shared" si="12"/>
        <v>18.555440774794096</v>
      </c>
      <c r="V37">
        <f t="shared" si="13"/>
        <v>17.995623333333331</v>
      </c>
      <c r="W37">
        <f t="shared" si="14"/>
        <v>2.0707075055545072</v>
      </c>
      <c r="X37">
        <f t="shared" si="15"/>
        <v>50.004548869767099</v>
      </c>
      <c r="Y37">
        <f t="shared" si="16"/>
        <v>1.0017244572034363</v>
      </c>
      <c r="Z37">
        <f t="shared" si="17"/>
        <v>2.0032666624237501</v>
      </c>
      <c r="AA37">
        <f t="shared" si="18"/>
        <v>1.0689830483510709</v>
      </c>
      <c r="AB37">
        <f t="shared" si="19"/>
        <v>-63.336589290632574</v>
      </c>
      <c r="AC37">
        <f t="shared" si="20"/>
        <v>-80.827025926340767</v>
      </c>
      <c r="AD37">
        <f t="shared" si="21"/>
        <v>-5.5642347016080933</v>
      </c>
      <c r="AE37">
        <f t="shared" si="22"/>
        <v>92.011775146879231</v>
      </c>
      <c r="AF37">
        <f t="shared" si="23"/>
        <v>12.210112366435972</v>
      </c>
      <c r="AG37">
        <f t="shared" si="24"/>
        <v>1.4351608900890716</v>
      </c>
      <c r="AH37">
        <f t="shared" si="25"/>
        <v>12.239314828527226</v>
      </c>
      <c r="AI37">
        <v>424.46648221488317</v>
      </c>
      <c r="AJ37">
        <v>419.51844848484842</v>
      </c>
      <c r="AK37">
        <v>1.315688212978944E-4</v>
      </c>
      <c r="AL37">
        <v>66.179488608650004</v>
      </c>
      <c r="AM37">
        <f t="shared" si="26"/>
        <v>1.4362038387898541</v>
      </c>
      <c r="AN37">
        <v>10.45442504189475</v>
      </c>
      <c r="AO37">
        <v>11.022461212121209</v>
      </c>
      <c r="AP37">
        <v>1.3316175017633299E-5</v>
      </c>
      <c r="AQ37">
        <v>108.9008884823142</v>
      </c>
      <c r="AR37">
        <v>0</v>
      </c>
      <c r="AS37">
        <v>0</v>
      </c>
      <c r="AT37">
        <f t="shared" si="27"/>
        <v>1</v>
      </c>
      <c r="AU37">
        <f t="shared" si="28"/>
        <v>0</v>
      </c>
      <c r="AV37">
        <f t="shared" si="29"/>
        <v>49615.963953698265</v>
      </c>
      <c r="AW37" t="s">
        <v>436</v>
      </c>
      <c r="AX37">
        <v>0</v>
      </c>
      <c r="AY37">
        <v>0.7</v>
      </c>
      <c r="AZ37">
        <v>0.7</v>
      </c>
      <c r="BA37">
        <f t="shared" si="30"/>
        <v>0</v>
      </c>
      <c r="BB37">
        <v>-1</v>
      </c>
      <c r="BC37" t="s">
        <v>501</v>
      </c>
      <c r="BD37">
        <v>8176.27</v>
      </c>
      <c r="BE37">
        <v>323.32260000000002</v>
      </c>
      <c r="BF37">
        <v>364.52</v>
      </c>
      <c r="BG37">
        <f t="shared" si="31"/>
        <v>0.11301821573576198</v>
      </c>
      <c r="BH37">
        <v>0.5</v>
      </c>
      <c r="BI37">
        <f t="shared" si="32"/>
        <v>1261.2276395157824</v>
      </c>
      <c r="BJ37">
        <f t="shared" si="33"/>
        <v>12.239314828527226</v>
      </c>
      <c r="BK37">
        <f t="shared" si="34"/>
        <v>71.27084872735027</v>
      </c>
      <c r="BL37">
        <f t="shared" si="35"/>
        <v>1.0497165153794234E-2</v>
      </c>
      <c r="BM37">
        <f t="shared" si="36"/>
        <v>-0.99807966641062218</v>
      </c>
      <c r="BN37">
        <f t="shared" si="37"/>
        <v>364.52</v>
      </c>
      <c r="BO37" t="s">
        <v>436</v>
      </c>
      <c r="BP37">
        <v>0</v>
      </c>
      <c r="BQ37">
        <f t="shared" si="38"/>
        <v>364.52</v>
      </c>
      <c r="BR37">
        <f t="shared" si="39"/>
        <v>0</v>
      </c>
      <c r="BS37" t="e">
        <f t="shared" si="40"/>
        <v>#DIV/0!</v>
      </c>
      <c r="BT37">
        <f t="shared" si="41"/>
        <v>1</v>
      </c>
      <c r="BU37">
        <f t="shared" si="42"/>
        <v>0.11323566598867561</v>
      </c>
      <c r="BV37" t="e">
        <f t="shared" si="43"/>
        <v>#DIV/0!</v>
      </c>
      <c r="BW37" t="e">
        <f t="shared" si="44"/>
        <v>#DIV/0!</v>
      </c>
      <c r="BX37" t="e">
        <f t="shared" si="45"/>
        <v>#DIV/0!</v>
      </c>
      <c r="DG37">
        <f t="shared" si="46"/>
        <v>1500.0203333333329</v>
      </c>
      <c r="DH37">
        <f t="shared" si="47"/>
        <v>1261.2276395157824</v>
      </c>
      <c r="DI37">
        <f t="shared" si="48"/>
        <v>0.8408070287374656</v>
      </c>
      <c r="DJ37">
        <f t="shared" si="49"/>
        <v>0.16115756546330864</v>
      </c>
      <c r="DK37">
        <v>2</v>
      </c>
      <c r="DL37">
        <v>0.5</v>
      </c>
      <c r="DM37" t="s">
        <v>438</v>
      </c>
      <c r="DN37">
        <v>2</v>
      </c>
      <c r="DO37" t="b">
        <v>1</v>
      </c>
      <c r="DP37">
        <v>1701817507.849999</v>
      </c>
      <c r="DQ37">
        <v>414.86453333333333</v>
      </c>
      <c r="DR37">
        <v>419.98669999999998</v>
      </c>
      <c r="DS37">
        <v>11.015426666666659</v>
      </c>
      <c r="DT37">
        <v>10.44769</v>
      </c>
      <c r="DU37">
        <v>413.60250000000002</v>
      </c>
      <c r="DV37">
        <v>11.00531</v>
      </c>
      <c r="DW37">
        <v>500.00363333333343</v>
      </c>
      <c r="DX37">
        <v>90.838350000000005</v>
      </c>
      <c r="DY37">
        <v>9.9975633333333341E-2</v>
      </c>
      <c r="DZ37">
        <v>17.470179999999999</v>
      </c>
      <c r="EA37">
        <v>17.995623333333331</v>
      </c>
      <c r="EB37">
        <v>999.9000000000002</v>
      </c>
      <c r="EC37">
        <v>0</v>
      </c>
      <c r="ED37">
        <v>0</v>
      </c>
      <c r="EE37">
        <v>10001.543333333329</v>
      </c>
      <c r="EF37">
        <v>0</v>
      </c>
      <c r="EG37">
        <v>10.37866</v>
      </c>
      <c r="EH37">
        <v>-5.1220583333333316</v>
      </c>
      <c r="EI37">
        <v>419.48536666666672</v>
      </c>
      <c r="EJ37">
        <v>424.42086666666648</v>
      </c>
      <c r="EK37">
        <v>0.5677334666666668</v>
      </c>
      <c r="EL37">
        <v>419.98669999999998</v>
      </c>
      <c r="EM37">
        <v>10.44769</v>
      </c>
      <c r="EN37">
        <v>1.000623666666667</v>
      </c>
      <c r="EO37">
        <v>0.94905133333333336</v>
      </c>
      <c r="EP37">
        <v>6.9254576666666656</v>
      </c>
      <c r="EQ37">
        <v>6.1568153333333324</v>
      </c>
      <c r="ER37">
        <v>1500.0203333333329</v>
      </c>
      <c r="ES37">
        <v>0.97300719999999996</v>
      </c>
      <c r="ET37">
        <v>2.6992760000000001E-2</v>
      </c>
      <c r="EU37">
        <v>0</v>
      </c>
      <c r="EV37">
        <v>323.30650000000003</v>
      </c>
      <c r="EW37">
        <v>4.9995999999999983</v>
      </c>
      <c r="EX37">
        <v>4836.5943333333335</v>
      </c>
      <c r="EY37">
        <v>14076.626666666671</v>
      </c>
      <c r="EZ37">
        <v>38.001866666666658</v>
      </c>
      <c r="FA37">
        <v>39.59763333333332</v>
      </c>
      <c r="FB37">
        <v>38.885233333333318</v>
      </c>
      <c r="FC37">
        <v>38.956033333333323</v>
      </c>
      <c r="FD37">
        <v>38.601799999999997</v>
      </c>
      <c r="FE37">
        <v>1454.669333333334</v>
      </c>
      <c r="FF37">
        <v>40.35199999999999</v>
      </c>
      <c r="FG37">
        <v>0</v>
      </c>
      <c r="FH37">
        <v>1661.400000095367</v>
      </c>
      <c r="FI37">
        <v>0</v>
      </c>
      <c r="FJ37">
        <v>323.32260000000002</v>
      </c>
      <c r="FK37">
        <v>0.1078461497321634</v>
      </c>
      <c r="FL37">
        <v>-10.95999996285579</v>
      </c>
      <c r="FM37">
        <v>4836.4083999999993</v>
      </c>
      <c r="FN37">
        <v>15</v>
      </c>
      <c r="FO37">
        <v>0</v>
      </c>
      <c r="FP37" t="s">
        <v>439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-5.1169272500000007</v>
      </c>
      <c r="GC37">
        <v>-0.17241917448404931</v>
      </c>
      <c r="GD37">
        <v>2.9026870481288509E-2</v>
      </c>
      <c r="GE37">
        <v>1</v>
      </c>
      <c r="GF37">
        <v>323.3038529411765</v>
      </c>
      <c r="GG37">
        <v>0.12710465831471041</v>
      </c>
      <c r="GH37">
        <v>0.22086782477481959</v>
      </c>
      <c r="GI37">
        <v>1</v>
      </c>
      <c r="GJ37">
        <v>0.56778044999999999</v>
      </c>
      <c r="GK37">
        <v>-1.464551594746779E-2</v>
      </c>
      <c r="GL37">
        <v>7.6178825369980618E-3</v>
      </c>
      <c r="GM37">
        <v>1</v>
      </c>
      <c r="GN37">
        <v>3</v>
      </c>
      <c r="GO37">
        <v>3</v>
      </c>
      <c r="GP37" t="s">
        <v>440</v>
      </c>
      <c r="GQ37">
        <v>3.0996800000000002</v>
      </c>
      <c r="GR37">
        <v>2.75807</v>
      </c>
      <c r="GS37">
        <v>8.7367200000000006E-2</v>
      </c>
      <c r="GT37">
        <v>8.8404300000000005E-2</v>
      </c>
      <c r="GU37">
        <v>6.1745000000000001E-2</v>
      </c>
      <c r="GV37">
        <v>5.97776E-2</v>
      </c>
      <c r="GW37">
        <v>23811.5</v>
      </c>
      <c r="GX37">
        <v>22129</v>
      </c>
      <c r="GY37">
        <v>26651.8</v>
      </c>
      <c r="GZ37">
        <v>24499</v>
      </c>
      <c r="HA37">
        <v>40088.1</v>
      </c>
      <c r="HB37">
        <v>34092</v>
      </c>
      <c r="HC37">
        <v>46612.3</v>
      </c>
      <c r="HD37">
        <v>38797.300000000003</v>
      </c>
      <c r="HE37">
        <v>1.8869499999999999</v>
      </c>
      <c r="HF37">
        <v>1.88185</v>
      </c>
      <c r="HG37">
        <v>2.82004E-2</v>
      </c>
      <c r="HH37">
        <v>0</v>
      </c>
      <c r="HI37">
        <v>17.530100000000001</v>
      </c>
      <c r="HJ37">
        <v>999.9</v>
      </c>
      <c r="HK37">
        <v>30.3</v>
      </c>
      <c r="HL37">
        <v>32.4</v>
      </c>
      <c r="HM37">
        <v>16.290900000000001</v>
      </c>
      <c r="HN37">
        <v>62.352899999999998</v>
      </c>
      <c r="HO37">
        <v>24.294899999999998</v>
      </c>
      <c r="HP37">
        <v>1</v>
      </c>
      <c r="HQ37">
        <v>6.3955799999999993E-2</v>
      </c>
      <c r="HR37">
        <v>5.2724200000000003</v>
      </c>
      <c r="HS37">
        <v>20.200299999999999</v>
      </c>
      <c r="HT37">
        <v>5.2228300000000001</v>
      </c>
      <c r="HU37">
        <v>11.98</v>
      </c>
      <c r="HV37">
        <v>4.9656500000000001</v>
      </c>
      <c r="HW37">
        <v>3.2759800000000001</v>
      </c>
      <c r="HX37">
        <v>9999</v>
      </c>
      <c r="HY37">
        <v>9999</v>
      </c>
      <c r="HZ37">
        <v>9999</v>
      </c>
      <c r="IA37">
        <v>520</v>
      </c>
      <c r="IB37">
        <v>1.8640099999999999</v>
      </c>
      <c r="IC37">
        <v>1.8601000000000001</v>
      </c>
      <c r="ID37">
        <v>1.8583700000000001</v>
      </c>
      <c r="IE37">
        <v>1.85975</v>
      </c>
      <c r="IF37">
        <v>1.85988</v>
      </c>
      <c r="IG37">
        <v>1.8583799999999999</v>
      </c>
      <c r="IH37">
        <v>1.85745</v>
      </c>
      <c r="II37">
        <v>1.85239</v>
      </c>
      <c r="IJ37">
        <v>0</v>
      </c>
      <c r="IK37">
        <v>0</v>
      </c>
      <c r="IL37">
        <v>0</v>
      </c>
      <c r="IM37">
        <v>0</v>
      </c>
      <c r="IN37" t="s">
        <v>441</v>
      </c>
      <c r="IO37" t="s">
        <v>442</v>
      </c>
      <c r="IP37" t="s">
        <v>443</v>
      </c>
      <c r="IQ37" t="s">
        <v>443</v>
      </c>
      <c r="IR37" t="s">
        <v>443</v>
      </c>
      <c r="IS37" t="s">
        <v>443</v>
      </c>
      <c r="IT37">
        <v>0</v>
      </c>
      <c r="IU37">
        <v>100</v>
      </c>
      <c r="IV37">
        <v>100</v>
      </c>
      <c r="IW37">
        <v>1.262</v>
      </c>
      <c r="IX37">
        <v>1.0200000000000001E-2</v>
      </c>
      <c r="IY37">
        <v>0.39716153104927959</v>
      </c>
      <c r="IZ37">
        <v>2.1943836705261579E-3</v>
      </c>
      <c r="JA37">
        <v>-2.6144308360484781E-7</v>
      </c>
      <c r="JB37">
        <v>2.8315668189746569E-11</v>
      </c>
      <c r="JC37">
        <v>-2.387284111826243E-2</v>
      </c>
      <c r="JD37">
        <v>-4.9195921971587819E-3</v>
      </c>
      <c r="JE37">
        <v>8.1864236447964141E-4</v>
      </c>
      <c r="JF37">
        <v>-8.2681161510495509E-6</v>
      </c>
      <c r="JG37">
        <v>6</v>
      </c>
      <c r="JH37">
        <v>2002</v>
      </c>
      <c r="JI37">
        <v>0</v>
      </c>
      <c r="JJ37">
        <v>28</v>
      </c>
      <c r="JK37">
        <v>28363625.300000001</v>
      </c>
      <c r="JL37">
        <v>28363625.300000001</v>
      </c>
      <c r="JM37">
        <v>1.1340300000000001</v>
      </c>
      <c r="JN37">
        <v>2.63428</v>
      </c>
      <c r="JO37">
        <v>1.49658</v>
      </c>
      <c r="JP37">
        <v>2.36084</v>
      </c>
      <c r="JQ37">
        <v>1.5490699999999999</v>
      </c>
      <c r="JR37">
        <v>2.4658199999999999</v>
      </c>
      <c r="JS37">
        <v>36.4343</v>
      </c>
      <c r="JT37">
        <v>24.078700000000001</v>
      </c>
      <c r="JU37">
        <v>18</v>
      </c>
      <c r="JV37">
        <v>486.654</v>
      </c>
      <c r="JW37">
        <v>499.30500000000001</v>
      </c>
      <c r="JX37">
        <v>13.258699999999999</v>
      </c>
      <c r="JY37">
        <v>27.831399999999999</v>
      </c>
      <c r="JZ37">
        <v>29.998899999999999</v>
      </c>
      <c r="KA37">
        <v>28.317699999999999</v>
      </c>
      <c r="KB37">
        <v>28.3675</v>
      </c>
      <c r="KC37">
        <v>22.812799999999999</v>
      </c>
      <c r="KD37">
        <v>28.2242</v>
      </c>
      <c r="KE37">
        <v>37.681699999999999</v>
      </c>
      <c r="KF37">
        <v>13.2524</v>
      </c>
      <c r="KG37">
        <v>420</v>
      </c>
      <c r="KH37">
        <v>10.511900000000001</v>
      </c>
      <c r="KI37">
        <v>101.85599999999999</v>
      </c>
      <c r="KJ37">
        <v>93.529700000000005</v>
      </c>
    </row>
    <row r="38" spans="1:296" x14ac:dyDescent="0.3">
      <c r="A38">
        <v>20</v>
      </c>
      <c r="B38">
        <v>1701817607.0999999</v>
      </c>
      <c r="C38">
        <v>6030.0999999046326</v>
      </c>
      <c r="D38" t="s">
        <v>502</v>
      </c>
      <c r="E38" t="s">
        <v>503</v>
      </c>
      <c r="F38">
        <v>5</v>
      </c>
      <c r="G38" t="s">
        <v>500</v>
      </c>
      <c r="H38">
        <v>1701817599.099999</v>
      </c>
      <c r="I38">
        <f t="shared" si="0"/>
        <v>1.4691331927388935E-3</v>
      </c>
      <c r="J38">
        <f t="shared" si="1"/>
        <v>1.4691331927388935</v>
      </c>
      <c r="K38">
        <f t="shared" si="2"/>
        <v>12.138741586095001</v>
      </c>
      <c r="L38">
        <f t="shared" si="3"/>
        <v>414.88606451612901</v>
      </c>
      <c r="M38">
        <f t="shared" si="4"/>
        <v>251.79247277612063</v>
      </c>
      <c r="N38">
        <f t="shared" si="5"/>
        <v>22.89894038973906</v>
      </c>
      <c r="O38">
        <f t="shared" si="6"/>
        <v>37.731275900116067</v>
      </c>
      <c r="P38">
        <f t="shared" si="7"/>
        <v>0.12649827775566747</v>
      </c>
      <c r="Q38">
        <f t="shared" si="8"/>
        <v>2.8526042105873057</v>
      </c>
      <c r="R38">
        <f t="shared" si="9"/>
        <v>0.12346253090968048</v>
      </c>
      <c r="S38">
        <f t="shared" si="10"/>
        <v>7.7430763743542297E-2</v>
      </c>
      <c r="T38">
        <f t="shared" si="11"/>
        <v>241.7369475909002</v>
      </c>
      <c r="U38">
        <f t="shared" si="12"/>
        <v>18.51398115510322</v>
      </c>
      <c r="V38">
        <f t="shared" si="13"/>
        <v>17.981345161290321</v>
      </c>
      <c r="W38">
        <f t="shared" si="14"/>
        <v>2.0688489020169505</v>
      </c>
      <c r="X38">
        <f t="shared" si="15"/>
        <v>50.270282908491573</v>
      </c>
      <c r="Y38">
        <f t="shared" si="16"/>
        <v>1.0049593315659535</v>
      </c>
      <c r="Z38">
        <f t="shared" si="17"/>
        <v>1.9991121462262498</v>
      </c>
      <c r="AA38">
        <f t="shared" si="18"/>
        <v>1.063889570450997</v>
      </c>
      <c r="AB38">
        <f t="shared" si="19"/>
        <v>-64.788773799785204</v>
      </c>
      <c r="AC38">
        <f t="shared" si="20"/>
        <v>-83.667494567180299</v>
      </c>
      <c r="AD38">
        <f t="shared" si="21"/>
        <v>-5.7597512163643101</v>
      </c>
      <c r="AE38">
        <f t="shared" si="22"/>
        <v>87.52092800757039</v>
      </c>
      <c r="AF38">
        <f t="shared" si="23"/>
        <v>12.216523796190982</v>
      </c>
      <c r="AG38">
        <f t="shared" si="24"/>
        <v>1.4648082709727415</v>
      </c>
      <c r="AH38">
        <f t="shared" si="25"/>
        <v>12.138741586095001</v>
      </c>
      <c r="AI38">
        <v>424.44012594046637</v>
      </c>
      <c r="AJ38">
        <v>419.53359999999981</v>
      </c>
      <c r="AK38">
        <v>-5.3432944913592181E-5</v>
      </c>
      <c r="AL38">
        <v>66.179488608650004</v>
      </c>
      <c r="AM38">
        <f t="shared" si="26"/>
        <v>1.4691331927388935</v>
      </c>
      <c r="AN38">
        <v>10.46299491811217</v>
      </c>
      <c r="AO38">
        <v>11.044225454545449</v>
      </c>
      <c r="AP38">
        <v>-9.451996332406714E-6</v>
      </c>
      <c r="AQ38">
        <v>108.9008884823142</v>
      </c>
      <c r="AR38">
        <v>0</v>
      </c>
      <c r="AS38">
        <v>0</v>
      </c>
      <c r="AT38">
        <f t="shared" si="27"/>
        <v>1</v>
      </c>
      <c r="AU38">
        <f t="shared" si="28"/>
        <v>0</v>
      </c>
      <c r="AV38">
        <f t="shared" si="29"/>
        <v>49601.838683613925</v>
      </c>
      <c r="AW38" t="s">
        <v>436</v>
      </c>
      <c r="AX38">
        <v>0</v>
      </c>
      <c r="AY38">
        <v>0.7</v>
      </c>
      <c r="AZ38">
        <v>0.7</v>
      </c>
      <c r="BA38">
        <f t="shared" si="30"/>
        <v>0</v>
      </c>
      <c r="BB38">
        <v>-1</v>
      </c>
      <c r="BC38" t="s">
        <v>504</v>
      </c>
      <c r="BD38">
        <v>8173.71</v>
      </c>
      <c r="BE38">
        <v>323.11711538461537</v>
      </c>
      <c r="BF38">
        <v>364.59</v>
      </c>
      <c r="BG38">
        <f t="shared" si="31"/>
        <v>0.11375211776347294</v>
      </c>
      <c r="BH38">
        <v>0.5</v>
      </c>
      <c r="BI38">
        <f t="shared" si="32"/>
        <v>1261.2113422583636</v>
      </c>
      <c r="BJ38">
        <f t="shared" si="33"/>
        <v>12.138741586095001</v>
      </c>
      <c r="BK38">
        <f t="shared" si="34"/>
        <v>71.732730564600573</v>
      </c>
      <c r="BL38">
        <f t="shared" si="35"/>
        <v>1.0417557427423995E-2</v>
      </c>
      <c r="BM38">
        <f t="shared" si="36"/>
        <v>-0.99808003510792953</v>
      </c>
      <c r="BN38">
        <f t="shared" si="37"/>
        <v>364.59</v>
      </c>
      <c r="BO38" t="s">
        <v>436</v>
      </c>
      <c r="BP38">
        <v>0</v>
      </c>
      <c r="BQ38">
        <f t="shared" si="38"/>
        <v>364.59</v>
      </c>
      <c r="BR38">
        <f t="shared" si="39"/>
        <v>0</v>
      </c>
      <c r="BS38" t="e">
        <f t="shared" si="40"/>
        <v>#DIV/0!</v>
      </c>
      <c r="BT38">
        <f t="shared" si="41"/>
        <v>1</v>
      </c>
      <c r="BU38">
        <f t="shared" si="42"/>
        <v>0.1139709379630784</v>
      </c>
      <c r="BV38" t="e">
        <f t="shared" si="43"/>
        <v>#DIV/0!</v>
      </c>
      <c r="BW38" t="e">
        <f t="shared" si="44"/>
        <v>#DIV/0!</v>
      </c>
      <c r="BX38" t="e">
        <f t="shared" si="45"/>
        <v>#DIV/0!</v>
      </c>
      <c r="DG38">
        <f t="shared" si="46"/>
        <v>1500.0006451612901</v>
      </c>
      <c r="DH38">
        <f t="shared" si="47"/>
        <v>1261.2113422583636</v>
      </c>
      <c r="DI38">
        <f t="shared" si="48"/>
        <v>0.84080719986807062</v>
      </c>
      <c r="DJ38">
        <f t="shared" si="49"/>
        <v>0.16115789574537617</v>
      </c>
      <c r="DK38">
        <v>2</v>
      </c>
      <c r="DL38">
        <v>0.5</v>
      </c>
      <c r="DM38" t="s">
        <v>438</v>
      </c>
      <c r="DN38">
        <v>2</v>
      </c>
      <c r="DO38" t="b">
        <v>1</v>
      </c>
      <c r="DP38">
        <v>1701817599.099999</v>
      </c>
      <c r="DQ38">
        <v>414.88606451612901</v>
      </c>
      <c r="DR38">
        <v>420.01567741935492</v>
      </c>
      <c r="DS38">
        <v>11.050345161290331</v>
      </c>
      <c r="DT38">
        <v>10.470906451612899</v>
      </c>
      <c r="DU38">
        <v>413.62403225806452</v>
      </c>
      <c r="DV38">
        <v>11.039877419354839</v>
      </c>
      <c r="DW38">
        <v>500.0085806451612</v>
      </c>
      <c r="DX38">
        <v>90.84368709677419</v>
      </c>
      <c r="DY38">
        <v>0.100018</v>
      </c>
      <c r="DZ38">
        <v>17.437306451612901</v>
      </c>
      <c r="EA38">
        <v>17.981345161290321</v>
      </c>
      <c r="EB38">
        <v>999.90000000000032</v>
      </c>
      <c r="EC38">
        <v>0</v>
      </c>
      <c r="ED38">
        <v>0</v>
      </c>
      <c r="EE38">
        <v>9996.7825806451638</v>
      </c>
      <c r="EF38">
        <v>0</v>
      </c>
      <c r="EG38">
        <v>10.31743548387097</v>
      </c>
      <c r="EH38">
        <v>-5.1295422580645136</v>
      </c>
      <c r="EI38">
        <v>419.52206451612898</v>
      </c>
      <c r="EJ38">
        <v>424.46019354838711</v>
      </c>
      <c r="EK38">
        <v>0.57943861290322574</v>
      </c>
      <c r="EL38">
        <v>420.01567741935492</v>
      </c>
      <c r="EM38">
        <v>10.470906451612899</v>
      </c>
      <c r="EN38">
        <v>1.0038541935483869</v>
      </c>
      <c r="EO38">
        <v>0.95121567741935475</v>
      </c>
      <c r="EP38">
        <v>6.9724374193548391</v>
      </c>
      <c r="EQ38">
        <v>6.189799677419356</v>
      </c>
      <c r="ER38">
        <v>1500.0006451612901</v>
      </c>
      <c r="ES38">
        <v>0.97300425806451596</v>
      </c>
      <c r="ET38">
        <v>2.6996196774193539E-2</v>
      </c>
      <c r="EU38">
        <v>0</v>
      </c>
      <c r="EV38">
        <v>323.13506451612898</v>
      </c>
      <c r="EW38">
        <v>4.9995999999999974</v>
      </c>
      <c r="EX38">
        <v>4820.5419354838714</v>
      </c>
      <c r="EY38">
        <v>14076.432258064509</v>
      </c>
      <c r="EZ38">
        <v>37.324322580645152</v>
      </c>
      <c r="FA38">
        <v>38.927064516129029</v>
      </c>
      <c r="FB38">
        <v>38.195451612903227</v>
      </c>
      <c r="FC38">
        <v>38.142903225806442</v>
      </c>
      <c r="FD38">
        <v>37.828354838709672</v>
      </c>
      <c r="FE38">
        <v>1454.64064516129</v>
      </c>
      <c r="FF38">
        <v>40.359999999999978</v>
      </c>
      <c r="FG38">
        <v>0</v>
      </c>
      <c r="FH38">
        <v>91</v>
      </c>
      <c r="FI38">
        <v>0</v>
      </c>
      <c r="FJ38">
        <v>323.11711538461537</v>
      </c>
      <c r="FK38">
        <v>-0.86991452613521381</v>
      </c>
      <c r="FL38">
        <v>-9.4136752170041369</v>
      </c>
      <c r="FM38">
        <v>4820.4296153846153</v>
      </c>
      <c r="FN38">
        <v>15</v>
      </c>
      <c r="FO38">
        <v>0</v>
      </c>
      <c r="FP38" t="s">
        <v>439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-5.1413087804878046</v>
      </c>
      <c r="GC38">
        <v>0.24890132404179821</v>
      </c>
      <c r="GD38">
        <v>4.8047870397472388E-2</v>
      </c>
      <c r="GE38">
        <v>1</v>
      </c>
      <c r="GF38">
        <v>323.13514705882358</v>
      </c>
      <c r="GG38">
        <v>-0.45853322698857651</v>
      </c>
      <c r="GH38">
        <v>0.2355794024194218</v>
      </c>
      <c r="GI38">
        <v>1</v>
      </c>
      <c r="GJ38">
        <v>0.57475241463414628</v>
      </c>
      <c r="GK38">
        <v>0.12595586759581759</v>
      </c>
      <c r="GL38">
        <v>1.5533296454085891E-2</v>
      </c>
      <c r="GM38">
        <v>0</v>
      </c>
      <c r="GN38">
        <v>2</v>
      </c>
      <c r="GO38">
        <v>3</v>
      </c>
      <c r="GP38" t="s">
        <v>447</v>
      </c>
      <c r="GQ38">
        <v>3.09965</v>
      </c>
      <c r="GR38">
        <v>2.758</v>
      </c>
      <c r="GS38">
        <v>8.7426299999999998E-2</v>
      </c>
      <c r="GT38">
        <v>8.8467500000000004E-2</v>
      </c>
      <c r="GU38">
        <v>6.1883100000000003E-2</v>
      </c>
      <c r="GV38">
        <v>6.0022600000000002E-2</v>
      </c>
      <c r="GW38">
        <v>23818.2</v>
      </c>
      <c r="GX38">
        <v>22133.7</v>
      </c>
      <c r="GY38">
        <v>26660.1</v>
      </c>
      <c r="GZ38">
        <v>24504.9</v>
      </c>
      <c r="HA38">
        <v>40094.6</v>
      </c>
      <c r="HB38">
        <v>34090.300000000003</v>
      </c>
      <c r="HC38">
        <v>46626.9</v>
      </c>
      <c r="HD38">
        <v>38805.5</v>
      </c>
      <c r="HE38">
        <v>1.8892</v>
      </c>
      <c r="HF38">
        <v>1.8858999999999999</v>
      </c>
      <c r="HG38">
        <v>2.30186E-2</v>
      </c>
      <c r="HH38">
        <v>0</v>
      </c>
      <c r="HI38">
        <v>17.595700000000001</v>
      </c>
      <c r="HJ38">
        <v>999.9</v>
      </c>
      <c r="HK38">
        <v>29.3</v>
      </c>
      <c r="HL38">
        <v>32.4</v>
      </c>
      <c r="HM38">
        <v>15.7546</v>
      </c>
      <c r="HN38">
        <v>62.482900000000001</v>
      </c>
      <c r="HO38">
        <v>24.1266</v>
      </c>
      <c r="HP38">
        <v>1</v>
      </c>
      <c r="HQ38">
        <v>4.7388199999999998E-2</v>
      </c>
      <c r="HR38">
        <v>5.28078</v>
      </c>
      <c r="HS38">
        <v>20.200199999999999</v>
      </c>
      <c r="HT38">
        <v>5.2226800000000004</v>
      </c>
      <c r="HU38">
        <v>11.98</v>
      </c>
      <c r="HV38">
        <v>4.9657999999999998</v>
      </c>
      <c r="HW38">
        <v>3.2759</v>
      </c>
      <c r="HX38">
        <v>9999</v>
      </c>
      <c r="HY38">
        <v>9999</v>
      </c>
      <c r="HZ38">
        <v>9999</v>
      </c>
      <c r="IA38">
        <v>520</v>
      </c>
      <c r="IB38">
        <v>1.8640099999999999</v>
      </c>
      <c r="IC38">
        <v>1.86009</v>
      </c>
      <c r="ID38">
        <v>1.8583700000000001</v>
      </c>
      <c r="IE38">
        <v>1.8597399999999999</v>
      </c>
      <c r="IF38">
        <v>1.85989</v>
      </c>
      <c r="IG38">
        <v>1.8583700000000001</v>
      </c>
      <c r="IH38">
        <v>1.85745</v>
      </c>
      <c r="II38">
        <v>1.8524</v>
      </c>
      <c r="IJ38">
        <v>0</v>
      </c>
      <c r="IK38">
        <v>0</v>
      </c>
      <c r="IL38">
        <v>0</v>
      </c>
      <c r="IM38">
        <v>0</v>
      </c>
      <c r="IN38" t="s">
        <v>441</v>
      </c>
      <c r="IO38" t="s">
        <v>442</v>
      </c>
      <c r="IP38" t="s">
        <v>443</v>
      </c>
      <c r="IQ38" t="s">
        <v>443</v>
      </c>
      <c r="IR38" t="s">
        <v>443</v>
      </c>
      <c r="IS38" t="s">
        <v>443</v>
      </c>
      <c r="IT38">
        <v>0</v>
      </c>
      <c r="IU38">
        <v>100</v>
      </c>
      <c r="IV38">
        <v>100</v>
      </c>
      <c r="IW38">
        <v>1.262</v>
      </c>
      <c r="IX38">
        <v>1.04E-2</v>
      </c>
      <c r="IY38">
        <v>0.39716153104927959</v>
      </c>
      <c r="IZ38">
        <v>2.1943836705261579E-3</v>
      </c>
      <c r="JA38">
        <v>-2.6144308360484781E-7</v>
      </c>
      <c r="JB38">
        <v>2.8315668189746569E-11</v>
      </c>
      <c r="JC38">
        <v>-2.387284111826243E-2</v>
      </c>
      <c r="JD38">
        <v>-4.9195921971587819E-3</v>
      </c>
      <c r="JE38">
        <v>8.1864236447964141E-4</v>
      </c>
      <c r="JF38">
        <v>-8.2681161510495509E-6</v>
      </c>
      <c r="JG38">
        <v>6</v>
      </c>
      <c r="JH38">
        <v>2002</v>
      </c>
      <c r="JI38">
        <v>0</v>
      </c>
      <c r="JJ38">
        <v>28</v>
      </c>
      <c r="JK38">
        <v>28363626.800000001</v>
      </c>
      <c r="JL38">
        <v>28363626.800000001</v>
      </c>
      <c r="JM38">
        <v>1.1340300000000001</v>
      </c>
      <c r="JN38">
        <v>2.6428199999999999</v>
      </c>
      <c r="JO38">
        <v>1.49658</v>
      </c>
      <c r="JP38">
        <v>2.36084</v>
      </c>
      <c r="JQ38">
        <v>1.5490699999999999</v>
      </c>
      <c r="JR38">
        <v>2.4035600000000001</v>
      </c>
      <c r="JS38">
        <v>36.410699999999999</v>
      </c>
      <c r="JT38">
        <v>24.07</v>
      </c>
      <c r="JU38">
        <v>18</v>
      </c>
      <c r="JV38">
        <v>486.077</v>
      </c>
      <c r="JW38">
        <v>499.91300000000001</v>
      </c>
      <c r="JX38">
        <v>13.2393</v>
      </c>
      <c r="JY38">
        <v>27.593800000000002</v>
      </c>
      <c r="JZ38">
        <v>29.999300000000002</v>
      </c>
      <c r="KA38">
        <v>28.072900000000001</v>
      </c>
      <c r="KB38">
        <v>28.125399999999999</v>
      </c>
      <c r="KC38">
        <v>22.807500000000001</v>
      </c>
      <c r="KD38">
        <v>26.1112</v>
      </c>
      <c r="KE38">
        <v>36.191299999999998</v>
      </c>
      <c r="KF38">
        <v>13.2453</v>
      </c>
      <c r="KG38">
        <v>420</v>
      </c>
      <c r="KH38">
        <v>10.537599999999999</v>
      </c>
      <c r="KI38">
        <v>101.88800000000001</v>
      </c>
      <c r="KJ38">
        <v>93.550700000000006</v>
      </c>
    </row>
    <row r="39" spans="1:296" x14ac:dyDescent="0.3">
      <c r="A39">
        <v>21</v>
      </c>
      <c r="B39">
        <v>1701817728.5999999</v>
      </c>
      <c r="C39">
        <v>6151.5999999046326</v>
      </c>
      <c r="D39" t="s">
        <v>505</v>
      </c>
      <c r="E39" t="s">
        <v>506</v>
      </c>
      <c r="F39">
        <v>5</v>
      </c>
      <c r="G39" t="s">
        <v>500</v>
      </c>
      <c r="H39">
        <v>1701817720.849999</v>
      </c>
      <c r="I39">
        <f t="shared" si="0"/>
        <v>1.497028575869045E-3</v>
      </c>
      <c r="J39">
        <f t="shared" si="1"/>
        <v>1.4970285758690449</v>
      </c>
      <c r="K39">
        <f t="shared" si="2"/>
        <v>12.325359630906332</v>
      </c>
      <c r="L39">
        <f t="shared" si="3"/>
        <v>414.81253333333342</v>
      </c>
      <c r="M39">
        <f t="shared" si="4"/>
        <v>252.27901617048786</v>
      </c>
      <c r="N39">
        <f t="shared" si="5"/>
        <v>22.943377066774353</v>
      </c>
      <c r="O39">
        <f t="shared" si="6"/>
        <v>37.724898839223854</v>
      </c>
      <c r="P39">
        <f t="shared" si="7"/>
        <v>0.12895718190105657</v>
      </c>
      <c r="Q39">
        <f t="shared" si="8"/>
        <v>2.8535984530140359</v>
      </c>
      <c r="R39">
        <f t="shared" si="9"/>
        <v>0.12580492314782202</v>
      </c>
      <c r="S39">
        <f t="shared" si="10"/>
        <v>7.8904877042813404E-2</v>
      </c>
      <c r="T39">
        <f t="shared" si="11"/>
        <v>241.73769582315649</v>
      </c>
      <c r="U39">
        <f t="shared" si="12"/>
        <v>18.503777035863816</v>
      </c>
      <c r="V39">
        <f t="shared" si="13"/>
        <v>17.99263333333333</v>
      </c>
      <c r="W39">
        <f t="shared" si="14"/>
        <v>2.0703181731495683</v>
      </c>
      <c r="X39">
        <f t="shared" si="15"/>
        <v>50.350972085568237</v>
      </c>
      <c r="Y39">
        <f t="shared" si="16"/>
        <v>1.0064213258377954</v>
      </c>
      <c r="Z39">
        <f t="shared" si="17"/>
        <v>1.9988121066013329</v>
      </c>
      <c r="AA39">
        <f t="shared" si="18"/>
        <v>1.0638968473117729</v>
      </c>
      <c r="AB39">
        <f t="shared" si="19"/>
        <v>-66.018960195824889</v>
      </c>
      <c r="AC39">
        <f t="shared" si="20"/>
        <v>-85.798865338507809</v>
      </c>
      <c r="AD39">
        <f t="shared" si="21"/>
        <v>-5.9046906911978727</v>
      </c>
      <c r="AE39">
        <f t="shared" si="22"/>
        <v>84.015179597625902</v>
      </c>
      <c r="AF39">
        <f t="shared" si="23"/>
        <v>12.295546014696885</v>
      </c>
      <c r="AG39">
        <f t="shared" si="24"/>
        <v>1.5160915853941968</v>
      </c>
      <c r="AH39">
        <f t="shared" si="25"/>
        <v>12.325359630906332</v>
      </c>
      <c r="AI39">
        <v>424.44596232793521</v>
      </c>
      <c r="AJ39">
        <v>419.46329696969678</v>
      </c>
      <c r="AK39">
        <v>5.1098904376319958E-5</v>
      </c>
      <c r="AL39">
        <v>66.179488608650004</v>
      </c>
      <c r="AM39">
        <f t="shared" si="26"/>
        <v>1.4970285758690449</v>
      </c>
      <c r="AN39">
        <v>10.470661407846039</v>
      </c>
      <c r="AO39">
        <v>11.062922424242419</v>
      </c>
      <c r="AP39">
        <v>-7.3232170118694916E-6</v>
      </c>
      <c r="AQ39">
        <v>108.9008884823142</v>
      </c>
      <c r="AR39">
        <v>0</v>
      </c>
      <c r="AS39">
        <v>0</v>
      </c>
      <c r="AT39">
        <f t="shared" si="27"/>
        <v>1</v>
      </c>
      <c r="AU39">
        <f t="shared" si="28"/>
        <v>0</v>
      </c>
      <c r="AV39">
        <f t="shared" si="29"/>
        <v>49631.23640240579</v>
      </c>
      <c r="AW39" t="s">
        <v>436</v>
      </c>
      <c r="AX39">
        <v>0</v>
      </c>
      <c r="AY39">
        <v>0.7</v>
      </c>
      <c r="AZ39">
        <v>0.7</v>
      </c>
      <c r="BA39">
        <f t="shared" si="30"/>
        <v>0</v>
      </c>
      <c r="BB39">
        <v>-1</v>
      </c>
      <c r="BC39" t="s">
        <v>507</v>
      </c>
      <c r="BD39">
        <v>8178.13</v>
      </c>
      <c r="BE39">
        <v>322.72115384615392</v>
      </c>
      <c r="BF39">
        <v>364.37</v>
      </c>
      <c r="BG39">
        <f t="shared" si="31"/>
        <v>0.11430371916965198</v>
      </c>
      <c r="BH39">
        <v>0.5</v>
      </c>
      <c r="BI39">
        <f t="shared" si="32"/>
        <v>1261.2152803228796</v>
      </c>
      <c r="BJ39">
        <f t="shared" si="33"/>
        <v>12.325359630906332</v>
      </c>
      <c r="BK39">
        <f t="shared" si="34"/>
        <v>72.080798607250173</v>
      </c>
      <c r="BL39">
        <f t="shared" si="35"/>
        <v>1.0565491743403989E-2</v>
      </c>
      <c r="BM39">
        <f t="shared" si="36"/>
        <v>-0.99807887586793642</v>
      </c>
      <c r="BN39">
        <f t="shared" si="37"/>
        <v>364.37</v>
      </c>
      <c r="BO39" t="s">
        <v>436</v>
      </c>
      <c r="BP39">
        <v>0</v>
      </c>
      <c r="BQ39">
        <f t="shared" si="38"/>
        <v>364.37</v>
      </c>
      <c r="BR39">
        <f t="shared" si="39"/>
        <v>0</v>
      </c>
      <c r="BS39" t="e">
        <f t="shared" si="40"/>
        <v>#DIV/0!</v>
      </c>
      <c r="BT39">
        <f t="shared" si="41"/>
        <v>1</v>
      </c>
      <c r="BU39">
        <f t="shared" si="42"/>
        <v>0.11452373347773002</v>
      </c>
      <c r="BV39" t="e">
        <f t="shared" si="43"/>
        <v>#DIV/0!</v>
      </c>
      <c r="BW39" t="e">
        <f t="shared" si="44"/>
        <v>#DIV/0!</v>
      </c>
      <c r="BX39" t="e">
        <f t="shared" si="45"/>
        <v>#DIV/0!</v>
      </c>
      <c r="DG39">
        <f t="shared" si="46"/>
        <v>1500.005333333334</v>
      </c>
      <c r="DH39">
        <f t="shared" si="47"/>
        <v>1261.2152803228796</v>
      </c>
      <c r="DI39">
        <f t="shared" si="48"/>
        <v>0.84080719734521769</v>
      </c>
      <c r="DJ39">
        <f t="shared" si="49"/>
        <v>0.16115789087627003</v>
      </c>
      <c r="DK39">
        <v>2</v>
      </c>
      <c r="DL39">
        <v>0.5</v>
      </c>
      <c r="DM39" t="s">
        <v>438</v>
      </c>
      <c r="DN39">
        <v>2</v>
      </c>
      <c r="DO39" t="b">
        <v>1</v>
      </c>
      <c r="DP39">
        <v>1701817720.849999</v>
      </c>
      <c r="DQ39">
        <v>414.81253333333342</v>
      </c>
      <c r="DR39">
        <v>419.98243333333329</v>
      </c>
      <c r="DS39">
        <v>11.066330000000001</v>
      </c>
      <c r="DT39">
        <v>10.46659</v>
      </c>
      <c r="DU39">
        <v>413.55066666666659</v>
      </c>
      <c r="DV39">
        <v>11.05570333333333</v>
      </c>
      <c r="DW39">
        <v>499.988</v>
      </c>
      <c r="DX39">
        <v>90.844496666666672</v>
      </c>
      <c r="DY39">
        <v>9.9956086666666652E-2</v>
      </c>
      <c r="DZ39">
        <v>17.434930000000001</v>
      </c>
      <c r="EA39">
        <v>17.99263333333333</v>
      </c>
      <c r="EB39">
        <v>999.9000000000002</v>
      </c>
      <c r="EC39">
        <v>0</v>
      </c>
      <c r="ED39">
        <v>0</v>
      </c>
      <c r="EE39">
        <v>10002.781666666669</v>
      </c>
      <c r="EF39">
        <v>0</v>
      </c>
      <c r="EG39">
        <v>10.303546666666669</v>
      </c>
      <c r="EH39">
        <v>-5.1697606666666651</v>
      </c>
      <c r="EI39">
        <v>419.45443333333333</v>
      </c>
      <c r="EJ39">
        <v>424.42460000000011</v>
      </c>
      <c r="EK39">
        <v>0.59974273333333328</v>
      </c>
      <c r="EL39">
        <v>419.98243333333329</v>
      </c>
      <c r="EM39">
        <v>10.46659</v>
      </c>
      <c r="EN39">
        <v>1.005315</v>
      </c>
      <c r="EO39">
        <v>0.9508314333333332</v>
      </c>
      <c r="EP39">
        <v>6.9936333333333351</v>
      </c>
      <c r="EQ39">
        <v>6.1839589999999998</v>
      </c>
      <c r="ER39">
        <v>1500.005333333334</v>
      </c>
      <c r="ES39">
        <v>0.9730015666666666</v>
      </c>
      <c r="ET39">
        <v>2.6998689999999999E-2</v>
      </c>
      <c r="EU39">
        <v>0</v>
      </c>
      <c r="EV39">
        <v>322.71949999999993</v>
      </c>
      <c r="EW39">
        <v>4.9995999999999983</v>
      </c>
      <c r="EX39">
        <v>4803.9193333333342</v>
      </c>
      <c r="EY39">
        <v>14076.46333333333</v>
      </c>
      <c r="EZ39">
        <v>36.783133333333332</v>
      </c>
      <c r="FA39">
        <v>38.487400000000001</v>
      </c>
      <c r="FB39">
        <v>37.620600000000003</v>
      </c>
      <c r="FC39">
        <v>37.703866666666663</v>
      </c>
      <c r="FD39">
        <v>37.391533333333342</v>
      </c>
      <c r="FE39">
        <v>1454.6453333333329</v>
      </c>
      <c r="FF39">
        <v>40.359999999999992</v>
      </c>
      <c r="FG39">
        <v>0</v>
      </c>
      <c r="FH39">
        <v>121</v>
      </c>
      <c r="FI39">
        <v>0</v>
      </c>
      <c r="FJ39">
        <v>322.72115384615392</v>
      </c>
      <c r="FK39">
        <v>0.43452992054844258</v>
      </c>
      <c r="FL39">
        <v>-10.674871785246919</v>
      </c>
      <c r="FM39">
        <v>4803.8599999999997</v>
      </c>
      <c r="FN39">
        <v>15</v>
      </c>
      <c r="FO39">
        <v>0</v>
      </c>
      <c r="FP39" t="s">
        <v>439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-5.1818267500000008</v>
      </c>
      <c r="GC39">
        <v>5.7250243902447158E-2</v>
      </c>
      <c r="GD39">
        <v>6.6617549729313094E-2</v>
      </c>
      <c r="GE39">
        <v>1</v>
      </c>
      <c r="GF39">
        <v>322.71499999999997</v>
      </c>
      <c r="GG39">
        <v>-2.1787624878428238E-2</v>
      </c>
      <c r="GH39">
        <v>0.2011771241819415</v>
      </c>
      <c r="GI39">
        <v>1</v>
      </c>
      <c r="GJ39">
        <v>0.60087115000000002</v>
      </c>
      <c r="GK39">
        <v>-2.2836450281427539E-2</v>
      </c>
      <c r="GL39">
        <v>6.8285177474690668E-3</v>
      </c>
      <c r="GM39">
        <v>1</v>
      </c>
      <c r="GN39">
        <v>3</v>
      </c>
      <c r="GO39">
        <v>3</v>
      </c>
      <c r="GP39" t="s">
        <v>440</v>
      </c>
      <c r="GQ39">
        <v>3.0997699999999999</v>
      </c>
      <c r="GR39">
        <v>2.7581600000000002</v>
      </c>
      <c r="GS39">
        <v>8.7470800000000001E-2</v>
      </c>
      <c r="GT39">
        <v>8.8526499999999994E-2</v>
      </c>
      <c r="GU39">
        <v>6.2000600000000003E-2</v>
      </c>
      <c r="GV39">
        <v>6.0052599999999998E-2</v>
      </c>
      <c r="GW39">
        <v>23823.5</v>
      </c>
      <c r="GX39">
        <v>22137.4</v>
      </c>
      <c r="GY39">
        <v>26666.6</v>
      </c>
      <c r="GZ39">
        <v>24509.9</v>
      </c>
      <c r="HA39">
        <v>40099.199999999997</v>
      </c>
      <c r="HB39">
        <v>34095.199999999997</v>
      </c>
      <c r="HC39">
        <v>46638.1</v>
      </c>
      <c r="HD39">
        <v>38812.300000000003</v>
      </c>
      <c r="HE39">
        <v>1.89137</v>
      </c>
      <c r="HF39">
        <v>1.88927</v>
      </c>
      <c r="HG39">
        <v>2.1047900000000001E-2</v>
      </c>
      <c r="HH39">
        <v>0</v>
      </c>
      <c r="HI39">
        <v>17.655100000000001</v>
      </c>
      <c r="HJ39">
        <v>999.9</v>
      </c>
      <c r="HK39">
        <v>28.4</v>
      </c>
      <c r="HL39">
        <v>32.4</v>
      </c>
      <c r="HM39">
        <v>15.2675</v>
      </c>
      <c r="HN39">
        <v>62.4129</v>
      </c>
      <c r="HO39">
        <v>24.166699999999999</v>
      </c>
      <c r="HP39">
        <v>1</v>
      </c>
      <c r="HQ39">
        <v>3.2632099999999997E-2</v>
      </c>
      <c r="HR39">
        <v>5.2245200000000001</v>
      </c>
      <c r="HS39">
        <v>20.201899999999998</v>
      </c>
      <c r="HT39">
        <v>5.2223800000000002</v>
      </c>
      <c r="HU39">
        <v>11.98</v>
      </c>
      <c r="HV39">
        <v>4.9657499999999999</v>
      </c>
      <c r="HW39">
        <v>3.2753700000000001</v>
      </c>
      <c r="HX39">
        <v>9999</v>
      </c>
      <c r="HY39">
        <v>9999</v>
      </c>
      <c r="HZ39">
        <v>9999</v>
      </c>
      <c r="IA39">
        <v>520</v>
      </c>
      <c r="IB39">
        <v>1.8640099999999999</v>
      </c>
      <c r="IC39">
        <v>1.86008</v>
      </c>
      <c r="ID39">
        <v>1.8583700000000001</v>
      </c>
      <c r="IE39">
        <v>1.8597399999999999</v>
      </c>
      <c r="IF39">
        <v>1.85989</v>
      </c>
      <c r="IG39">
        <v>1.8583700000000001</v>
      </c>
      <c r="IH39">
        <v>1.85745</v>
      </c>
      <c r="II39">
        <v>1.8523700000000001</v>
      </c>
      <c r="IJ39">
        <v>0</v>
      </c>
      <c r="IK39">
        <v>0</v>
      </c>
      <c r="IL39">
        <v>0</v>
      </c>
      <c r="IM39">
        <v>0</v>
      </c>
      <c r="IN39" t="s">
        <v>441</v>
      </c>
      <c r="IO39" t="s">
        <v>442</v>
      </c>
      <c r="IP39" t="s">
        <v>443</v>
      </c>
      <c r="IQ39" t="s">
        <v>443</v>
      </c>
      <c r="IR39" t="s">
        <v>443</v>
      </c>
      <c r="IS39" t="s">
        <v>443</v>
      </c>
      <c r="IT39">
        <v>0</v>
      </c>
      <c r="IU39">
        <v>100</v>
      </c>
      <c r="IV39">
        <v>100</v>
      </c>
      <c r="IW39">
        <v>1.262</v>
      </c>
      <c r="IX39">
        <v>1.0500000000000001E-2</v>
      </c>
      <c r="IY39">
        <v>0.39716153104927959</v>
      </c>
      <c r="IZ39">
        <v>2.1943836705261579E-3</v>
      </c>
      <c r="JA39">
        <v>-2.6144308360484781E-7</v>
      </c>
      <c r="JB39">
        <v>2.8315668189746569E-11</v>
      </c>
      <c r="JC39">
        <v>-2.387284111826243E-2</v>
      </c>
      <c r="JD39">
        <v>-4.9195921971587819E-3</v>
      </c>
      <c r="JE39">
        <v>8.1864236447964141E-4</v>
      </c>
      <c r="JF39">
        <v>-8.2681161510495509E-6</v>
      </c>
      <c r="JG39">
        <v>6</v>
      </c>
      <c r="JH39">
        <v>2002</v>
      </c>
      <c r="JI39">
        <v>0</v>
      </c>
      <c r="JJ39">
        <v>28</v>
      </c>
      <c r="JK39">
        <v>28363628.800000001</v>
      </c>
      <c r="JL39">
        <v>28363628.800000001</v>
      </c>
      <c r="JM39">
        <v>1.1340300000000001</v>
      </c>
      <c r="JN39">
        <v>2.6440399999999999</v>
      </c>
      <c r="JO39">
        <v>1.49658</v>
      </c>
      <c r="JP39">
        <v>2.3596200000000001</v>
      </c>
      <c r="JQ39">
        <v>1.5490699999999999</v>
      </c>
      <c r="JR39">
        <v>2.4108900000000002</v>
      </c>
      <c r="JS39">
        <v>36.387099999999997</v>
      </c>
      <c r="JT39">
        <v>24.07</v>
      </c>
      <c r="JU39">
        <v>18</v>
      </c>
      <c r="JV39">
        <v>485.42599999999999</v>
      </c>
      <c r="JW39">
        <v>499.959</v>
      </c>
      <c r="JX39">
        <v>13.384</v>
      </c>
      <c r="JY39">
        <v>27.387699999999999</v>
      </c>
      <c r="JZ39">
        <v>29.999700000000001</v>
      </c>
      <c r="KA39">
        <v>27.825199999999999</v>
      </c>
      <c r="KB39">
        <v>27.871600000000001</v>
      </c>
      <c r="KC39">
        <v>22.802499999999998</v>
      </c>
      <c r="KD39">
        <v>24.370999999999999</v>
      </c>
      <c r="KE39">
        <v>34.692799999999998</v>
      </c>
      <c r="KF39">
        <v>13.382199999999999</v>
      </c>
      <c r="KG39">
        <v>420</v>
      </c>
      <c r="KH39">
        <v>10.5131</v>
      </c>
      <c r="KI39">
        <v>101.913</v>
      </c>
      <c r="KJ39">
        <v>93.568100000000001</v>
      </c>
    </row>
    <row r="40" spans="1:296" x14ac:dyDescent="0.3">
      <c r="A40">
        <v>22</v>
      </c>
      <c r="B40">
        <v>1701818098.5999999</v>
      </c>
      <c r="C40">
        <v>6521.5999999046326</v>
      </c>
      <c r="D40" t="s">
        <v>508</v>
      </c>
      <c r="E40" t="s">
        <v>509</v>
      </c>
      <c r="F40">
        <v>5</v>
      </c>
      <c r="G40" t="s">
        <v>500</v>
      </c>
      <c r="H40">
        <v>1701818090.599999</v>
      </c>
      <c r="I40">
        <f t="shared" si="0"/>
        <v>2.1674051265622046E-3</v>
      </c>
      <c r="J40">
        <f t="shared" si="1"/>
        <v>2.1674051265622047</v>
      </c>
      <c r="K40">
        <f t="shared" si="2"/>
        <v>13.076337718618113</v>
      </c>
      <c r="L40">
        <f t="shared" si="3"/>
        <v>414.45687096774191</v>
      </c>
      <c r="M40">
        <f t="shared" si="4"/>
        <v>239.3449562934054</v>
      </c>
      <c r="N40">
        <f t="shared" si="5"/>
        <v>21.766227057611388</v>
      </c>
      <c r="O40">
        <f t="shared" si="6"/>
        <v>37.691048513310882</v>
      </c>
      <c r="P40">
        <f t="shared" si="7"/>
        <v>0.12865183897623006</v>
      </c>
      <c r="Q40">
        <f t="shared" si="8"/>
        <v>2.8507506898818002</v>
      </c>
      <c r="R40">
        <f t="shared" si="9"/>
        <v>0.12551124284224574</v>
      </c>
      <c r="S40">
        <f t="shared" si="10"/>
        <v>7.8720311295409115E-2</v>
      </c>
      <c r="T40">
        <f t="shared" si="11"/>
        <v>241.73607236509594</v>
      </c>
      <c r="U40">
        <f t="shared" si="12"/>
        <v>24.459562463913262</v>
      </c>
      <c r="V40">
        <f t="shared" si="13"/>
        <v>23.996158064516131</v>
      </c>
      <c r="W40">
        <f t="shared" si="14"/>
        <v>2.9942833548362988</v>
      </c>
      <c r="X40">
        <f t="shared" si="15"/>
        <v>50.095934333373918</v>
      </c>
      <c r="Y40">
        <f t="shared" si="16"/>
        <v>1.4623413248671167</v>
      </c>
      <c r="Z40">
        <f t="shared" si="17"/>
        <v>2.9190818463144321</v>
      </c>
      <c r="AA40">
        <f t="shared" si="18"/>
        <v>1.5319420299691822</v>
      </c>
      <c r="AB40">
        <f t="shared" si="19"/>
        <v>-95.582566081393225</v>
      </c>
      <c r="AC40">
        <f t="shared" si="20"/>
        <v>-64.972060610234777</v>
      </c>
      <c r="AD40">
        <f t="shared" si="21"/>
        <v>-4.7621571575515462</v>
      </c>
      <c r="AE40">
        <f t="shared" si="22"/>
        <v>76.419288515916392</v>
      </c>
      <c r="AF40">
        <f t="shared" si="23"/>
        <v>12.909725115764605</v>
      </c>
      <c r="AG40">
        <f t="shared" si="24"/>
        <v>2.1606849537000601</v>
      </c>
      <c r="AH40">
        <f t="shared" si="25"/>
        <v>13.076337718618113</v>
      </c>
      <c r="AI40">
        <v>426.55367235864912</v>
      </c>
      <c r="AJ40">
        <v>421.24107272727292</v>
      </c>
      <c r="AK40">
        <v>2.8467743213666461E-4</v>
      </c>
      <c r="AL40">
        <v>66.179488608650004</v>
      </c>
      <c r="AM40">
        <f t="shared" si="26"/>
        <v>2.1674051265622047</v>
      </c>
      <c r="AN40">
        <v>15.23177225593426</v>
      </c>
      <c r="AO40">
        <v>16.084607272727261</v>
      </c>
      <c r="AP40">
        <v>1.8427577987258381E-5</v>
      </c>
      <c r="AQ40">
        <v>108.9008884823142</v>
      </c>
      <c r="AR40">
        <v>0</v>
      </c>
      <c r="AS40">
        <v>0</v>
      </c>
      <c r="AT40">
        <f t="shared" si="27"/>
        <v>1</v>
      </c>
      <c r="AU40">
        <f t="shared" si="28"/>
        <v>0</v>
      </c>
      <c r="AV40">
        <f t="shared" si="29"/>
        <v>48522.639592335763</v>
      </c>
      <c r="AW40" t="s">
        <v>436</v>
      </c>
      <c r="AX40">
        <v>0</v>
      </c>
      <c r="AY40">
        <v>0.7</v>
      </c>
      <c r="AZ40">
        <v>0.7</v>
      </c>
      <c r="BA40">
        <f t="shared" si="30"/>
        <v>0</v>
      </c>
      <c r="BB40">
        <v>-1</v>
      </c>
      <c r="BC40" t="s">
        <v>510</v>
      </c>
      <c r="BD40">
        <v>8165.04</v>
      </c>
      <c r="BE40">
        <v>308.14008000000001</v>
      </c>
      <c r="BF40">
        <v>361.63</v>
      </c>
      <c r="BG40">
        <f t="shared" si="31"/>
        <v>0.14791339214113874</v>
      </c>
      <c r="BH40">
        <v>0.5</v>
      </c>
      <c r="BI40">
        <f t="shared" si="32"/>
        <v>1261.2067358067516</v>
      </c>
      <c r="BJ40">
        <f t="shared" si="33"/>
        <v>13.076337718618113</v>
      </c>
      <c r="BK40">
        <f t="shared" si="34"/>
        <v>93.274683242214806</v>
      </c>
      <c r="BL40">
        <f t="shared" si="35"/>
        <v>1.116100740582705E-2</v>
      </c>
      <c r="BM40">
        <f t="shared" si="36"/>
        <v>-0.99806431988496536</v>
      </c>
      <c r="BN40">
        <f t="shared" si="37"/>
        <v>361.63</v>
      </c>
      <c r="BO40" t="s">
        <v>436</v>
      </c>
      <c r="BP40">
        <v>0</v>
      </c>
      <c r="BQ40">
        <f t="shared" si="38"/>
        <v>361.63</v>
      </c>
      <c r="BR40">
        <f t="shared" si="39"/>
        <v>0</v>
      </c>
      <c r="BS40" t="e">
        <f t="shared" si="40"/>
        <v>#DIV/0!</v>
      </c>
      <c r="BT40">
        <f t="shared" si="41"/>
        <v>1</v>
      </c>
      <c r="BU40">
        <f t="shared" si="42"/>
        <v>0.14820026043831208</v>
      </c>
      <c r="BV40" t="e">
        <f t="shared" si="43"/>
        <v>#DIV/0!</v>
      </c>
      <c r="BW40" t="e">
        <f t="shared" si="44"/>
        <v>#DIV/0!</v>
      </c>
      <c r="BX40" t="e">
        <f t="shared" si="45"/>
        <v>#DIV/0!</v>
      </c>
      <c r="DG40">
        <f t="shared" si="46"/>
        <v>1499.9951612903219</v>
      </c>
      <c r="DH40">
        <f t="shared" si="47"/>
        <v>1261.2067358067516</v>
      </c>
      <c r="DI40">
        <f t="shared" si="48"/>
        <v>0.84080720281913413</v>
      </c>
      <c r="DJ40">
        <f t="shared" si="49"/>
        <v>0.1611579014409289</v>
      </c>
      <c r="DK40">
        <v>2</v>
      </c>
      <c r="DL40">
        <v>0.5</v>
      </c>
      <c r="DM40" t="s">
        <v>438</v>
      </c>
      <c r="DN40">
        <v>2</v>
      </c>
      <c r="DO40" t="b">
        <v>1</v>
      </c>
      <c r="DP40">
        <v>1701818090.599999</v>
      </c>
      <c r="DQ40">
        <v>414.45687096774191</v>
      </c>
      <c r="DR40">
        <v>419.97874193548392</v>
      </c>
      <c r="DS40">
        <v>16.080141935483869</v>
      </c>
      <c r="DT40">
        <v>15.229799999999999</v>
      </c>
      <c r="DU40">
        <v>413.19561290322582</v>
      </c>
      <c r="DV40">
        <v>16.006916129032259</v>
      </c>
      <c r="DW40">
        <v>500.02022580645149</v>
      </c>
      <c r="DX40">
        <v>90.840738709677396</v>
      </c>
      <c r="DY40">
        <v>0.1000832516129032</v>
      </c>
      <c r="DZ40">
        <v>23.57340967741936</v>
      </c>
      <c r="EA40">
        <v>23.996158064516131</v>
      </c>
      <c r="EB40">
        <v>999.90000000000032</v>
      </c>
      <c r="EC40">
        <v>0</v>
      </c>
      <c r="ED40">
        <v>0</v>
      </c>
      <c r="EE40">
        <v>9985.7645161290329</v>
      </c>
      <c r="EF40">
        <v>0</v>
      </c>
      <c r="EG40">
        <v>10.15154193548387</v>
      </c>
      <c r="EH40">
        <v>-5.5219912903225792</v>
      </c>
      <c r="EI40">
        <v>421.23029032258069</v>
      </c>
      <c r="EJ40">
        <v>426.47390322580651</v>
      </c>
      <c r="EK40">
        <v>0.85033919354838716</v>
      </c>
      <c r="EL40">
        <v>419.97874193548392</v>
      </c>
      <c r="EM40">
        <v>15.229799999999999</v>
      </c>
      <c r="EN40">
        <v>1.460731935483871</v>
      </c>
      <c r="EO40">
        <v>1.383486774193549</v>
      </c>
      <c r="EP40">
        <v>12.5632</v>
      </c>
      <c r="EQ40">
        <v>11.737832258064509</v>
      </c>
      <c r="ER40">
        <v>1499.9951612903219</v>
      </c>
      <c r="ES40">
        <v>0.97300335483870948</v>
      </c>
      <c r="ET40">
        <v>2.6997099999999989E-2</v>
      </c>
      <c r="EU40">
        <v>0</v>
      </c>
      <c r="EV40">
        <v>308.16274193548401</v>
      </c>
      <c r="EW40">
        <v>4.9995999999999974</v>
      </c>
      <c r="EX40">
        <v>4588.4145161290317</v>
      </c>
      <c r="EY40">
        <v>14076.380645161291</v>
      </c>
      <c r="EZ40">
        <v>36.556193548387093</v>
      </c>
      <c r="FA40">
        <v>38.152999999999992</v>
      </c>
      <c r="FB40">
        <v>37.344419354838699</v>
      </c>
      <c r="FC40">
        <v>37.634709677419337</v>
      </c>
      <c r="FD40">
        <v>37.872677419354837</v>
      </c>
      <c r="FE40">
        <v>1454.6351612903229</v>
      </c>
      <c r="FF40">
        <v>40.359999999999978</v>
      </c>
      <c r="FG40">
        <v>0</v>
      </c>
      <c r="FH40">
        <v>369.29999995231628</v>
      </c>
      <c r="FI40">
        <v>0</v>
      </c>
      <c r="FJ40">
        <v>308.14008000000001</v>
      </c>
      <c r="FK40">
        <v>-9.8846164102122269E-2</v>
      </c>
      <c r="FL40">
        <v>-0.83307692550912338</v>
      </c>
      <c r="FM40">
        <v>4588.3348000000015</v>
      </c>
      <c r="FN40">
        <v>15</v>
      </c>
      <c r="FO40">
        <v>0</v>
      </c>
      <c r="FP40" t="s">
        <v>439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-5.524320975609756</v>
      </c>
      <c r="GC40">
        <v>-4.8734843205581427E-2</v>
      </c>
      <c r="GD40">
        <v>4.3528178358889599E-2</v>
      </c>
      <c r="GE40">
        <v>1</v>
      </c>
      <c r="GF40">
        <v>308.1570588235295</v>
      </c>
      <c r="GG40">
        <v>-5.3903746783801838E-2</v>
      </c>
      <c r="GH40">
        <v>0.25412837667980448</v>
      </c>
      <c r="GI40">
        <v>1</v>
      </c>
      <c r="GJ40">
        <v>0.85028921951219527</v>
      </c>
      <c r="GK40">
        <v>2.1435470383286792E-3</v>
      </c>
      <c r="GL40">
        <v>1.2917355221296219E-3</v>
      </c>
      <c r="GM40">
        <v>1</v>
      </c>
      <c r="GN40">
        <v>3</v>
      </c>
      <c r="GO40">
        <v>3</v>
      </c>
      <c r="GP40" t="s">
        <v>440</v>
      </c>
      <c r="GQ40">
        <v>3.1008200000000001</v>
      </c>
      <c r="GR40">
        <v>2.7580800000000001</v>
      </c>
      <c r="GS40">
        <v>8.7481100000000006E-2</v>
      </c>
      <c r="GT40">
        <v>8.8597999999999996E-2</v>
      </c>
      <c r="GU40">
        <v>8.1963999999999995E-2</v>
      </c>
      <c r="GV40">
        <v>7.9560800000000001E-2</v>
      </c>
      <c r="GW40">
        <v>23814.2</v>
      </c>
      <c r="GX40">
        <v>22126.6</v>
      </c>
      <c r="GY40">
        <v>26656.5</v>
      </c>
      <c r="GZ40">
        <v>24499.8</v>
      </c>
      <c r="HA40">
        <v>39223.699999999997</v>
      </c>
      <c r="HB40">
        <v>33369.1</v>
      </c>
      <c r="HC40">
        <v>46620.3</v>
      </c>
      <c r="HD40">
        <v>38795.5</v>
      </c>
      <c r="HE40">
        <v>1.89053</v>
      </c>
      <c r="HF40">
        <v>1.8966700000000001</v>
      </c>
      <c r="HG40">
        <v>0.107892</v>
      </c>
      <c r="HH40">
        <v>0</v>
      </c>
      <c r="HI40">
        <v>22.208500000000001</v>
      </c>
      <c r="HJ40">
        <v>999.9</v>
      </c>
      <c r="HK40">
        <v>33.700000000000003</v>
      </c>
      <c r="HL40">
        <v>32.4</v>
      </c>
      <c r="HM40">
        <v>18.121200000000002</v>
      </c>
      <c r="HN40">
        <v>61.383000000000003</v>
      </c>
      <c r="HO40">
        <v>24.002400000000002</v>
      </c>
      <c r="HP40">
        <v>1</v>
      </c>
      <c r="HQ40">
        <v>3.1994399999999999E-2</v>
      </c>
      <c r="HR40">
        <v>2.1995900000000002</v>
      </c>
      <c r="HS40">
        <v>20.266100000000002</v>
      </c>
      <c r="HT40">
        <v>5.2216300000000002</v>
      </c>
      <c r="HU40">
        <v>11.98</v>
      </c>
      <c r="HV40">
        <v>4.9656500000000001</v>
      </c>
      <c r="HW40">
        <v>3.2754500000000002</v>
      </c>
      <c r="HX40">
        <v>9999</v>
      </c>
      <c r="HY40">
        <v>9999</v>
      </c>
      <c r="HZ40">
        <v>9999</v>
      </c>
      <c r="IA40">
        <v>520.1</v>
      </c>
      <c r="IB40">
        <v>1.8640099999999999</v>
      </c>
      <c r="IC40">
        <v>1.86019</v>
      </c>
      <c r="ID40">
        <v>1.8583700000000001</v>
      </c>
      <c r="IE40">
        <v>1.8597399999999999</v>
      </c>
      <c r="IF40">
        <v>1.8598699999999999</v>
      </c>
      <c r="IG40">
        <v>1.8583700000000001</v>
      </c>
      <c r="IH40">
        <v>1.85745</v>
      </c>
      <c r="II40">
        <v>1.8524</v>
      </c>
      <c r="IJ40">
        <v>0</v>
      </c>
      <c r="IK40">
        <v>0</v>
      </c>
      <c r="IL40">
        <v>0</v>
      </c>
      <c r="IM40">
        <v>0</v>
      </c>
      <c r="IN40" t="s">
        <v>441</v>
      </c>
      <c r="IO40" t="s">
        <v>442</v>
      </c>
      <c r="IP40" t="s">
        <v>443</v>
      </c>
      <c r="IQ40" t="s">
        <v>443</v>
      </c>
      <c r="IR40" t="s">
        <v>443</v>
      </c>
      <c r="IS40" t="s">
        <v>443</v>
      </c>
      <c r="IT40">
        <v>0</v>
      </c>
      <c r="IU40">
        <v>100</v>
      </c>
      <c r="IV40">
        <v>100</v>
      </c>
      <c r="IW40">
        <v>1.2609999999999999</v>
      </c>
      <c r="IX40">
        <v>7.3300000000000004E-2</v>
      </c>
      <c r="IY40">
        <v>0.39716153104927959</v>
      </c>
      <c r="IZ40">
        <v>2.1943836705261579E-3</v>
      </c>
      <c r="JA40">
        <v>-2.6144308360484781E-7</v>
      </c>
      <c r="JB40">
        <v>2.8315668189746569E-11</v>
      </c>
      <c r="JC40">
        <v>-2.387284111826243E-2</v>
      </c>
      <c r="JD40">
        <v>-4.9195921971587819E-3</v>
      </c>
      <c r="JE40">
        <v>8.1864236447964141E-4</v>
      </c>
      <c r="JF40">
        <v>-8.2681161510495509E-6</v>
      </c>
      <c r="JG40">
        <v>6</v>
      </c>
      <c r="JH40">
        <v>2002</v>
      </c>
      <c r="JI40">
        <v>0</v>
      </c>
      <c r="JJ40">
        <v>28</v>
      </c>
      <c r="JK40">
        <v>28363635</v>
      </c>
      <c r="JL40">
        <v>28363635</v>
      </c>
      <c r="JM40">
        <v>1.1401399999999999</v>
      </c>
      <c r="JN40">
        <v>2.6403799999999999</v>
      </c>
      <c r="JO40">
        <v>1.49658</v>
      </c>
      <c r="JP40">
        <v>2.3596200000000001</v>
      </c>
      <c r="JQ40">
        <v>1.5490699999999999</v>
      </c>
      <c r="JR40">
        <v>2.3596200000000001</v>
      </c>
      <c r="JS40">
        <v>36.505099999999999</v>
      </c>
      <c r="JT40">
        <v>24.105</v>
      </c>
      <c r="JU40">
        <v>18</v>
      </c>
      <c r="JV40">
        <v>483.92</v>
      </c>
      <c r="JW40">
        <v>503.1</v>
      </c>
      <c r="JX40">
        <v>21.143799999999999</v>
      </c>
      <c r="JY40">
        <v>27.539400000000001</v>
      </c>
      <c r="JZ40">
        <v>30.000399999999999</v>
      </c>
      <c r="KA40">
        <v>27.694600000000001</v>
      </c>
      <c r="KB40">
        <v>27.668099999999999</v>
      </c>
      <c r="KC40">
        <v>22.917899999999999</v>
      </c>
      <c r="KD40">
        <v>14.0824</v>
      </c>
      <c r="KE40">
        <v>48.410200000000003</v>
      </c>
      <c r="KF40">
        <v>21.145099999999999</v>
      </c>
      <c r="KG40">
        <v>420</v>
      </c>
      <c r="KH40">
        <v>15.261200000000001</v>
      </c>
      <c r="KI40">
        <v>101.874</v>
      </c>
      <c r="KJ40">
        <v>93.528400000000005</v>
      </c>
    </row>
    <row r="41" spans="1:296" x14ac:dyDescent="0.3">
      <c r="A41">
        <v>23</v>
      </c>
      <c r="B41">
        <v>1701818186.5999999</v>
      </c>
      <c r="C41">
        <v>6609.5999999046326</v>
      </c>
      <c r="D41" t="s">
        <v>511</v>
      </c>
      <c r="E41" t="s">
        <v>512</v>
      </c>
      <c r="F41">
        <v>5</v>
      </c>
      <c r="G41" t="s">
        <v>500</v>
      </c>
      <c r="H41">
        <v>1701818178.599999</v>
      </c>
      <c r="I41">
        <f t="shared" si="0"/>
        <v>2.2081720737309662E-3</v>
      </c>
      <c r="J41">
        <f t="shared" si="1"/>
        <v>2.208172073730966</v>
      </c>
      <c r="K41">
        <f t="shared" si="2"/>
        <v>13.129029959853991</v>
      </c>
      <c r="L41">
        <f t="shared" si="3"/>
        <v>414.42129032258049</v>
      </c>
      <c r="M41">
        <f t="shared" si="4"/>
        <v>242.2690855995929</v>
      </c>
      <c r="N41">
        <f t="shared" si="5"/>
        <v>22.030895017844507</v>
      </c>
      <c r="O41">
        <f t="shared" si="6"/>
        <v>37.685666405436642</v>
      </c>
      <c r="P41">
        <f t="shared" si="7"/>
        <v>0.13158108753402442</v>
      </c>
      <c r="Q41">
        <f t="shared" si="8"/>
        <v>2.8531034716729011</v>
      </c>
      <c r="R41">
        <f t="shared" si="9"/>
        <v>0.12830044854800812</v>
      </c>
      <c r="S41">
        <f t="shared" si="10"/>
        <v>8.0475720056832178E-2</v>
      </c>
      <c r="T41">
        <f t="shared" si="11"/>
        <v>241.74034552637525</v>
      </c>
      <c r="U41">
        <f t="shared" si="12"/>
        <v>24.433785114639466</v>
      </c>
      <c r="V41">
        <f t="shared" si="13"/>
        <v>23.99144193548387</v>
      </c>
      <c r="W41">
        <f t="shared" si="14"/>
        <v>2.993435161949328</v>
      </c>
      <c r="X41">
        <f t="shared" si="15"/>
        <v>50.289365304913112</v>
      </c>
      <c r="Y41">
        <f t="shared" si="16"/>
        <v>1.4667285559743732</v>
      </c>
      <c r="Z41">
        <f t="shared" si="17"/>
        <v>2.9165779824051161</v>
      </c>
      <c r="AA41">
        <f t="shared" si="18"/>
        <v>1.5267066059749548</v>
      </c>
      <c r="AB41">
        <f t="shared" si="19"/>
        <v>-97.380388451535609</v>
      </c>
      <c r="AC41">
        <f t="shared" si="20"/>
        <v>-66.49041351917505</v>
      </c>
      <c r="AD41">
        <f t="shared" si="21"/>
        <v>-4.8689603308498279</v>
      </c>
      <c r="AE41">
        <f t="shared" si="22"/>
        <v>73.000583224814747</v>
      </c>
      <c r="AF41">
        <f t="shared" si="23"/>
        <v>13.033856783691087</v>
      </c>
      <c r="AG41">
        <f t="shared" si="24"/>
        <v>2.1992366480510066</v>
      </c>
      <c r="AH41">
        <f t="shared" si="25"/>
        <v>13.129029959853991</v>
      </c>
      <c r="AI41">
        <v>426.55288259341711</v>
      </c>
      <c r="AJ41">
        <v>421.22002424242419</v>
      </c>
      <c r="AK41">
        <v>7.9784367279758883E-6</v>
      </c>
      <c r="AL41">
        <v>66.179488608650004</v>
      </c>
      <c r="AM41">
        <f t="shared" si="26"/>
        <v>2.208172073730966</v>
      </c>
      <c r="AN41">
        <v>15.26449781644823</v>
      </c>
      <c r="AO41">
        <v>16.133395757575752</v>
      </c>
      <c r="AP41">
        <v>1.1101431667666229E-5</v>
      </c>
      <c r="AQ41">
        <v>108.9008884823142</v>
      </c>
      <c r="AR41">
        <v>0</v>
      </c>
      <c r="AS41">
        <v>0</v>
      </c>
      <c r="AT41">
        <f t="shared" si="27"/>
        <v>1</v>
      </c>
      <c r="AU41">
        <f t="shared" si="28"/>
        <v>0</v>
      </c>
      <c r="AV41">
        <f t="shared" si="29"/>
        <v>48591.981338973324</v>
      </c>
      <c r="AW41" t="s">
        <v>436</v>
      </c>
      <c r="AX41">
        <v>0</v>
      </c>
      <c r="AY41">
        <v>0.7</v>
      </c>
      <c r="AZ41">
        <v>0.7</v>
      </c>
      <c r="BA41">
        <f t="shared" si="30"/>
        <v>0</v>
      </c>
      <c r="BB41">
        <v>-1</v>
      </c>
      <c r="BC41" t="s">
        <v>513</v>
      </c>
      <c r="BD41">
        <v>8165.93</v>
      </c>
      <c r="BE41">
        <v>307.59996153846151</v>
      </c>
      <c r="BF41">
        <v>360.66</v>
      </c>
      <c r="BG41">
        <f t="shared" si="31"/>
        <v>0.14711927705190075</v>
      </c>
      <c r="BH41">
        <v>0.5</v>
      </c>
      <c r="BI41">
        <f t="shared" si="32"/>
        <v>1261.2292261293269</v>
      </c>
      <c r="BJ41">
        <f t="shared" si="33"/>
        <v>13.129029959853991</v>
      </c>
      <c r="BK41">
        <f t="shared" si="34"/>
        <v>92.77556597243742</v>
      </c>
      <c r="BL41">
        <f t="shared" si="35"/>
        <v>1.1202586862988849E-2</v>
      </c>
      <c r="BM41">
        <f t="shared" si="36"/>
        <v>-0.99805911384683643</v>
      </c>
      <c r="BN41">
        <f t="shared" si="37"/>
        <v>360.66</v>
      </c>
      <c r="BO41" t="s">
        <v>436</v>
      </c>
      <c r="BP41">
        <v>0</v>
      </c>
      <c r="BQ41">
        <f t="shared" si="38"/>
        <v>360.66</v>
      </c>
      <c r="BR41">
        <f t="shared" si="39"/>
        <v>0</v>
      </c>
      <c r="BS41" t="e">
        <f t="shared" si="40"/>
        <v>#DIV/0!</v>
      </c>
      <c r="BT41">
        <f t="shared" si="41"/>
        <v>1</v>
      </c>
      <c r="BU41">
        <f t="shared" si="42"/>
        <v>0.14740537410139601</v>
      </c>
      <c r="BV41" t="e">
        <f t="shared" si="43"/>
        <v>#DIV/0!</v>
      </c>
      <c r="BW41" t="e">
        <f t="shared" si="44"/>
        <v>#DIV/0!</v>
      </c>
      <c r="BX41" t="e">
        <f t="shared" si="45"/>
        <v>#DIV/0!</v>
      </c>
      <c r="DG41">
        <f t="shared" si="46"/>
        <v>1500.0219354838709</v>
      </c>
      <c r="DH41">
        <f t="shared" si="47"/>
        <v>1261.2292261293269</v>
      </c>
      <c r="DI41">
        <f t="shared" si="48"/>
        <v>0.84080718841120461</v>
      </c>
      <c r="DJ41">
        <f t="shared" si="49"/>
        <v>0.16115787363362499</v>
      </c>
      <c r="DK41">
        <v>2</v>
      </c>
      <c r="DL41">
        <v>0.5</v>
      </c>
      <c r="DM41" t="s">
        <v>438</v>
      </c>
      <c r="DN41">
        <v>2</v>
      </c>
      <c r="DO41" t="b">
        <v>1</v>
      </c>
      <c r="DP41">
        <v>1701818178.599999</v>
      </c>
      <c r="DQ41">
        <v>414.42129032258049</v>
      </c>
      <c r="DR41">
        <v>419.99919354838698</v>
      </c>
      <c r="DS41">
        <v>16.129303225806449</v>
      </c>
      <c r="DT41">
        <v>15.263829032258061</v>
      </c>
      <c r="DU41">
        <v>413.16009677419362</v>
      </c>
      <c r="DV41">
        <v>16.055370967741929</v>
      </c>
      <c r="DW41">
        <v>500.01825806451609</v>
      </c>
      <c r="DX41">
        <v>90.835667741935495</v>
      </c>
      <c r="DY41">
        <v>9.9975009677419346E-2</v>
      </c>
      <c r="DZ41">
        <v>23.559170967741942</v>
      </c>
      <c r="EA41">
        <v>23.99144193548387</v>
      </c>
      <c r="EB41">
        <v>999.90000000000032</v>
      </c>
      <c r="EC41">
        <v>0</v>
      </c>
      <c r="ED41">
        <v>0</v>
      </c>
      <c r="EE41">
        <v>10000.722258064519</v>
      </c>
      <c r="EF41">
        <v>0</v>
      </c>
      <c r="EG41">
        <v>10.216112903225801</v>
      </c>
      <c r="EH41">
        <v>-5.577836774193548</v>
      </c>
      <c r="EI41">
        <v>421.21519354838711</v>
      </c>
      <c r="EJ41">
        <v>426.50935483870973</v>
      </c>
      <c r="EK41">
        <v>0.86548035483870978</v>
      </c>
      <c r="EL41">
        <v>419.99919354838698</v>
      </c>
      <c r="EM41">
        <v>15.263829032258061</v>
      </c>
      <c r="EN41">
        <v>1.465117096774194</v>
      </c>
      <c r="EO41">
        <v>1.38650129032258</v>
      </c>
      <c r="EP41">
        <v>12.6089</v>
      </c>
      <c r="EQ41">
        <v>11.7707935483871</v>
      </c>
      <c r="ER41">
        <v>1500.0219354838709</v>
      </c>
      <c r="ES41">
        <v>0.97300503225806445</v>
      </c>
      <c r="ET41">
        <v>2.6995303225806452E-2</v>
      </c>
      <c r="EU41">
        <v>0</v>
      </c>
      <c r="EV41">
        <v>307.61819354838713</v>
      </c>
      <c r="EW41">
        <v>4.9995999999999974</v>
      </c>
      <c r="EX41">
        <v>4583.1764516129024</v>
      </c>
      <c r="EY41">
        <v>14076.63548387097</v>
      </c>
      <c r="EZ41">
        <v>36.653064516129028</v>
      </c>
      <c r="FA41">
        <v>38.251967741935481</v>
      </c>
      <c r="FB41">
        <v>37.219483870967728</v>
      </c>
      <c r="FC41">
        <v>37.71132258064516</v>
      </c>
      <c r="FD41">
        <v>37.894967741935467</v>
      </c>
      <c r="FE41">
        <v>1454.6619354838699</v>
      </c>
      <c r="FF41">
        <v>40.359999999999978</v>
      </c>
      <c r="FG41">
        <v>0</v>
      </c>
      <c r="FH41">
        <v>87.399999856948853</v>
      </c>
      <c r="FI41">
        <v>0</v>
      </c>
      <c r="FJ41">
        <v>307.59996153846151</v>
      </c>
      <c r="FK41">
        <v>4.9606853261689662E-2</v>
      </c>
      <c r="FL41">
        <v>-0.91316240685689321</v>
      </c>
      <c r="FM41">
        <v>4583.1465384615394</v>
      </c>
      <c r="FN41">
        <v>15</v>
      </c>
      <c r="FO41">
        <v>0</v>
      </c>
      <c r="FP41" t="s">
        <v>439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-5.574857317073171</v>
      </c>
      <c r="GC41">
        <v>-7.9170313588851043E-2</v>
      </c>
      <c r="GD41">
        <v>3.7436678442430052E-2</v>
      </c>
      <c r="GE41">
        <v>1</v>
      </c>
      <c r="GF41">
        <v>307.57523529411759</v>
      </c>
      <c r="GG41">
        <v>2.300993810106287E-2</v>
      </c>
      <c r="GH41">
        <v>0.20053224162412811</v>
      </c>
      <c r="GI41">
        <v>1</v>
      </c>
      <c r="GJ41">
        <v>0.86451124390243905</v>
      </c>
      <c r="GK41">
        <v>1.7599693379791021E-2</v>
      </c>
      <c r="GL41">
        <v>2.081183642821022E-3</v>
      </c>
      <c r="GM41">
        <v>1</v>
      </c>
      <c r="GN41">
        <v>3</v>
      </c>
      <c r="GO41">
        <v>3</v>
      </c>
      <c r="GP41" t="s">
        <v>440</v>
      </c>
      <c r="GQ41">
        <v>3.1007400000000001</v>
      </c>
      <c r="GR41">
        <v>2.7579600000000002</v>
      </c>
      <c r="GS41">
        <v>8.7461499999999998E-2</v>
      </c>
      <c r="GT41">
        <v>8.8603600000000005E-2</v>
      </c>
      <c r="GU41">
        <v>8.2130599999999998E-2</v>
      </c>
      <c r="GV41">
        <v>7.9673300000000002E-2</v>
      </c>
      <c r="GW41">
        <v>23810.400000000001</v>
      </c>
      <c r="GX41">
        <v>22122.6</v>
      </c>
      <c r="GY41">
        <v>26651.8</v>
      </c>
      <c r="GZ41">
        <v>24495.8</v>
      </c>
      <c r="HA41">
        <v>39209.800000000003</v>
      </c>
      <c r="HB41">
        <v>33359.4</v>
      </c>
      <c r="HC41">
        <v>46612.2</v>
      </c>
      <c r="HD41">
        <v>38789</v>
      </c>
      <c r="HE41">
        <v>1.8893500000000001</v>
      </c>
      <c r="HF41">
        <v>1.8958699999999999</v>
      </c>
      <c r="HG41">
        <v>9.0360599999999999E-2</v>
      </c>
      <c r="HH41">
        <v>0</v>
      </c>
      <c r="HI41">
        <v>22.5032</v>
      </c>
      <c r="HJ41">
        <v>999.9</v>
      </c>
      <c r="HK41">
        <v>33.799999999999997</v>
      </c>
      <c r="HL41">
        <v>32.4</v>
      </c>
      <c r="HM41">
        <v>18.174399999999999</v>
      </c>
      <c r="HN41">
        <v>61.883000000000003</v>
      </c>
      <c r="HO41">
        <v>24.210699999999999</v>
      </c>
      <c r="HP41">
        <v>1</v>
      </c>
      <c r="HQ41">
        <v>3.7776900000000002E-2</v>
      </c>
      <c r="HR41">
        <v>2.1434199999999999</v>
      </c>
      <c r="HS41">
        <v>20.265999999999998</v>
      </c>
      <c r="HT41">
        <v>5.2214799999999997</v>
      </c>
      <c r="HU41">
        <v>11.98</v>
      </c>
      <c r="HV41">
        <v>4.9656500000000001</v>
      </c>
      <c r="HW41">
        <v>3.27563</v>
      </c>
      <c r="HX41">
        <v>9999</v>
      </c>
      <c r="HY41">
        <v>9999</v>
      </c>
      <c r="HZ41">
        <v>9999</v>
      </c>
      <c r="IA41">
        <v>520.20000000000005</v>
      </c>
      <c r="IB41">
        <v>1.8640099999999999</v>
      </c>
      <c r="IC41">
        <v>1.8601399999999999</v>
      </c>
      <c r="ID41">
        <v>1.8583799999999999</v>
      </c>
      <c r="IE41">
        <v>1.8597399999999999</v>
      </c>
      <c r="IF41">
        <v>1.85989</v>
      </c>
      <c r="IG41">
        <v>1.8583700000000001</v>
      </c>
      <c r="IH41">
        <v>1.85745</v>
      </c>
      <c r="II41">
        <v>1.8524099999999999</v>
      </c>
      <c r="IJ41">
        <v>0</v>
      </c>
      <c r="IK41">
        <v>0</v>
      </c>
      <c r="IL41">
        <v>0</v>
      </c>
      <c r="IM41">
        <v>0</v>
      </c>
      <c r="IN41" t="s">
        <v>441</v>
      </c>
      <c r="IO41" t="s">
        <v>442</v>
      </c>
      <c r="IP41" t="s">
        <v>443</v>
      </c>
      <c r="IQ41" t="s">
        <v>443</v>
      </c>
      <c r="IR41" t="s">
        <v>443</v>
      </c>
      <c r="IS41" t="s">
        <v>443</v>
      </c>
      <c r="IT41">
        <v>0</v>
      </c>
      <c r="IU41">
        <v>100</v>
      </c>
      <c r="IV41">
        <v>100</v>
      </c>
      <c r="IW41">
        <v>1.2609999999999999</v>
      </c>
      <c r="IX41">
        <v>7.3999999999999996E-2</v>
      </c>
      <c r="IY41">
        <v>0.39716153104927959</v>
      </c>
      <c r="IZ41">
        <v>2.1943836705261579E-3</v>
      </c>
      <c r="JA41">
        <v>-2.6144308360484781E-7</v>
      </c>
      <c r="JB41">
        <v>2.8315668189746569E-11</v>
      </c>
      <c r="JC41">
        <v>-2.387284111826243E-2</v>
      </c>
      <c r="JD41">
        <v>-4.9195921971587819E-3</v>
      </c>
      <c r="JE41">
        <v>8.1864236447964141E-4</v>
      </c>
      <c r="JF41">
        <v>-8.2681161510495509E-6</v>
      </c>
      <c r="JG41">
        <v>6</v>
      </c>
      <c r="JH41">
        <v>2002</v>
      </c>
      <c r="JI41">
        <v>0</v>
      </c>
      <c r="JJ41">
        <v>28</v>
      </c>
      <c r="JK41">
        <v>28363636.399999999</v>
      </c>
      <c r="JL41">
        <v>28363636.399999999</v>
      </c>
      <c r="JM41">
        <v>1.1401399999999999</v>
      </c>
      <c r="JN41">
        <v>2.6355</v>
      </c>
      <c r="JO41">
        <v>1.49658</v>
      </c>
      <c r="JP41">
        <v>2.36084</v>
      </c>
      <c r="JQ41">
        <v>1.5490699999999999</v>
      </c>
      <c r="JR41">
        <v>2.4536099999999998</v>
      </c>
      <c r="JS41">
        <v>36.528700000000001</v>
      </c>
      <c r="JT41">
        <v>24.113800000000001</v>
      </c>
      <c r="JU41">
        <v>18</v>
      </c>
      <c r="JV41">
        <v>483.64800000000002</v>
      </c>
      <c r="JW41">
        <v>503.01600000000002</v>
      </c>
      <c r="JX41">
        <v>21.0639</v>
      </c>
      <c r="JY41">
        <v>27.5944</v>
      </c>
      <c r="JZ41">
        <v>30.000499999999999</v>
      </c>
      <c r="KA41">
        <v>27.747499999999999</v>
      </c>
      <c r="KB41">
        <v>27.7194</v>
      </c>
      <c r="KC41">
        <v>22.919799999999999</v>
      </c>
      <c r="KD41">
        <v>14.0824</v>
      </c>
      <c r="KE41">
        <v>48.410200000000003</v>
      </c>
      <c r="KF41">
        <v>21.062200000000001</v>
      </c>
      <c r="KG41">
        <v>420</v>
      </c>
      <c r="KH41">
        <v>15.2386</v>
      </c>
      <c r="KI41">
        <v>101.85599999999999</v>
      </c>
      <c r="KJ41">
        <v>93.512799999999999</v>
      </c>
    </row>
    <row r="42" spans="1:296" x14ac:dyDescent="0.3">
      <c r="A42">
        <v>24</v>
      </c>
      <c r="B42">
        <v>1701818275.5</v>
      </c>
      <c r="C42">
        <v>6698.5</v>
      </c>
      <c r="D42" t="s">
        <v>514</v>
      </c>
      <c r="E42" t="s">
        <v>515</v>
      </c>
      <c r="F42">
        <v>5</v>
      </c>
      <c r="G42" t="s">
        <v>500</v>
      </c>
      <c r="H42">
        <v>1701818267.5354841</v>
      </c>
      <c r="I42">
        <f t="shared" si="0"/>
        <v>2.3616443337625319E-3</v>
      </c>
      <c r="J42">
        <f t="shared" si="1"/>
        <v>2.3616443337625319</v>
      </c>
      <c r="K42">
        <f t="shared" si="2"/>
        <v>13.327953748156329</v>
      </c>
      <c r="L42">
        <f t="shared" si="3"/>
        <v>414.32229032258073</v>
      </c>
      <c r="M42">
        <f t="shared" si="4"/>
        <v>250.3290259184096</v>
      </c>
      <c r="N42">
        <f t="shared" si="5"/>
        <v>22.763915123143224</v>
      </c>
      <c r="O42">
        <f t="shared" si="6"/>
        <v>37.676803222985406</v>
      </c>
      <c r="P42">
        <f t="shared" si="7"/>
        <v>0.14092076565250145</v>
      </c>
      <c r="Q42">
        <f t="shared" si="8"/>
        <v>2.8529258763932885</v>
      </c>
      <c r="R42">
        <f t="shared" si="9"/>
        <v>0.1371648074355904</v>
      </c>
      <c r="S42">
        <f t="shared" si="10"/>
        <v>8.6057124400174753E-2</v>
      </c>
      <c r="T42">
        <f t="shared" si="11"/>
        <v>241.73812619195118</v>
      </c>
      <c r="U42">
        <f t="shared" si="12"/>
        <v>24.413780264871789</v>
      </c>
      <c r="V42">
        <f t="shared" si="13"/>
        <v>23.992035483870961</v>
      </c>
      <c r="W42">
        <f t="shared" si="14"/>
        <v>2.9935418997020449</v>
      </c>
      <c r="X42">
        <f t="shared" si="15"/>
        <v>50.209058750825832</v>
      </c>
      <c r="Y42">
        <f t="shared" si="16"/>
        <v>1.4662388234510393</v>
      </c>
      <c r="Z42">
        <f t="shared" si="17"/>
        <v>2.9202674974004026</v>
      </c>
      <c r="AA42">
        <f t="shared" si="18"/>
        <v>1.5273030762510056</v>
      </c>
      <c r="AB42">
        <f t="shared" si="19"/>
        <v>-104.14851511892766</v>
      </c>
      <c r="AC42">
        <f t="shared" si="20"/>
        <v>-63.35109391776264</v>
      </c>
      <c r="AD42">
        <f t="shared" si="21"/>
        <v>-4.639868609268726</v>
      </c>
      <c r="AE42">
        <f t="shared" si="22"/>
        <v>69.598648545992162</v>
      </c>
      <c r="AF42">
        <f t="shared" si="23"/>
        <v>13.232852948601897</v>
      </c>
      <c r="AG42">
        <f t="shared" si="24"/>
        <v>2.3053074491520213</v>
      </c>
      <c r="AH42">
        <f t="shared" si="25"/>
        <v>13.327953748156329</v>
      </c>
      <c r="AI42">
        <v>426.53016905006302</v>
      </c>
      <c r="AJ42">
        <v>421.11347272727289</v>
      </c>
      <c r="AK42">
        <v>6.3217780700399471E-4</v>
      </c>
      <c r="AL42">
        <v>66.179488608650004</v>
      </c>
      <c r="AM42">
        <f t="shared" si="26"/>
        <v>2.3616443337625319</v>
      </c>
      <c r="AN42">
        <v>15.19283594618808</v>
      </c>
      <c r="AO42">
        <v>16.122618787878789</v>
      </c>
      <c r="AP42">
        <v>-4.3083317335974197E-5</v>
      </c>
      <c r="AQ42">
        <v>108.9008884823142</v>
      </c>
      <c r="AR42">
        <v>0</v>
      </c>
      <c r="AS42">
        <v>0</v>
      </c>
      <c r="AT42">
        <f t="shared" si="27"/>
        <v>1</v>
      </c>
      <c r="AU42">
        <f t="shared" si="28"/>
        <v>0</v>
      </c>
      <c r="AV42">
        <f t="shared" si="29"/>
        <v>48583.483883272042</v>
      </c>
      <c r="AW42" t="s">
        <v>436</v>
      </c>
      <c r="AX42">
        <v>0</v>
      </c>
      <c r="AY42">
        <v>0.7</v>
      </c>
      <c r="AZ42">
        <v>0.7</v>
      </c>
      <c r="BA42">
        <f t="shared" si="30"/>
        <v>0</v>
      </c>
      <c r="BB42">
        <v>-1</v>
      </c>
      <c r="BC42" t="s">
        <v>516</v>
      </c>
      <c r="BD42">
        <v>8163.95</v>
      </c>
      <c r="BE42">
        <v>307.05242307692311</v>
      </c>
      <c r="BF42">
        <v>361.54</v>
      </c>
      <c r="BG42">
        <f t="shared" si="31"/>
        <v>0.15070967783115818</v>
      </c>
      <c r="BH42">
        <v>0.5</v>
      </c>
      <c r="BI42">
        <f t="shared" si="32"/>
        <v>1261.2175716521892</v>
      </c>
      <c r="BJ42">
        <f t="shared" si="33"/>
        <v>13.327953748156329</v>
      </c>
      <c r="BK42">
        <f t="shared" si="34"/>
        <v>95.038846949348553</v>
      </c>
      <c r="BL42">
        <f t="shared" si="35"/>
        <v>1.1360413992160588E-2</v>
      </c>
      <c r="BM42">
        <f t="shared" si="36"/>
        <v>-0.99806383802622123</v>
      </c>
      <c r="BN42">
        <f t="shared" si="37"/>
        <v>361.54</v>
      </c>
      <c r="BO42" t="s">
        <v>436</v>
      </c>
      <c r="BP42">
        <v>0</v>
      </c>
      <c r="BQ42">
        <f t="shared" si="38"/>
        <v>361.54</v>
      </c>
      <c r="BR42">
        <f t="shared" si="39"/>
        <v>0</v>
      </c>
      <c r="BS42" t="e">
        <f t="shared" si="40"/>
        <v>#DIV/0!</v>
      </c>
      <c r="BT42">
        <f t="shared" si="41"/>
        <v>1</v>
      </c>
      <c r="BU42">
        <f t="shared" si="42"/>
        <v>0.15100204224331257</v>
      </c>
      <c r="BV42" t="e">
        <f t="shared" si="43"/>
        <v>#DIV/0!</v>
      </c>
      <c r="BW42" t="e">
        <f t="shared" si="44"/>
        <v>#DIV/0!</v>
      </c>
      <c r="BX42" t="e">
        <f t="shared" si="45"/>
        <v>#DIV/0!</v>
      </c>
      <c r="DG42">
        <f t="shared" si="46"/>
        <v>1500.008064516129</v>
      </c>
      <c r="DH42">
        <f t="shared" si="47"/>
        <v>1261.2175716521892</v>
      </c>
      <c r="DI42">
        <f t="shared" si="48"/>
        <v>0.84080719396600812</v>
      </c>
      <c r="DJ42">
        <f t="shared" si="49"/>
        <v>0.16115788435439565</v>
      </c>
      <c r="DK42">
        <v>2</v>
      </c>
      <c r="DL42">
        <v>0.5</v>
      </c>
      <c r="DM42" t="s">
        <v>438</v>
      </c>
      <c r="DN42">
        <v>2</v>
      </c>
      <c r="DO42" t="b">
        <v>1</v>
      </c>
      <c r="DP42">
        <v>1701818267.5354841</v>
      </c>
      <c r="DQ42">
        <v>414.32229032258073</v>
      </c>
      <c r="DR42">
        <v>419.9975483870968</v>
      </c>
      <c r="DS42">
        <v>16.123858064516131</v>
      </c>
      <c r="DT42">
        <v>15.216593548387101</v>
      </c>
      <c r="DU42">
        <v>413.06129032258059</v>
      </c>
      <c r="DV42">
        <v>16.049970967741931</v>
      </c>
      <c r="DW42">
        <v>499.99464516129029</v>
      </c>
      <c r="DX42">
        <v>90.836006451612903</v>
      </c>
      <c r="DY42">
        <v>9.9972864516129023E-2</v>
      </c>
      <c r="DZ42">
        <v>23.58014838709677</v>
      </c>
      <c r="EA42">
        <v>23.992035483870961</v>
      </c>
      <c r="EB42">
        <v>999.90000000000032</v>
      </c>
      <c r="EC42">
        <v>0</v>
      </c>
      <c r="ED42">
        <v>0</v>
      </c>
      <c r="EE42">
        <v>9999.5974193548373</v>
      </c>
      <c r="EF42">
        <v>0</v>
      </c>
      <c r="EG42">
        <v>10.145222580645161</v>
      </c>
      <c r="EH42">
        <v>-5.6754029032258071</v>
      </c>
      <c r="EI42">
        <v>421.112129032258</v>
      </c>
      <c r="EJ42">
        <v>426.48722580645159</v>
      </c>
      <c r="EK42">
        <v>0.90724458064516134</v>
      </c>
      <c r="EL42">
        <v>419.9975483870968</v>
      </c>
      <c r="EM42">
        <v>15.216593548387101</v>
      </c>
      <c r="EN42">
        <v>1.464626129032258</v>
      </c>
      <c r="EO42">
        <v>1.382215806451613</v>
      </c>
      <c r="EP42">
        <v>12.603787096774189</v>
      </c>
      <c r="EQ42">
        <v>11.723912903225809</v>
      </c>
      <c r="ER42">
        <v>1500.008064516129</v>
      </c>
      <c r="ES42">
        <v>0.97300645161290322</v>
      </c>
      <c r="ET42">
        <v>2.6993609677419352E-2</v>
      </c>
      <c r="EU42">
        <v>0</v>
      </c>
      <c r="EV42">
        <v>307.0769354838709</v>
      </c>
      <c r="EW42">
        <v>4.9995999999999974</v>
      </c>
      <c r="EX42">
        <v>4579.7445161290316</v>
      </c>
      <c r="EY42">
        <v>14076.509677419361</v>
      </c>
      <c r="EZ42">
        <v>36.842548387096762</v>
      </c>
      <c r="FA42">
        <v>38.436999999999983</v>
      </c>
      <c r="FB42">
        <v>37.469548387096758</v>
      </c>
      <c r="FC42">
        <v>37.913129032258063</v>
      </c>
      <c r="FD42">
        <v>38.060225806451598</v>
      </c>
      <c r="FE42">
        <v>1454.651612903225</v>
      </c>
      <c r="FF42">
        <v>40.359999999999978</v>
      </c>
      <c r="FG42">
        <v>0</v>
      </c>
      <c r="FH42">
        <v>88.599999904632568</v>
      </c>
      <c r="FI42">
        <v>0</v>
      </c>
      <c r="FJ42">
        <v>307.05242307692311</v>
      </c>
      <c r="FK42">
        <v>-0.1159999819965814</v>
      </c>
      <c r="FL42">
        <v>2.5299125511770139E-2</v>
      </c>
      <c r="FM42">
        <v>4579.6723076923072</v>
      </c>
      <c r="FN42">
        <v>15</v>
      </c>
      <c r="FO42">
        <v>0</v>
      </c>
      <c r="FP42" t="s">
        <v>439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-5.668011219512195</v>
      </c>
      <c r="GC42">
        <v>-0.29671289163882181</v>
      </c>
      <c r="GD42">
        <v>4.3752319085301687E-2</v>
      </c>
      <c r="GE42">
        <v>1</v>
      </c>
      <c r="GF42">
        <v>307.11070588235287</v>
      </c>
      <c r="GG42">
        <v>-0.24436973980312379</v>
      </c>
      <c r="GH42">
        <v>0.2084431830346905</v>
      </c>
      <c r="GI42">
        <v>1</v>
      </c>
      <c r="GJ42">
        <v>0.90487429268292685</v>
      </c>
      <c r="GK42">
        <v>9.7885079725570492E-2</v>
      </c>
      <c r="GL42">
        <v>1.302683387631723E-2</v>
      </c>
      <c r="GM42">
        <v>1</v>
      </c>
      <c r="GN42">
        <v>3</v>
      </c>
      <c r="GO42">
        <v>3</v>
      </c>
      <c r="GP42" t="s">
        <v>440</v>
      </c>
      <c r="GQ42">
        <v>3.1009099999999998</v>
      </c>
      <c r="GR42">
        <v>2.75827</v>
      </c>
      <c r="GS42">
        <v>8.7431599999999998E-2</v>
      </c>
      <c r="GT42">
        <v>8.8572499999999998E-2</v>
      </c>
      <c r="GU42">
        <v>8.2073199999999999E-2</v>
      </c>
      <c r="GV42">
        <v>7.9335100000000006E-2</v>
      </c>
      <c r="GW42">
        <v>23806.5</v>
      </c>
      <c r="GX42">
        <v>22119.200000000001</v>
      </c>
      <c r="GY42">
        <v>26646.799999999999</v>
      </c>
      <c r="GZ42">
        <v>24491.4</v>
      </c>
      <c r="HA42">
        <v>39205.300000000003</v>
      </c>
      <c r="HB42">
        <v>33366.199999999997</v>
      </c>
      <c r="HC42">
        <v>46603.8</v>
      </c>
      <c r="HD42">
        <v>38782.5</v>
      </c>
      <c r="HE42">
        <v>1.8889499999999999</v>
      </c>
      <c r="HF42">
        <v>1.8949499999999999</v>
      </c>
      <c r="HG42">
        <v>8.0801499999999998E-2</v>
      </c>
      <c r="HH42">
        <v>0</v>
      </c>
      <c r="HI42">
        <v>22.674900000000001</v>
      </c>
      <c r="HJ42">
        <v>999.9</v>
      </c>
      <c r="HK42">
        <v>33.9</v>
      </c>
      <c r="HL42">
        <v>32.4</v>
      </c>
      <c r="HM42">
        <v>18.229199999999999</v>
      </c>
      <c r="HN42">
        <v>61.383000000000003</v>
      </c>
      <c r="HO42">
        <v>24.130600000000001</v>
      </c>
      <c r="HP42">
        <v>1</v>
      </c>
      <c r="HQ42">
        <v>4.4197199999999999E-2</v>
      </c>
      <c r="HR42">
        <v>2.1722700000000001</v>
      </c>
      <c r="HS42">
        <v>20.265999999999998</v>
      </c>
      <c r="HT42">
        <v>5.2192400000000001</v>
      </c>
      <c r="HU42">
        <v>11.98</v>
      </c>
      <c r="HV42">
        <v>4.9656500000000001</v>
      </c>
      <c r="HW42">
        <v>3.2752500000000002</v>
      </c>
      <c r="HX42">
        <v>9999</v>
      </c>
      <c r="HY42">
        <v>9999</v>
      </c>
      <c r="HZ42">
        <v>9999</v>
      </c>
      <c r="IA42">
        <v>520.20000000000005</v>
      </c>
      <c r="IB42">
        <v>1.8640099999999999</v>
      </c>
      <c r="IC42">
        <v>1.8601700000000001</v>
      </c>
      <c r="ID42">
        <v>1.8583799999999999</v>
      </c>
      <c r="IE42">
        <v>1.8597600000000001</v>
      </c>
      <c r="IF42">
        <v>1.85989</v>
      </c>
      <c r="IG42">
        <v>1.8583700000000001</v>
      </c>
      <c r="IH42">
        <v>1.85745</v>
      </c>
      <c r="II42">
        <v>1.85242</v>
      </c>
      <c r="IJ42">
        <v>0</v>
      </c>
      <c r="IK42">
        <v>0</v>
      </c>
      <c r="IL42">
        <v>0</v>
      </c>
      <c r="IM42">
        <v>0</v>
      </c>
      <c r="IN42" t="s">
        <v>441</v>
      </c>
      <c r="IO42" t="s">
        <v>442</v>
      </c>
      <c r="IP42" t="s">
        <v>443</v>
      </c>
      <c r="IQ42" t="s">
        <v>443</v>
      </c>
      <c r="IR42" t="s">
        <v>443</v>
      </c>
      <c r="IS42" t="s">
        <v>443</v>
      </c>
      <c r="IT42">
        <v>0</v>
      </c>
      <c r="IU42">
        <v>100</v>
      </c>
      <c r="IV42">
        <v>100</v>
      </c>
      <c r="IW42">
        <v>1.2609999999999999</v>
      </c>
      <c r="IX42">
        <v>7.3899999999999993E-2</v>
      </c>
      <c r="IY42">
        <v>0.39716153104927959</v>
      </c>
      <c r="IZ42">
        <v>2.1943836705261579E-3</v>
      </c>
      <c r="JA42">
        <v>-2.6144308360484781E-7</v>
      </c>
      <c r="JB42">
        <v>2.8315668189746569E-11</v>
      </c>
      <c r="JC42">
        <v>-2.387284111826243E-2</v>
      </c>
      <c r="JD42">
        <v>-4.9195921971587819E-3</v>
      </c>
      <c r="JE42">
        <v>8.1864236447964141E-4</v>
      </c>
      <c r="JF42">
        <v>-8.2681161510495509E-6</v>
      </c>
      <c r="JG42">
        <v>6</v>
      </c>
      <c r="JH42">
        <v>2002</v>
      </c>
      <c r="JI42">
        <v>0</v>
      </c>
      <c r="JJ42">
        <v>28</v>
      </c>
      <c r="JK42">
        <v>28363637.899999999</v>
      </c>
      <c r="JL42">
        <v>28363637.899999999</v>
      </c>
      <c r="JM42">
        <v>1.1401399999999999</v>
      </c>
      <c r="JN42">
        <v>2.63428</v>
      </c>
      <c r="JO42">
        <v>1.49658</v>
      </c>
      <c r="JP42">
        <v>2.36084</v>
      </c>
      <c r="JQ42">
        <v>1.5490699999999999</v>
      </c>
      <c r="JR42">
        <v>2.4645999999999999</v>
      </c>
      <c r="JS42">
        <v>36.552300000000002</v>
      </c>
      <c r="JT42">
        <v>24.122499999999999</v>
      </c>
      <c r="JU42">
        <v>18</v>
      </c>
      <c r="JV42">
        <v>483.89699999999999</v>
      </c>
      <c r="JW42">
        <v>502.952</v>
      </c>
      <c r="JX42">
        <v>21.041399999999999</v>
      </c>
      <c r="JY42">
        <v>27.6556</v>
      </c>
      <c r="JZ42">
        <v>30.000399999999999</v>
      </c>
      <c r="KA42">
        <v>27.8096</v>
      </c>
      <c r="KB42">
        <v>27.782499999999999</v>
      </c>
      <c r="KC42">
        <v>22.928999999999998</v>
      </c>
      <c r="KD42">
        <v>15.1821</v>
      </c>
      <c r="KE42">
        <v>48.410200000000003</v>
      </c>
      <c r="KF42">
        <v>21.040900000000001</v>
      </c>
      <c r="KG42">
        <v>420</v>
      </c>
      <c r="KH42">
        <v>15.157</v>
      </c>
      <c r="KI42">
        <v>101.83799999999999</v>
      </c>
      <c r="KJ42">
        <v>93.496600000000001</v>
      </c>
    </row>
    <row r="43" spans="1:296" x14ac:dyDescent="0.3">
      <c r="A43">
        <v>25</v>
      </c>
      <c r="B43">
        <v>1701818841</v>
      </c>
      <c r="C43">
        <v>7264</v>
      </c>
      <c r="D43" t="s">
        <v>517</v>
      </c>
      <c r="E43" t="s">
        <v>518</v>
      </c>
      <c r="F43">
        <v>5</v>
      </c>
      <c r="G43" t="s">
        <v>500</v>
      </c>
      <c r="H43">
        <v>1701818833.25</v>
      </c>
      <c r="I43">
        <f t="shared" si="0"/>
        <v>2.7418534874089203E-3</v>
      </c>
      <c r="J43">
        <f t="shared" si="1"/>
        <v>2.7418534874089202</v>
      </c>
      <c r="K43">
        <f t="shared" si="2"/>
        <v>11.846500414822728</v>
      </c>
      <c r="L43">
        <f t="shared" si="3"/>
        <v>414.61403333333351</v>
      </c>
      <c r="M43">
        <f t="shared" si="4"/>
        <v>230.64254733045166</v>
      </c>
      <c r="N43">
        <f t="shared" si="5"/>
        <v>20.971589261568717</v>
      </c>
      <c r="O43">
        <f t="shared" si="6"/>
        <v>37.699528165075101</v>
      </c>
      <c r="P43">
        <f t="shared" si="7"/>
        <v>0.11280215592591229</v>
      </c>
      <c r="Q43">
        <f t="shared" si="8"/>
        <v>2.8524557608281591</v>
      </c>
      <c r="R43">
        <f t="shared" si="9"/>
        <v>0.11038129037258144</v>
      </c>
      <c r="S43">
        <f t="shared" si="10"/>
        <v>6.9201484395285978E-2</v>
      </c>
      <c r="T43">
        <f t="shared" si="11"/>
        <v>241.73763642331252</v>
      </c>
      <c r="U43">
        <f t="shared" si="12"/>
        <v>30.416173546683293</v>
      </c>
      <c r="V43">
        <f t="shared" si="13"/>
        <v>30.02327</v>
      </c>
      <c r="W43">
        <f t="shared" si="14"/>
        <v>4.2661476487908727</v>
      </c>
      <c r="X43">
        <f t="shared" si="15"/>
        <v>49.861278899236936</v>
      </c>
      <c r="Y43">
        <f t="shared" si="16"/>
        <v>2.0864391350942832</v>
      </c>
      <c r="Z43">
        <f t="shared" si="17"/>
        <v>4.1844878052781223</v>
      </c>
      <c r="AA43">
        <f t="shared" si="18"/>
        <v>2.1797085136965895</v>
      </c>
      <c r="AB43">
        <f t="shared" si="19"/>
        <v>-120.91573879473339</v>
      </c>
      <c r="AC43">
        <f t="shared" si="20"/>
        <v>-51.688557098611064</v>
      </c>
      <c r="AD43">
        <f t="shared" si="21"/>
        <v>-4.0233886608101184</v>
      </c>
      <c r="AE43">
        <f t="shared" si="22"/>
        <v>65.109951869157953</v>
      </c>
      <c r="AF43">
        <f t="shared" si="23"/>
        <v>12.228410617023366</v>
      </c>
      <c r="AG43">
        <f t="shared" si="24"/>
        <v>2.8653544562677813</v>
      </c>
      <c r="AH43">
        <f t="shared" si="25"/>
        <v>11.846500414822728</v>
      </c>
      <c r="AI43">
        <v>429.33174369424609</v>
      </c>
      <c r="AJ43">
        <v>424.41821212121198</v>
      </c>
      <c r="AK43">
        <v>1.451855461667668E-2</v>
      </c>
      <c r="AL43">
        <v>66.179488608650004</v>
      </c>
      <c r="AM43">
        <f t="shared" si="26"/>
        <v>2.7418534874089202</v>
      </c>
      <c r="AN43">
        <v>21.845550096446761</v>
      </c>
      <c r="AO43">
        <v>22.918463636363619</v>
      </c>
      <c r="AP43">
        <v>-1.699428400068193E-4</v>
      </c>
      <c r="AQ43">
        <v>108.9008884823142</v>
      </c>
      <c r="AR43">
        <v>0</v>
      </c>
      <c r="AS43">
        <v>0</v>
      </c>
      <c r="AT43">
        <f t="shared" si="27"/>
        <v>1</v>
      </c>
      <c r="AU43">
        <f t="shared" si="28"/>
        <v>0</v>
      </c>
      <c r="AV43">
        <f t="shared" si="29"/>
        <v>47589.925024514807</v>
      </c>
      <c r="AW43" t="s">
        <v>436</v>
      </c>
      <c r="AX43">
        <v>0</v>
      </c>
      <c r="AY43">
        <v>0.7</v>
      </c>
      <c r="AZ43">
        <v>0.7</v>
      </c>
      <c r="BA43">
        <f t="shared" si="30"/>
        <v>0</v>
      </c>
      <c r="BB43">
        <v>-1</v>
      </c>
      <c r="BC43" t="s">
        <v>519</v>
      </c>
      <c r="BD43">
        <v>8160.25</v>
      </c>
      <c r="BE43">
        <v>295.22826923076917</v>
      </c>
      <c r="BF43">
        <v>359.84</v>
      </c>
      <c r="BG43">
        <f t="shared" si="31"/>
        <v>0.17955683295139735</v>
      </c>
      <c r="BH43">
        <v>0.5</v>
      </c>
      <c r="BI43">
        <f t="shared" si="32"/>
        <v>1261.2122203229605</v>
      </c>
      <c r="BJ43">
        <f t="shared" si="33"/>
        <v>11.846500414822728</v>
      </c>
      <c r="BK43">
        <f t="shared" si="34"/>
        <v>113.22963598039539</v>
      </c>
      <c r="BL43">
        <f t="shared" si="35"/>
        <v>1.0185835664939169E-2</v>
      </c>
      <c r="BM43">
        <f t="shared" si="36"/>
        <v>-0.9980546909737662</v>
      </c>
      <c r="BN43">
        <f t="shared" si="37"/>
        <v>359.84</v>
      </c>
      <c r="BO43" t="s">
        <v>436</v>
      </c>
      <c r="BP43">
        <v>0</v>
      </c>
      <c r="BQ43">
        <f t="shared" si="38"/>
        <v>359.84</v>
      </c>
      <c r="BR43">
        <f t="shared" si="39"/>
        <v>0</v>
      </c>
      <c r="BS43" t="e">
        <f t="shared" si="40"/>
        <v>#DIV/0!</v>
      </c>
      <c r="BT43">
        <f t="shared" si="41"/>
        <v>1</v>
      </c>
      <c r="BU43">
        <f t="shared" si="42"/>
        <v>0.17990680728749459</v>
      </c>
      <c r="BV43" t="e">
        <f t="shared" si="43"/>
        <v>#DIV/0!</v>
      </c>
      <c r="BW43" t="e">
        <f t="shared" si="44"/>
        <v>#DIV/0!</v>
      </c>
      <c r="BX43" t="e">
        <f t="shared" si="45"/>
        <v>#DIV/0!</v>
      </c>
      <c r="DG43">
        <f t="shared" si="46"/>
        <v>1500.0013333333341</v>
      </c>
      <c r="DH43">
        <f t="shared" si="47"/>
        <v>1261.2122203229605</v>
      </c>
      <c r="DI43">
        <f t="shared" si="48"/>
        <v>0.84080739949761818</v>
      </c>
      <c r="DJ43">
        <f t="shared" si="49"/>
        <v>0.16115828103040292</v>
      </c>
      <c r="DK43">
        <v>2</v>
      </c>
      <c r="DL43">
        <v>0.5</v>
      </c>
      <c r="DM43" t="s">
        <v>438</v>
      </c>
      <c r="DN43">
        <v>2</v>
      </c>
      <c r="DO43" t="b">
        <v>1</v>
      </c>
      <c r="DP43">
        <v>1701818833.25</v>
      </c>
      <c r="DQ43">
        <v>414.61403333333351</v>
      </c>
      <c r="DR43">
        <v>419.9804666666667</v>
      </c>
      <c r="DS43">
        <v>22.946359999999999</v>
      </c>
      <c r="DT43">
        <v>21.826546666666669</v>
      </c>
      <c r="DU43">
        <v>413.35253333333333</v>
      </c>
      <c r="DV43">
        <v>22.755703333333329</v>
      </c>
      <c r="DW43">
        <v>500.01279999999991</v>
      </c>
      <c r="DX43">
        <v>90.826796666666667</v>
      </c>
      <c r="DY43">
        <v>0.1000054533333333</v>
      </c>
      <c r="DZ43">
        <v>29.687153333333331</v>
      </c>
      <c r="EA43">
        <v>30.02327</v>
      </c>
      <c r="EB43">
        <v>999.9000000000002</v>
      </c>
      <c r="EC43">
        <v>0</v>
      </c>
      <c r="ED43">
        <v>0</v>
      </c>
      <c r="EE43">
        <v>9997.7326666666668</v>
      </c>
      <c r="EF43">
        <v>0</v>
      </c>
      <c r="EG43">
        <v>9.9582723333333369</v>
      </c>
      <c r="EH43">
        <v>-5.3663266666666667</v>
      </c>
      <c r="EI43">
        <v>424.3513999999999</v>
      </c>
      <c r="EJ43">
        <v>429.35176666666672</v>
      </c>
      <c r="EK43">
        <v>1.119820666666667</v>
      </c>
      <c r="EL43">
        <v>419.9804666666667</v>
      </c>
      <c r="EM43">
        <v>21.826546666666669</v>
      </c>
      <c r="EN43">
        <v>2.0841440000000002</v>
      </c>
      <c r="EO43">
        <v>1.982435333333334</v>
      </c>
      <c r="EP43">
        <v>18.098506666666669</v>
      </c>
      <c r="EQ43">
        <v>17.30473666666667</v>
      </c>
      <c r="ER43">
        <v>1500.0013333333341</v>
      </c>
      <c r="ES43">
        <v>0.97299600000000019</v>
      </c>
      <c r="ET43">
        <v>2.7004063333333331E-2</v>
      </c>
      <c r="EU43">
        <v>0</v>
      </c>
      <c r="EV43">
        <v>295.21426666666667</v>
      </c>
      <c r="EW43">
        <v>4.9995999999999983</v>
      </c>
      <c r="EX43">
        <v>4435.1216666666669</v>
      </c>
      <c r="EY43">
        <v>14076.403333333339</v>
      </c>
      <c r="EZ43">
        <v>38.183066666666647</v>
      </c>
      <c r="FA43">
        <v>39.674666666666653</v>
      </c>
      <c r="FB43">
        <v>38.712199999999989</v>
      </c>
      <c r="FC43">
        <v>39.22059999999999</v>
      </c>
      <c r="FD43">
        <v>39.828933333333318</v>
      </c>
      <c r="FE43">
        <v>1454.631333333333</v>
      </c>
      <c r="FF43">
        <v>40.369999999999983</v>
      </c>
      <c r="FG43">
        <v>0</v>
      </c>
      <c r="FH43">
        <v>565.20000004768372</v>
      </c>
      <c r="FI43">
        <v>0</v>
      </c>
      <c r="FJ43">
        <v>295.22826923076917</v>
      </c>
      <c r="FK43">
        <v>0.57227351458310427</v>
      </c>
      <c r="FL43">
        <v>-2.6943589670394572</v>
      </c>
      <c r="FM43">
        <v>4435.1234615384619</v>
      </c>
      <c r="FN43">
        <v>15</v>
      </c>
      <c r="FO43">
        <v>0</v>
      </c>
      <c r="FP43" t="s">
        <v>439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-5.3739480487804876</v>
      </c>
      <c r="GC43">
        <v>0.31490466898954761</v>
      </c>
      <c r="GD43">
        <v>7.429797371820962E-2</v>
      </c>
      <c r="GE43">
        <v>1</v>
      </c>
      <c r="GF43">
        <v>295.24041176470593</v>
      </c>
      <c r="GG43">
        <v>0.1094270486212456</v>
      </c>
      <c r="GH43">
        <v>0.22576472887226981</v>
      </c>
      <c r="GI43">
        <v>1</v>
      </c>
      <c r="GJ43">
        <v>1.117801707317073</v>
      </c>
      <c r="GK43">
        <v>-3.8503275261326637E-2</v>
      </c>
      <c r="GL43">
        <v>2.0616601634089141E-2</v>
      </c>
      <c r="GM43">
        <v>1</v>
      </c>
      <c r="GN43">
        <v>3</v>
      </c>
      <c r="GO43">
        <v>3</v>
      </c>
      <c r="GP43" t="s">
        <v>440</v>
      </c>
      <c r="GQ43">
        <v>3.1024799999999999</v>
      </c>
      <c r="GR43">
        <v>2.7581600000000002</v>
      </c>
      <c r="GS43">
        <v>8.7365399999999996E-2</v>
      </c>
      <c r="GT43">
        <v>8.8458300000000004E-2</v>
      </c>
      <c r="GU43">
        <v>0.105217</v>
      </c>
      <c r="GV43">
        <v>0.102779</v>
      </c>
      <c r="GW43">
        <v>23765.1</v>
      </c>
      <c r="GX43">
        <v>22086</v>
      </c>
      <c r="GY43">
        <v>26601.3</v>
      </c>
      <c r="GZ43">
        <v>24454.799999999999</v>
      </c>
      <c r="HA43">
        <v>38143.599999999999</v>
      </c>
      <c r="HB43">
        <v>32464.3</v>
      </c>
      <c r="HC43">
        <v>46524.6</v>
      </c>
      <c r="HD43">
        <v>38725.5</v>
      </c>
      <c r="HE43">
        <v>1.8803700000000001</v>
      </c>
      <c r="HF43">
        <v>1.8923700000000001</v>
      </c>
      <c r="HG43">
        <v>0.194497</v>
      </c>
      <c r="HH43">
        <v>0</v>
      </c>
      <c r="HI43">
        <v>26.878699999999998</v>
      </c>
      <c r="HJ43">
        <v>999.9</v>
      </c>
      <c r="HK43">
        <v>45.2</v>
      </c>
      <c r="HL43">
        <v>32.5</v>
      </c>
      <c r="HM43">
        <v>24.442799999999998</v>
      </c>
      <c r="HN43">
        <v>60.972999999999999</v>
      </c>
      <c r="HO43">
        <v>23.4495</v>
      </c>
      <c r="HP43">
        <v>1</v>
      </c>
      <c r="HQ43">
        <v>0.124345</v>
      </c>
      <c r="HR43">
        <v>2.6784300000000001</v>
      </c>
      <c r="HS43">
        <v>20.254300000000001</v>
      </c>
      <c r="HT43">
        <v>5.2214799999999997</v>
      </c>
      <c r="HU43">
        <v>11.98</v>
      </c>
      <c r="HV43">
        <v>4.9654499999999997</v>
      </c>
      <c r="HW43">
        <v>3.2752699999999999</v>
      </c>
      <c r="HX43">
        <v>9999</v>
      </c>
      <c r="HY43">
        <v>9999</v>
      </c>
      <c r="HZ43">
        <v>9999</v>
      </c>
      <c r="IA43">
        <v>520.29999999999995</v>
      </c>
      <c r="IB43">
        <v>1.8640099999999999</v>
      </c>
      <c r="IC43">
        <v>1.86019</v>
      </c>
      <c r="ID43">
        <v>1.85842</v>
      </c>
      <c r="IE43">
        <v>1.85978</v>
      </c>
      <c r="IF43">
        <v>1.85989</v>
      </c>
      <c r="IG43">
        <v>1.8583700000000001</v>
      </c>
      <c r="IH43">
        <v>1.8574600000000001</v>
      </c>
      <c r="II43">
        <v>1.85242</v>
      </c>
      <c r="IJ43">
        <v>0</v>
      </c>
      <c r="IK43">
        <v>0</v>
      </c>
      <c r="IL43">
        <v>0</v>
      </c>
      <c r="IM43">
        <v>0</v>
      </c>
      <c r="IN43" t="s">
        <v>441</v>
      </c>
      <c r="IO43" t="s">
        <v>442</v>
      </c>
      <c r="IP43" t="s">
        <v>443</v>
      </c>
      <c r="IQ43" t="s">
        <v>443</v>
      </c>
      <c r="IR43" t="s">
        <v>443</v>
      </c>
      <c r="IS43" t="s">
        <v>443</v>
      </c>
      <c r="IT43">
        <v>0</v>
      </c>
      <c r="IU43">
        <v>100</v>
      </c>
      <c r="IV43">
        <v>100</v>
      </c>
      <c r="IW43">
        <v>1.262</v>
      </c>
      <c r="IX43">
        <v>0.19009999999999999</v>
      </c>
      <c r="IY43">
        <v>0.39716153104927959</v>
      </c>
      <c r="IZ43">
        <v>2.1943836705261579E-3</v>
      </c>
      <c r="JA43">
        <v>-2.6144308360484781E-7</v>
      </c>
      <c r="JB43">
        <v>2.8315668189746569E-11</v>
      </c>
      <c r="JC43">
        <v>-2.387284111826243E-2</v>
      </c>
      <c r="JD43">
        <v>-4.9195921971587819E-3</v>
      </c>
      <c r="JE43">
        <v>8.1864236447964141E-4</v>
      </c>
      <c r="JF43">
        <v>-8.2681161510495509E-6</v>
      </c>
      <c r="JG43">
        <v>6</v>
      </c>
      <c r="JH43">
        <v>2002</v>
      </c>
      <c r="JI43">
        <v>0</v>
      </c>
      <c r="JJ43">
        <v>28</v>
      </c>
      <c r="JK43">
        <v>28363647.399999999</v>
      </c>
      <c r="JL43">
        <v>28363647.399999999</v>
      </c>
      <c r="JM43">
        <v>1.1486799999999999</v>
      </c>
      <c r="JN43">
        <v>2.6355</v>
      </c>
      <c r="JO43">
        <v>1.49658</v>
      </c>
      <c r="JP43">
        <v>2.36084</v>
      </c>
      <c r="JQ43">
        <v>1.5490699999999999</v>
      </c>
      <c r="JR43">
        <v>2.4877899999999999</v>
      </c>
      <c r="JS43">
        <v>36.908000000000001</v>
      </c>
      <c r="JT43">
        <v>24.113800000000001</v>
      </c>
      <c r="JU43">
        <v>18</v>
      </c>
      <c r="JV43">
        <v>485.005</v>
      </c>
      <c r="JW43">
        <v>507.73500000000001</v>
      </c>
      <c r="JX43">
        <v>28.031099999999999</v>
      </c>
      <c r="JY43">
        <v>28.6587</v>
      </c>
      <c r="JZ43">
        <v>30.004100000000001</v>
      </c>
      <c r="KA43">
        <v>28.6038</v>
      </c>
      <c r="KB43">
        <v>28.5291</v>
      </c>
      <c r="KC43">
        <v>23.080400000000001</v>
      </c>
      <c r="KD43">
        <v>18.523900000000001</v>
      </c>
      <c r="KE43">
        <v>82.083699999999993</v>
      </c>
      <c r="KF43">
        <v>27.970199999999998</v>
      </c>
      <c r="KG43">
        <v>420</v>
      </c>
      <c r="KH43">
        <v>21.754200000000001</v>
      </c>
      <c r="KI43">
        <v>101.664</v>
      </c>
      <c r="KJ43">
        <v>93.358400000000003</v>
      </c>
    </row>
    <row r="44" spans="1:296" x14ac:dyDescent="0.3">
      <c r="A44">
        <v>26</v>
      </c>
      <c r="B44">
        <v>1701818910.5</v>
      </c>
      <c r="C44">
        <v>7333.5</v>
      </c>
      <c r="D44" t="s">
        <v>520</v>
      </c>
      <c r="E44" t="s">
        <v>521</v>
      </c>
      <c r="F44">
        <v>5</v>
      </c>
      <c r="G44" t="s">
        <v>500</v>
      </c>
      <c r="H44">
        <v>1701818902.75</v>
      </c>
      <c r="I44">
        <f t="shared" si="0"/>
        <v>2.6439413860424336E-3</v>
      </c>
      <c r="J44">
        <f t="shared" si="1"/>
        <v>2.6439413860424335</v>
      </c>
      <c r="K44">
        <f t="shared" si="2"/>
        <v>11.38539219017062</v>
      </c>
      <c r="L44">
        <f t="shared" si="3"/>
        <v>414.94346666666672</v>
      </c>
      <c r="M44">
        <f t="shared" si="4"/>
        <v>232.71107973171164</v>
      </c>
      <c r="N44">
        <f t="shared" si="5"/>
        <v>21.160898691728818</v>
      </c>
      <c r="O44">
        <f t="shared" si="6"/>
        <v>37.731665681973773</v>
      </c>
      <c r="P44">
        <f t="shared" si="7"/>
        <v>0.10943967459754921</v>
      </c>
      <c r="Q44">
        <f t="shared" si="8"/>
        <v>2.85261385742215</v>
      </c>
      <c r="R44">
        <f t="shared" si="9"/>
        <v>0.10715953513737068</v>
      </c>
      <c r="S44">
        <f t="shared" si="10"/>
        <v>6.7175614201226794E-2</v>
      </c>
      <c r="T44">
        <f t="shared" si="11"/>
        <v>241.7393920233078</v>
      </c>
      <c r="U44">
        <f t="shared" si="12"/>
        <v>30.239844830498022</v>
      </c>
      <c r="V44">
        <f t="shared" si="13"/>
        <v>29.928676666666671</v>
      </c>
      <c r="W44">
        <f t="shared" si="14"/>
        <v>4.2430268856278763</v>
      </c>
      <c r="X44">
        <f t="shared" si="15"/>
        <v>50.228664912250011</v>
      </c>
      <c r="Y44">
        <f t="shared" si="16"/>
        <v>2.0774372581151166</v>
      </c>
      <c r="Z44">
        <f t="shared" si="17"/>
        <v>4.1359595397258131</v>
      </c>
      <c r="AA44">
        <f t="shared" si="18"/>
        <v>2.1655896275127597</v>
      </c>
      <c r="AB44">
        <f t="shared" si="19"/>
        <v>-116.59781512447132</v>
      </c>
      <c r="AC44">
        <f t="shared" si="20"/>
        <v>-68.28076198200651</v>
      </c>
      <c r="AD44">
        <f t="shared" si="21"/>
        <v>-5.3068014824916707</v>
      </c>
      <c r="AE44">
        <f t="shared" si="22"/>
        <v>51.554013434338302</v>
      </c>
      <c r="AF44">
        <f t="shared" si="23"/>
        <v>11.569266917295515</v>
      </c>
      <c r="AG44">
        <f t="shared" si="24"/>
        <v>2.6991241022171373</v>
      </c>
      <c r="AH44">
        <f t="shared" si="25"/>
        <v>11.38539219017062</v>
      </c>
      <c r="AI44">
        <v>429.30002566336469</v>
      </c>
      <c r="AJ44">
        <v>424.64105454545432</v>
      </c>
      <c r="AK44">
        <v>7.1681598866904603E-4</v>
      </c>
      <c r="AL44">
        <v>66.179488608650004</v>
      </c>
      <c r="AM44">
        <f t="shared" si="26"/>
        <v>2.6439413860424335</v>
      </c>
      <c r="AN44">
        <v>21.78662616425456</v>
      </c>
      <c r="AO44">
        <v>22.823373939393939</v>
      </c>
      <c r="AP44">
        <v>-4.2254822773574841E-4</v>
      </c>
      <c r="AQ44">
        <v>108.9008884823142</v>
      </c>
      <c r="AR44">
        <v>0</v>
      </c>
      <c r="AS44">
        <v>0</v>
      </c>
      <c r="AT44">
        <f t="shared" si="27"/>
        <v>1</v>
      </c>
      <c r="AU44">
        <f t="shared" si="28"/>
        <v>0</v>
      </c>
      <c r="AV44">
        <f t="shared" si="29"/>
        <v>47626.313847204976</v>
      </c>
      <c r="AW44" t="s">
        <v>436</v>
      </c>
      <c r="AX44">
        <v>0</v>
      </c>
      <c r="AY44">
        <v>0.7</v>
      </c>
      <c r="AZ44">
        <v>0.7</v>
      </c>
      <c r="BA44">
        <f t="shared" si="30"/>
        <v>0</v>
      </c>
      <c r="BB44">
        <v>-1</v>
      </c>
      <c r="BC44" t="s">
        <v>522</v>
      </c>
      <c r="BD44">
        <v>8158.84</v>
      </c>
      <c r="BE44">
        <v>295.10684615384622</v>
      </c>
      <c r="BF44">
        <v>358.72</v>
      </c>
      <c r="BG44">
        <f t="shared" si="31"/>
        <v>0.17733372503945644</v>
      </c>
      <c r="BH44">
        <v>0.5</v>
      </c>
      <c r="BI44">
        <f t="shared" si="32"/>
        <v>1261.2214603229572</v>
      </c>
      <c r="BJ44">
        <f t="shared" si="33"/>
        <v>11.38539219017062</v>
      </c>
      <c r="BK44">
        <f t="shared" si="34"/>
        <v>111.8285498293865</v>
      </c>
      <c r="BL44">
        <f t="shared" si="35"/>
        <v>9.8201565544239391E-3</v>
      </c>
      <c r="BM44">
        <f t="shared" si="36"/>
        <v>-0.99804861730597683</v>
      </c>
      <c r="BN44">
        <f t="shared" si="37"/>
        <v>358.72</v>
      </c>
      <c r="BO44" t="s">
        <v>436</v>
      </c>
      <c r="BP44">
        <v>0</v>
      </c>
      <c r="BQ44">
        <f t="shared" si="38"/>
        <v>358.72</v>
      </c>
      <c r="BR44">
        <f t="shared" si="39"/>
        <v>0</v>
      </c>
      <c r="BS44" t="e">
        <f t="shared" si="40"/>
        <v>#DIV/0!</v>
      </c>
      <c r="BT44">
        <f t="shared" si="41"/>
        <v>1</v>
      </c>
      <c r="BU44">
        <f t="shared" si="42"/>
        <v>0.17768044758994972</v>
      </c>
      <c r="BV44" t="e">
        <f t="shared" si="43"/>
        <v>#DIV/0!</v>
      </c>
      <c r="BW44" t="e">
        <f t="shared" si="44"/>
        <v>#DIV/0!</v>
      </c>
      <c r="BX44" t="e">
        <f t="shared" si="45"/>
        <v>#DIV/0!</v>
      </c>
      <c r="DG44">
        <f t="shared" si="46"/>
        <v>1500.0123333333329</v>
      </c>
      <c r="DH44">
        <f t="shared" si="47"/>
        <v>1261.2214603229572</v>
      </c>
      <c r="DI44">
        <f t="shared" si="48"/>
        <v>0.84080739357673562</v>
      </c>
      <c r="DJ44">
        <f t="shared" si="49"/>
        <v>0.16115826960309962</v>
      </c>
      <c r="DK44">
        <v>2</v>
      </c>
      <c r="DL44">
        <v>0.5</v>
      </c>
      <c r="DM44" t="s">
        <v>438</v>
      </c>
      <c r="DN44">
        <v>2</v>
      </c>
      <c r="DO44" t="b">
        <v>1</v>
      </c>
      <c r="DP44">
        <v>1701818902.75</v>
      </c>
      <c r="DQ44">
        <v>414.94346666666672</v>
      </c>
      <c r="DR44">
        <v>420.01909999999998</v>
      </c>
      <c r="DS44">
        <v>22.84603666666667</v>
      </c>
      <c r="DT44">
        <v>21.791066666666669</v>
      </c>
      <c r="DU44">
        <v>413.68123333333341</v>
      </c>
      <c r="DV44">
        <v>22.657293333333332</v>
      </c>
      <c r="DW44">
        <v>500.00659999999988</v>
      </c>
      <c r="DX44">
        <v>90.832056666666645</v>
      </c>
      <c r="DY44">
        <v>0.1000068866666666</v>
      </c>
      <c r="DZ44">
        <v>29.484690000000001</v>
      </c>
      <c r="EA44">
        <v>29.928676666666671</v>
      </c>
      <c r="EB44">
        <v>999.9000000000002</v>
      </c>
      <c r="EC44">
        <v>0</v>
      </c>
      <c r="ED44">
        <v>0</v>
      </c>
      <c r="EE44">
        <v>9998.1216666666678</v>
      </c>
      <c r="EF44">
        <v>0</v>
      </c>
      <c r="EG44">
        <v>9.9566543333333346</v>
      </c>
      <c r="EH44">
        <v>-5.0756136666666656</v>
      </c>
      <c r="EI44">
        <v>424.64496666666668</v>
      </c>
      <c r="EJ44">
        <v>429.37569999999988</v>
      </c>
      <c r="EK44">
        <v>1.054967666666667</v>
      </c>
      <c r="EL44">
        <v>420.01909999999998</v>
      </c>
      <c r="EM44">
        <v>21.791066666666669</v>
      </c>
      <c r="EN44">
        <v>2.0751529999999998</v>
      </c>
      <c r="EO44">
        <v>1.979327666666667</v>
      </c>
      <c r="EP44">
        <v>18.029716666666669</v>
      </c>
      <c r="EQ44">
        <v>17.279920000000001</v>
      </c>
      <c r="ER44">
        <v>1500.0123333333329</v>
      </c>
      <c r="ES44">
        <v>0.97299733333333349</v>
      </c>
      <c r="ET44">
        <v>2.700283333333334E-2</v>
      </c>
      <c r="EU44">
        <v>0</v>
      </c>
      <c r="EV44">
        <v>295.1196666666666</v>
      </c>
      <c r="EW44">
        <v>4.9995999999999983</v>
      </c>
      <c r="EX44">
        <v>4437.0196666666661</v>
      </c>
      <c r="EY44">
        <v>14076.51666666667</v>
      </c>
      <c r="EZ44">
        <v>38.408033333333329</v>
      </c>
      <c r="FA44">
        <v>39.828799999999987</v>
      </c>
      <c r="FB44">
        <v>38.897699999999993</v>
      </c>
      <c r="FC44">
        <v>39.366333333333323</v>
      </c>
      <c r="FD44">
        <v>40.032999999999987</v>
      </c>
      <c r="FE44">
        <v>1454.642333333333</v>
      </c>
      <c r="FF44">
        <v>40.369999999999983</v>
      </c>
      <c r="FG44">
        <v>0</v>
      </c>
      <c r="FH44">
        <v>69</v>
      </c>
      <c r="FI44">
        <v>0</v>
      </c>
      <c r="FJ44">
        <v>295.10684615384622</v>
      </c>
      <c r="FK44">
        <v>0.34776068490820711</v>
      </c>
      <c r="FL44">
        <v>2.2235897525721522</v>
      </c>
      <c r="FM44">
        <v>4437.0515384615383</v>
      </c>
      <c r="FN44">
        <v>15</v>
      </c>
      <c r="FO44">
        <v>0</v>
      </c>
      <c r="FP44" t="s">
        <v>439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-5.0928941463414628</v>
      </c>
      <c r="GC44">
        <v>0.32546843205573761</v>
      </c>
      <c r="GD44">
        <v>3.6909015950274432E-2</v>
      </c>
      <c r="GE44">
        <v>1</v>
      </c>
      <c r="GF44">
        <v>295.11941176470577</v>
      </c>
      <c r="GG44">
        <v>0.43758594246963278</v>
      </c>
      <c r="GH44">
        <v>0.17923712812050641</v>
      </c>
      <c r="GI44">
        <v>1</v>
      </c>
      <c r="GJ44">
        <v>1.044592195121951</v>
      </c>
      <c r="GK44">
        <v>8.1488571428573756E-2</v>
      </c>
      <c r="GL44">
        <v>2.280085027428189E-2</v>
      </c>
      <c r="GM44">
        <v>1</v>
      </c>
      <c r="GN44">
        <v>3</v>
      </c>
      <c r="GO44">
        <v>3</v>
      </c>
      <c r="GP44" t="s">
        <v>440</v>
      </c>
      <c r="GQ44">
        <v>3.1025200000000002</v>
      </c>
      <c r="GR44">
        <v>2.7580200000000001</v>
      </c>
      <c r="GS44">
        <v>8.7377999999999997E-2</v>
      </c>
      <c r="GT44">
        <v>8.84408E-2</v>
      </c>
      <c r="GU44">
        <v>0.104881</v>
      </c>
      <c r="GV44">
        <v>0.10258</v>
      </c>
      <c r="GW44">
        <v>23758.400000000001</v>
      </c>
      <c r="GX44">
        <v>22081.3</v>
      </c>
      <c r="GY44">
        <v>26594.799999999999</v>
      </c>
      <c r="GZ44">
        <v>24449.9</v>
      </c>
      <c r="HA44">
        <v>38149.699999999997</v>
      </c>
      <c r="HB44">
        <v>32465.200000000001</v>
      </c>
      <c r="HC44">
        <v>46513.7</v>
      </c>
      <c r="HD44">
        <v>38717.599999999999</v>
      </c>
      <c r="HE44">
        <v>1.8788800000000001</v>
      </c>
      <c r="HF44">
        <v>1.8894</v>
      </c>
      <c r="HG44">
        <v>0.16722100000000001</v>
      </c>
      <c r="HH44">
        <v>0</v>
      </c>
      <c r="HI44">
        <v>27.214700000000001</v>
      </c>
      <c r="HJ44">
        <v>999.9</v>
      </c>
      <c r="HK44">
        <v>46.3</v>
      </c>
      <c r="HL44">
        <v>32.5</v>
      </c>
      <c r="HM44">
        <v>25.0366</v>
      </c>
      <c r="HN44">
        <v>61.063099999999999</v>
      </c>
      <c r="HO44">
        <v>23.4575</v>
      </c>
      <c r="HP44">
        <v>1</v>
      </c>
      <c r="HQ44">
        <v>0.12796199999999999</v>
      </c>
      <c r="HR44">
        <v>0.143007</v>
      </c>
      <c r="HS44">
        <v>20.279599999999999</v>
      </c>
      <c r="HT44">
        <v>5.2216300000000002</v>
      </c>
      <c r="HU44">
        <v>11.98</v>
      </c>
      <c r="HV44">
        <v>4.9652500000000002</v>
      </c>
      <c r="HW44">
        <v>3.2757499999999999</v>
      </c>
      <c r="HX44">
        <v>9999</v>
      </c>
      <c r="HY44">
        <v>9999</v>
      </c>
      <c r="HZ44">
        <v>9999</v>
      </c>
      <c r="IA44">
        <v>520.4</v>
      </c>
      <c r="IB44">
        <v>1.8640099999999999</v>
      </c>
      <c r="IC44">
        <v>1.8602000000000001</v>
      </c>
      <c r="ID44">
        <v>1.8584099999999999</v>
      </c>
      <c r="IE44">
        <v>1.8597699999999999</v>
      </c>
      <c r="IF44">
        <v>1.85989</v>
      </c>
      <c r="IG44">
        <v>1.8583799999999999</v>
      </c>
      <c r="IH44">
        <v>1.8574600000000001</v>
      </c>
      <c r="II44">
        <v>1.85242</v>
      </c>
      <c r="IJ44">
        <v>0</v>
      </c>
      <c r="IK44">
        <v>0</v>
      </c>
      <c r="IL44">
        <v>0</v>
      </c>
      <c r="IM44">
        <v>0</v>
      </c>
      <c r="IN44" t="s">
        <v>441</v>
      </c>
      <c r="IO44" t="s">
        <v>442</v>
      </c>
      <c r="IP44" t="s">
        <v>443</v>
      </c>
      <c r="IQ44" t="s">
        <v>443</v>
      </c>
      <c r="IR44" t="s">
        <v>443</v>
      </c>
      <c r="IS44" t="s">
        <v>443</v>
      </c>
      <c r="IT44">
        <v>0</v>
      </c>
      <c r="IU44">
        <v>100</v>
      </c>
      <c r="IV44">
        <v>100</v>
      </c>
      <c r="IW44">
        <v>1.262</v>
      </c>
      <c r="IX44">
        <v>0.1883</v>
      </c>
      <c r="IY44">
        <v>0.39716153104927959</v>
      </c>
      <c r="IZ44">
        <v>2.1943836705261579E-3</v>
      </c>
      <c r="JA44">
        <v>-2.6144308360484781E-7</v>
      </c>
      <c r="JB44">
        <v>2.8315668189746569E-11</v>
      </c>
      <c r="JC44">
        <v>-2.387284111826243E-2</v>
      </c>
      <c r="JD44">
        <v>-4.9195921971587819E-3</v>
      </c>
      <c r="JE44">
        <v>8.1864236447964141E-4</v>
      </c>
      <c r="JF44">
        <v>-8.2681161510495509E-6</v>
      </c>
      <c r="JG44">
        <v>6</v>
      </c>
      <c r="JH44">
        <v>2002</v>
      </c>
      <c r="JI44">
        <v>0</v>
      </c>
      <c r="JJ44">
        <v>28</v>
      </c>
      <c r="JK44">
        <v>28363648.5</v>
      </c>
      <c r="JL44">
        <v>28363648.5</v>
      </c>
      <c r="JM44">
        <v>1.1486799999999999</v>
      </c>
      <c r="JN44">
        <v>2.63306</v>
      </c>
      <c r="JO44">
        <v>1.49658</v>
      </c>
      <c r="JP44">
        <v>2.36084</v>
      </c>
      <c r="JQ44">
        <v>1.5490699999999999</v>
      </c>
      <c r="JR44">
        <v>2.4560499999999998</v>
      </c>
      <c r="JS44">
        <v>36.931699999999999</v>
      </c>
      <c r="JT44">
        <v>24.122499999999999</v>
      </c>
      <c r="JU44">
        <v>18</v>
      </c>
      <c r="JV44">
        <v>485.34800000000001</v>
      </c>
      <c r="JW44">
        <v>507.02199999999999</v>
      </c>
      <c r="JX44">
        <v>28.049800000000001</v>
      </c>
      <c r="JY44">
        <v>28.841200000000001</v>
      </c>
      <c r="JZ44">
        <v>30.000699999999998</v>
      </c>
      <c r="KA44">
        <v>28.7636</v>
      </c>
      <c r="KB44">
        <v>28.677700000000002</v>
      </c>
      <c r="KC44">
        <v>23.080300000000001</v>
      </c>
      <c r="KD44">
        <v>19.663900000000002</v>
      </c>
      <c r="KE44">
        <v>84.751900000000006</v>
      </c>
      <c r="KF44">
        <v>28.071000000000002</v>
      </c>
      <c r="KG44">
        <v>420</v>
      </c>
      <c r="KH44">
        <v>21.7807</v>
      </c>
      <c r="KI44">
        <v>101.64</v>
      </c>
      <c r="KJ44">
        <v>93.339500000000001</v>
      </c>
    </row>
    <row r="45" spans="1:296" x14ac:dyDescent="0.3">
      <c r="A45">
        <v>27</v>
      </c>
      <c r="B45">
        <v>1701819020</v>
      </c>
      <c r="C45">
        <v>7443</v>
      </c>
      <c r="D45" t="s">
        <v>523</v>
      </c>
      <c r="E45" t="s">
        <v>524</v>
      </c>
      <c r="F45">
        <v>5</v>
      </c>
      <c r="G45" t="s">
        <v>500</v>
      </c>
      <c r="H45">
        <v>1701819012.25</v>
      </c>
      <c r="I45">
        <f t="shared" si="0"/>
        <v>2.5534062279246933E-3</v>
      </c>
      <c r="J45">
        <f t="shared" si="1"/>
        <v>2.5534062279246932</v>
      </c>
      <c r="K45">
        <f t="shared" si="2"/>
        <v>11.162563604086063</v>
      </c>
      <c r="L45">
        <f t="shared" si="3"/>
        <v>415.15089999999992</v>
      </c>
      <c r="M45">
        <f t="shared" si="4"/>
        <v>228.42200081402757</v>
      </c>
      <c r="N45">
        <f t="shared" si="5"/>
        <v>20.771816628068986</v>
      </c>
      <c r="O45">
        <f t="shared" si="6"/>
        <v>37.752223240521722</v>
      </c>
      <c r="P45">
        <f t="shared" si="7"/>
        <v>0.10447503835818833</v>
      </c>
      <c r="Q45">
        <f t="shared" si="8"/>
        <v>2.8512291487330885</v>
      </c>
      <c r="R45">
        <f t="shared" si="9"/>
        <v>0.10239397254609384</v>
      </c>
      <c r="S45">
        <f t="shared" si="10"/>
        <v>6.4179755693206608E-2</v>
      </c>
      <c r="T45">
        <f t="shared" si="11"/>
        <v>241.73705122331381</v>
      </c>
      <c r="U45">
        <f t="shared" si="12"/>
        <v>30.281568559172108</v>
      </c>
      <c r="V45">
        <f t="shared" si="13"/>
        <v>30.004079999999998</v>
      </c>
      <c r="W45">
        <f t="shared" si="14"/>
        <v>4.2614483186999106</v>
      </c>
      <c r="X45">
        <f t="shared" si="15"/>
        <v>50.065240908681709</v>
      </c>
      <c r="Y45">
        <f t="shared" si="16"/>
        <v>2.0727448807957307</v>
      </c>
      <c r="Z45">
        <f t="shared" si="17"/>
        <v>4.1400876999201666</v>
      </c>
      <c r="AA45">
        <f t="shared" si="18"/>
        <v>2.1887034379041799</v>
      </c>
      <c r="AB45">
        <f t="shared" si="19"/>
        <v>-112.60521465147897</v>
      </c>
      <c r="AC45">
        <f t="shared" si="20"/>
        <v>-77.178485872022861</v>
      </c>
      <c r="AD45">
        <f t="shared" si="21"/>
        <v>-6.0040066130317662</v>
      </c>
      <c r="AE45">
        <f t="shared" si="22"/>
        <v>45.949344086780201</v>
      </c>
      <c r="AF45">
        <f t="shared" si="23"/>
        <v>11.11415255514439</v>
      </c>
      <c r="AG45">
        <f t="shared" si="24"/>
        <v>2.5455082814610517</v>
      </c>
      <c r="AH45">
        <f t="shared" si="25"/>
        <v>11.162563604086063</v>
      </c>
      <c r="AI45">
        <v>429.39322603750492</v>
      </c>
      <c r="AJ45">
        <v>424.82541212121168</v>
      </c>
      <c r="AK45">
        <v>7.4113885677423025E-4</v>
      </c>
      <c r="AL45">
        <v>66.179488608650004</v>
      </c>
      <c r="AM45">
        <f t="shared" si="26"/>
        <v>2.5534062279246932</v>
      </c>
      <c r="AN45">
        <v>21.796586174869109</v>
      </c>
      <c r="AO45">
        <v>22.794656969696959</v>
      </c>
      <c r="AP45">
        <v>-5.7323707974406462E-6</v>
      </c>
      <c r="AQ45">
        <v>108.9008884823142</v>
      </c>
      <c r="AR45">
        <v>0</v>
      </c>
      <c r="AS45">
        <v>0</v>
      </c>
      <c r="AT45">
        <f t="shared" si="27"/>
        <v>1</v>
      </c>
      <c r="AU45">
        <f t="shared" si="28"/>
        <v>0</v>
      </c>
      <c r="AV45">
        <f t="shared" si="29"/>
        <v>47584.947270456505</v>
      </c>
      <c r="AW45" t="s">
        <v>436</v>
      </c>
      <c r="AX45">
        <v>0</v>
      </c>
      <c r="AY45">
        <v>0.7</v>
      </c>
      <c r="AZ45">
        <v>0.7</v>
      </c>
      <c r="BA45">
        <f t="shared" si="30"/>
        <v>0</v>
      </c>
      <c r="BB45">
        <v>-1</v>
      </c>
      <c r="BC45" t="s">
        <v>525</v>
      </c>
      <c r="BD45">
        <v>8158.84</v>
      </c>
      <c r="BE45">
        <v>295.07553846153849</v>
      </c>
      <c r="BF45">
        <v>357.31</v>
      </c>
      <c r="BG45">
        <f t="shared" si="31"/>
        <v>0.17417497841779273</v>
      </c>
      <c r="BH45">
        <v>0.5</v>
      </c>
      <c r="BI45">
        <f t="shared" si="32"/>
        <v>1261.2091403229599</v>
      </c>
      <c r="BJ45">
        <f t="shared" si="33"/>
        <v>11.162563604086063</v>
      </c>
      <c r="BK45">
        <f t="shared" si="34"/>
        <v>109.83553739803723</v>
      </c>
      <c r="BL45">
        <f t="shared" si="35"/>
        <v>9.6435739444225531E-3</v>
      </c>
      <c r="BM45">
        <f t="shared" si="36"/>
        <v>-0.99804091685091378</v>
      </c>
      <c r="BN45">
        <f t="shared" si="37"/>
        <v>357.31</v>
      </c>
      <c r="BO45" t="s">
        <v>436</v>
      </c>
      <c r="BP45">
        <v>0</v>
      </c>
      <c r="BQ45">
        <f t="shared" si="38"/>
        <v>357.31</v>
      </c>
      <c r="BR45">
        <f t="shared" si="39"/>
        <v>0</v>
      </c>
      <c r="BS45" t="e">
        <f t="shared" si="40"/>
        <v>#DIV/0!</v>
      </c>
      <c r="BT45">
        <f t="shared" si="41"/>
        <v>1</v>
      </c>
      <c r="BU45">
        <f t="shared" si="42"/>
        <v>0.1745168714799403</v>
      </c>
      <c r="BV45" t="e">
        <f t="shared" si="43"/>
        <v>#DIV/0!</v>
      </c>
      <c r="BW45" t="e">
        <f t="shared" si="44"/>
        <v>#DIV/0!</v>
      </c>
      <c r="BX45" t="e">
        <f t="shared" si="45"/>
        <v>#DIV/0!</v>
      </c>
      <c r="DG45">
        <f t="shared" si="46"/>
        <v>1499.997666666666</v>
      </c>
      <c r="DH45">
        <f t="shared" si="47"/>
        <v>1261.2091403229599</v>
      </c>
      <c r="DI45">
        <f t="shared" si="48"/>
        <v>0.84080740147126487</v>
      </c>
      <c r="DJ45">
        <f t="shared" si="49"/>
        <v>0.16115828483954125</v>
      </c>
      <c r="DK45">
        <v>2</v>
      </c>
      <c r="DL45">
        <v>0.5</v>
      </c>
      <c r="DM45" t="s">
        <v>438</v>
      </c>
      <c r="DN45">
        <v>2</v>
      </c>
      <c r="DO45" t="b">
        <v>1</v>
      </c>
      <c r="DP45">
        <v>1701819012.25</v>
      </c>
      <c r="DQ45">
        <v>415.15089999999992</v>
      </c>
      <c r="DR45">
        <v>420.01900000000012</v>
      </c>
      <c r="DS45">
        <v>22.793410000000002</v>
      </c>
      <c r="DT45">
        <v>21.798470000000009</v>
      </c>
      <c r="DU45">
        <v>413.8882000000001</v>
      </c>
      <c r="DV45">
        <v>22.605653333333329</v>
      </c>
      <c r="DW45">
        <v>500.02763333333331</v>
      </c>
      <c r="DX45">
        <v>90.836053333333311</v>
      </c>
      <c r="DY45">
        <v>0.1000935966666667</v>
      </c>
      <c r="DZ45">
        <v>29.501993333333338</v>
      </c>
      <c r="EA45">
        <v>30.004079999999998</v>
      </c>
      <c r="EB45">
        <v>999.9000000000002</v>
      </c>
      <c r="EC45">
        <v>0</v>
      </c>
      <c r="ED45">
        <v>0</v>
      </c>
      <c r="EE45">
        <v>9989.2066666666669</v>
      </c>
      <c r="EF45">
        <v>0</v>
      </c>
      <c r="EG45">
        <v>9.8954293333333325</v>
      </c>
      <c r="EH45">
        <v>-4.8681193333333344</v>
      </c>
      <c r="EI45">
        <v>424.8343000000001</v>
      </c>
      <c r="EJ45">
        <v>429.3787333333334</v>
      </c>
      <c r="EK45">
        <v>0.99494223333333331</v>
      </c>
      <c r="EL45">
        <v>420.01900000000012</v>
      </c>
      <c r="EM45">
        <v>21.798470000000009</v>
      </c>
      <c r="EN45">
        <v>2.0704633333333331</v>
      </c>
      <c r="EO45">
        <v>1.9800863333333329</v>
      </c>
      <c r="EP45">
        <v>17.99373666666667</v>
      </c>
      <c r="EQ45">
        <v>17.285990000000002</v>
      </c>
      <c r="ER45">
        <v>1499.997666666666</v>
      </c>
      <c r="ES45">
        <v>0.97299850000000043</v>
      </c>
      <c r="ET45">
        <v>2.7001756666666661E-2</v>
      </c>
      <c r="EU45">
        <v>0</v>
      </c>
      <c r="EV45">
        <v>295.07146666666671</v>
      </c>
      <c r="EW45">
        <v>4.9995999999999983</v>
      </c>
      <c r="EX45">
        <v>4440.9623333333338</v>
      </c>
      <c r="EY45">
        <v>14076.373333333329</v>
      </c>
      <c r="EZ45">
        <v>38.71226666666665</v>
      </c>
      <c r="FA45">
        <v>40.053733333333319</v>
      </c>
      <c r="FB45">
        <v>39.182999999999993</v>
      </c>
      <c r="FC45">
        <v>39.616533333333336</v>
      </c>
      <c r="FD45">
        <v>40.308066666666669</v>
      </c>
      <c r="FE45">
        <v>1454.627666666667</v>
      </c>
      <c r="FF45">
        <v>40.369999999999983</v>
      </c>
      <c r="FG45">
        <v>0</v>
      </c>
      <c r="FH45">
        <v>109</v>
      </c>
      <c r="FI45">
        <v>0</v>
      </c>
      <c r="FJ45">
        <v>295.07553846153849</v>
      </c>
      <c r="FK45">
        <v>0.43863248095894108</v>
      </c>
      <c r="FL45">
        <v>2.441367514515524</v>
      </c>
      <c r="FM45">
        <v>4440.9234615384621</v>
      </c>
      <c r="FN45">
        <v>15</v>
      </c>
      <c r="FO45">
        <v>0</v>
      </c>
      <c r="FP45" t="s">
        <v>439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-4.8505862500000001</v>
      </c>
      <c r="GC45">
        <v>-0.3301131332082437</v>
      </c>
      <c r="GD45">
        <v>4.4278431639315108E-2</v>
      </c>
      <c r="GE45">
        <v>1</v>
      </c>
      <c r="GF45">
        <v>295.09170588235293</v>
      </c>
      <c r="GG45">
        <v>-0.1613139777544558</v>
      </c>
      <c r="GH45">
        <v>0.20047686230171541</v>
      </c>
      <c r="GI45">
        <v>1</v>
      </c>
      <c r="GJ45">
        <v>0.99178547500000003</v>
      </c>
      <c r="GK45">
        <v>5.8380664165102472E-2</v>
      </c>
      <c r="GL45">
        <v>6.3811907117226237E-3</v>
      </c>
      <c r="GM45">
        <v>1</v>
      </c>
      <c r="GN45">
        <v>3</v>
      </c>
      <c r="GO45">
        <v>3</v>
      </c>
      <c r="GP45" t="s">
        <v>440</v>
      </c>
      <c r="GQ45">
        <v>3.1026799999999999</v>
      </c>
      <c r="GR45">
        <v>2.7581600000000002</v>
      </c>
      <c r="GS45">
        <v>8.7365899999999996E-2</v>
      </c>
      <c r="GT45">
        <v>8.8387300000000002E-2</v>
      </c>
      <c r="GU45">
        <v>0.10474700000000001</v>
      </c>
      <c r="GV45">
        <v>0.102603</v>
      </c>
      <c r="GW45">
        <v>23751.3</v>
      </c>
      <c r="GX45">
        <v>22076</v>
      </c>
      <c r="GY45">
        <v>26587.1</v>
      </c>
      <c r="GZ45">
        <v>24443.200000000001</v>
      </c>
      <c r="HA45">
        <v>38145.300000000003</v>
      </c>
      <c r="HB45">
        <v>32456.2</v>
      </c>
      <c r="HC45">
        <v>46500.6</v>
      </c>
      <c r="HD45">
        <v>38707.599999999999</v>
      </c>
      <c r="HE45">
        <v>1.8768499999999999</v>
      </c>
      <c r="HF45">
        <v>1.88673</v>
      </c>
      <c r="HG45">
        <v>0.15159700000000001</v>
      </c>
      <c r="HH45">
        <v>0</v>
      </c>
      <c r="HI45">
        <v>27.538499999999999</v>
      </c>
      <c r="HJ45">
        <v>999.9</v>
      </c>
      <c r="HK45">
        <v>47.3</v>
      </c>
      <c r="HL45">
        <v>32.5</v>
      </c>
      <c r="HM45">
        <v>25.578600000000002</v>
      </c>
      <c r="HN45">
        <v>60.923099999999998</v>
      </c>
      <c r="HO45">
        <v>23.088899999999999</v>
      </c>
      <c r="HP45">
        <v>1</v>
      </c>
      <c r="HQ45">
        <v>0.141095</v>
      </c>
      <c r="HR45">
        <v>0.154227</v>
      </c>
      <c r="HS45">
        <v>20.279800000000002</v>
      </c>
      <c r="HT45">
        <v>5.2217799999999999</v>
      </c>
      <c r="HU45">
        <v>11.98</v>
      </c>
      <c r="HV45">
        <v>4.9653</v>
      </c>
      <c r="HW45">
        <v>3.2755299999999998</v>
      </c>
      <c r="HX45">
        <v>9999</v>
      </c>
      <c r="HY45">
        <v>9999</v>
      </c>
      <c r="HZ45">
        <v>9999</v>
      </c>
      <c r="IA45">
        <v>520.4</v>
      </c>
      <c r="IB45">
        <v>1.8640099999999999</v>
      </c>
      <c r="IC45">
        <v>1.86016</v>
      </c>
      <c r="ID45">
        <v>1.8583799999999999</v>
      </c>
      <c r="IE45">
        <v>1.85975</v>
      </c>
      <c r="IF45">
        <v>1.85989</v>
      </c>
      <c r="IG45">
        <v>1.8583700000000001</v>
      </c>
      <c r="IH45">
        <v>1.85745</v>
      </c>
      <c r="II45">
        <v>1.8524099999999999</v>
      </c>
      <c r="IJ45">
        <v>0</v>
      </c>
      <c r="IK45">
        <v>0</v>
      </c>
      <c r="IL45">
        <v>0</v>
      </c>
      <c r="IM45">
        <v>0</v>
      </c>
      <c r="IN45" t="s">
        <v>441</v>
      </c>
      <c r="IO45" t="s">
        <v>442</v>
      </c>
      <c r="IP45" t="s">
        <v>443</v>
      </c>
      <c r="IQ45" t="s">
        <v>443</v>
      </c>
      <c r="IR45" t="s">
        <v>443</v>
      </c>
      <c r="IS45" t="s">
        <v>443</v>
      </c>
      <c r="IT45">
        <v>0</v>
      </c>
      <c r="IU45">
        <v>100</v>
      </c>
      <c r="IV45">
        <v>100</v>
      </c>
      <c r="IW45">
        <v>1.2629999999999999</v>
      </c>
      <c r="IX45">
        <v>0.18779999999999999</v>
      </c>
      <c r="IY45">
        <v>0.39716153104927959</v>
      </c>
      <c r="IZ45">
        <v>2.1943836705261579E-3</v>
      </c>
      <c r="JA45">
        <v>-2.6144308360484781E-7</v>
      </c>
      <c r="JB45">
        <v>2.8315668189746569E-11</v>
      </c>
      <c r="JC45">
        <v>-2.387284111826243E-2</v>
      </c>
      <c r="JD45">
        <v>-4.9195921971587819E-3</v>
      </c>
      <c r="JE45">
        <v>8.1864236447964141E-4</v>
      </c>
      <c r="JF45">
        <v>-8.2681161510495509E-6</v>
      </c>
      <c r="JG45">
        <v>6</v>
      </c>
      <c r="JH45">
        <v>2002</v>
      </c>
      <c r="JI45">
        <v>0</v>
      </c>
      <c r="JJ45">
        <v>28</v>
      </c>
      <c r="JK45">
        <v>28363650.300000001</v>
      </c>
      <c r="JL45">
        <v>28363650.300000001</v>
      </c>
      <c r="JM45">
        <v>1.1486799999999999</v>
      </c>
      <c r="JN45">
        <v>2.6415999999999999</v>
      </c>
      <c r="JO45">
        <v>1.49658</v>
      </c>
      <c r="JP45">
        <v>2.36206</v>
      </c>
      <c r="JQ45">
        <v>1.5490699999999999</v>
      </c>
      <c r="JR45">
        <v>2.4035600000000001</v>
      </c>
      <c r="JS45">
        <v>37.0032</v>
      </c>
      <c r="JT45">
        <v>24.122499999999999</v>
      </c>
      <c r="JU45">
        <v>18</v>
      </c>
      <c r="JV45">
        <v>485.69299999999998</v>
      </c>
      <c r="JW45">
        <v>507</v>
      </c>
      <c r="JX45">
        <v>28.0947</v>
      </c>
      <c r="JY45">
        <v>29.0075</v>
      </c>
      <c r="JZ45">
        <v>30.000599999999999</v>
      </c>
      <c r="KA45">
        <v>28.9648</v>
      </c>
      <c r="KB45">
        <v>28.883600000000001</v>
      </c>
      <c r="KC45">
        <v>23.080100000000002</v>
      </c>
      <c r="KD45">
        <v>20.210699999999999</v>
      </c>
      <c r="KE45">
        <v>86.996300000000005</v>
      </c>
      <c r="KF45">
        <v>28.087700000000002</v>
      </c>
      <c r="KG45">
        <v>420</v>
      </c>
      <c r="KH45">
        <v>21.813400000000001</v>
      </c>
      <c r="KI45">
        <v>101.611</v>
      </c>
      <c r="KJ45">
        <v>93.314800000000005</v>
      </c>
    </row>
    <row r="46" spans="1:296" x14ac:dyDescent="0.3">
      <c r="A46">
        <v>28</v>
      </c>
      <c r="B46">
        <v>1701819573</v>
      </c>
      <c r="C46">
        <v>7996</v>
      </c>
      <c r="D46" t="s">
        <v>526</v>
      </c>
      <c r="E46" t="s">
        <v>527</v>
      </c>
      <c r="F46">
        <v>5</v>
      </c>
      <c r="G46" t="s">
        <v>500</v>
      </c>
      <c r="H46">
        <v>1701819565</v>
      </c>
      <c r="I46">
        <f t="shared" si="0"/>
        <v>2.5138952814662083E-3</v>
      </c>
      <c r="J46">
        <f t="shared" si="1"/>
        <v>2.5138952814662083</v>
      </c>
      <c r="K46">
        <f t="shared" si="2"/>
        <v>5.7777282023455179</v>
      </c>
      <c r="L46">
        <f t="shared" si="3"/>
        <v>417.23599999999999</v>
      </c>
      <c r="M46">
        <f t="shared" si="4"/>
        <v>247.22144176903188</v>
      </c>
      <c r="N46">
        <f t="shared" si="5"/>
        <v>22.482515965167735</v>
      </c>
      <c r="O46">
        <f t="shared" si="6"/>
        <v>37.943776090451436</v>
      </c>
      <c r="P46">
        <f t="shared" si="7"/>
        <v>6.288613437826969E-2</v>
      </c>
      <c r="Q46">
        <f t="shared" si="8"/>
        <v>2.8518972420612152</v>
      </c>
      <c r="R46">
        <f t="shared" si="9"/>
        <v>6.2125810043228348E-2</v>
      </c>
      <c r="S46">
        <f t="shared" si="10"/>
        <v>3.8896177391825951E-2</v>
      </c>
      <c r="T46">
        <f t="shared" si="11"/>
        <v>241.73359610707828</v>
      </c>
      <c r="U46">
        <f t="shared" si="12"/>
        <v>36.191405549172458</v>
      </c>
      <c r="V46">
        <f t="shared" si="13"/>
        <v>36.003283870967749</v>
      </c>
      <c r="W46">
        <f t="shared" si="14"/>
        <v>5.9698662661376174</v>
      </c>
      <c r="X46">
        <f t="shared" si="15"/>
        <v>42.597686409147279</v>
      </c>
      <c r="Y46">
        <f t="shared" si="16"/>
        <v>2.4605509327187787</v>
      </c>
      <c r="Z46">
        <f t="shared" si="17"/>
        <v>5.7762548629645964</v>
      </c>
      <c r="AA46">
        <f t="shared" si="18"/>
        <v>3.5093153334188387</v>
      </c>
      <c r="AB46">
        <f t="shared" si="19"/>
        <v>-110.86278191265978</v>
      </c>
      <c r="AC46">
        <f t="shared" si="20"/>
        <v>-92.004888093822032</v>
      </c>
      <c r="AD46">
        <f t="shared" si="21"/>
        <v>-7.5860511820848098</v>
      </c>
      <c r="AE46">
        <f t="shared" si="22"/>
        <v>31.279874918511652</v>
      </c>
      <c r="AF46">
        <f t="shared" si="23"/>
        <v>5.8650426447896402</v>
      </c>
      <c r="AG46">
        <f t="shared" si="24"/>
        <v>2.5215583546031759</v>
      </c>
      <c r="AH46">
        <f t="shared" si="25"/>
        <v>5.7777282023455179</v>
      </c>
      <c r="AI46">
        <v>431.27064997181242</v>
      </c>
      <c r="AJ46">
        <v>428.89333333333332</v>
      </c>
      <c r="AK46">
        <v>9.3026687632920887E-4</v>
      </c>
      <c r="AL46">
        <v>66.179488608650004</v>
      </c>
      <c r="AM46">
        <f t="shared" si="26"/>
        <v>2.5138952814662083</v>
      </c>
      <c r="AN46">
        <v>26.073996181167711</v>
      </c>
      <c r="AO46">
        <v>27.05237878787878</v>
      </c>
      <c r="AP46">
        <v>-4.0957069117513477E-6</v>
      </c>
      <c r="AQ46">
        <v>108.9008884823142</v>
      </c>
      <c r="AR46">
        <v>0</v>
      </c>
      <c r="AS46">
        <v>0</v>
      </c>
      <c r="AT46">
        <f t="shared" si="27"/>
        <v>1</v>
      </c>
      <c r="AU46">
        <f t="shared" si="28"/>
        <v>0</v>
      </c>
      <c r="AV46">
        <f t="shared" si="29"/>
        <v>46692.591696616793</v>
      </c>
      <c r="AW46" t="s">
        <v>436</v>
      </c>
      <c r="AX46">
        <v>0</v>
      </c>
      <c r="AY46">
        <v>0.7</v>
      </c>
      <c r="AZ46">
        <v>0.7</v>
      </c>
      <c r="BA46">
        <f t="shared" si="30"/>
        <v>0</v>
      </c>
      <c r="BB46">
        <v>-1</v>
      </c>
      <c r="BC46" t="s">
        <v>528</v>
      </c>
      <c r="BD46">
        <v>8153.8</v>
      </c>
      <c r="BE46">
        <v>291.68549999999999</v>
      </c>
      <c r="BF46">
        <v>352.99</v>
      </c>
      <c r="BG46">
        <f t="shared" si="31"/>
        <v>0.17367205869854674</v>
      </c>
      <c r="BH46">
        <v>0.5</v>
      </c>
      <c r="BI46">
        <f t="shared" si="32"/>
        <v>1261.1929938712929</v>
      </c>
      <c r="BJ46">
        <f t="shared" si="33"/>
        <v>5.7777282023455179</v>
      </c>
      <c r="BK46">
        <f t="shared" si="34"/>
        <v>109.51699183090554</v>
      </c>
      <c r="BL46">
        <f t="shared" si="35"/>
        <v>5.3740610955512478E-3</v>
      </c>
      <c r="BM46">
        <f t="shared" si="36"/>
        <v>-0.99801694098982974</v>
      </c>
      <c r="BN46">
        <f t="shared" si="37"/>
        <v>352.99</v>
      </c>
      <c r="BO46" t="s">
        <v>436</v>
      </c>
      <c r="BP46">
        <v>0</v>
      </c>
      <c r="BQ46">
        <f t="shared" si="38"/>
        <v>352.99</v>
      </c>
      <c r="BR46">
        <f t="shared" si="39"/>
        <v>0</v>
      </c>
      <c r="BS46" t="e">
        <f t="shared" si="40"/>
        <v>#DIV/0!</v>
      </c>
      <c r="BT46">
        <f t="shared" si="41"/>
        <v>1</v>
      </c>
      <c r="BU46">
        <f t="shared" si="42"/>
        <v>0.17401714496579526</v>
      </c>
      <c r="BV46" t="e">
        <f t="shared" si="43"/>
        <v>#DIV/0!</v>
      </c>
      <c r="BW46" t="e">
        <f t="shared" si="44"/>
        <v>#DIV/0!</v>
      </c>
      <c r="BX46" t="e">
        <f t="shared" si="45"/>
        <v>#DIV/0!</v>
      </c>
      <c r="DG46">
        <f t="shared" si="46"/>
        <v>1499.9787096774201</v>
      </c>
      <c r="DH46">
        <f t="shared" si="47"/>
        <v>1261.1929938712929</v>
      </c>
      <c r="DI46">
        <f t="shared" si="48"/>
        <v>0.84080726328610389</v>
      </c>
      <c r="DJ46">
        <f t="shared" si="49"/>
        <v>0.16115801814218059</v>
      </c>
      <c r="DK46">
        <v>2</v>
      </c>
      <c r="DL46">
        <v>0.5</v>
      </c>
      <c r="DM46" t="s">
        <v>438</v>
      </c>
      <c r="DN46">
        <v>2</v>
      </c>
      <c r="DO46" t="b">
        <v>1</v>
      </c>
      <c r="DP46">
        <v>1701819565</v>
      </c>
      <c r="DQ46">
        <v>417.23599999999999</v>
      </c>
      <c r="DR46">
        <v>420.00283870967741</v>
      </c>
      <c r="DS46">
        <v>27.056622580645161</v>
      </c>
      <c r="DT46">
        <v>26.075293548387101</v>
      </c>
      <c r="DU46">
        <v>415.96941935483869</v>
      </c>
      <c r="DV46">
        <v>26.783851612903231</v>
      </c>
      <c r="DW46">
        <v>500.00222580645158</v>
      </c>
      <c r="DX46">
        <v>90.840729032258054</v>
      </c>
      <c r="DY46">
        <v>0.1000720741935484</v>
      </c>
      <c r="DZ46">
        <v>35.404883870967737</v>
      </c>
      <c r="EA46">
        <v>36.003283870967749</v>
      </c>
      <c r="EB46">
        <v>999.90000000000032</v>
      </c>
      <c r="EC46">
        <v>0</v>
      </c>
      <c r="ED46">
        <v>0</v>
      </c>
      <c r="EE46">
        <v>9992.7806451612905</v>
      </c>
      <c r="EF46">
        <v>0</v>
      </c>
      <c r="EG46">
        <v>9.8040032258064507</v>
      </c>
      <c r="EH46">
        <v>-2.7667064516129041</v>
      </c>
      <c r="EI46">
        <v>428.83903225806472</v>
      </c>
      <c r="EJ46">
        <v>431.24770967741938</v>
      </c>
      <c r="EK46">
        <v>0.98131745161290329</v>
      </c>
      <c r="EL46">
        <v>420.00283870967741</v>
      </c>
      <c r="EM46">
        <v>26.075293548387101</v>
      </c>
      <c r="EN46">
        <v>2.457842580645162</v>
      </c>
      <c r="EO46">
        <v>2.3686980645161291</v>
      </c>
      <c r="EP46">
        <v>20.75</v>
      </c>
      <c r="EQ46">
        <v>20.15137096774194</v>
      </c>
      <c r="ER46">
        <v>1499.9787096774201</v>
      </c>
      <c r="ES46">
        <v>0.97299970967741911</v>
      </c>
      <c r="ET46">
        <v>2.7000164516129022E-2</v>
      </c>
      <c r="EU46">
        <v>0</v>
      </c>
      <c r="EV46">
        <v>291.69112903225812</v>
      </c>
      <c r="EW46">
        <v>4.9995999999999974</v>
      </c>
      <c r="EX46">
        <v>4416.7022580645171</v>
      </c>
      <c r="EY46">
        <v>14076.206451612899</v>
      </c>
      <c r="EZ46">
        <v>40.056161290322557</v>
      </c>
      <c r="FA46">
        <v>41.215451612903223</v>
      </c>
      <c r="FB46">
        <v>40.503774193548367</v>
      </c>
      <c r="FC46">
        <v>40.880806451612898</v>
      </c>
      <c r="FD46">
        <v>42.112774193548383</v>
      </c>
      <c r="FE46">
        <v>1454.616129032258</v>
      </c>
      <c r="FF46">
        <v>40.362580645161309</v>
      </c>
      <c r="FG46">
        <v>0</v>
      </c>
      <c r="FH46">
        <v>552.29999995231628</v>
      </c>
      <c r="FI46">
        <v>0</v>
      </c>
      <c r="FJ46">
        <v>291.68549999999999</v>
      </c>
      <c r="FK46">
        <v>0.23948719253230691</v>
      </c>
      <c r="FL46">
        <v>10.67418800128349</v>
      </c>
      <c r="FM46">
        <v>4416.7938461538461</v>
      </c>
      <c r="FN46">
        <v>15</v>
      </c>
      <c r="FO46">
        <v>0</v>
      </c>
      <c r="FP46" t="s">
        <v>439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-2.760224146341463</v>
      </c>
      <c r="GC46">
        <v>-0.1225768641115046</v>
      </c>
      <c r="GD46">
        <v>2.7527856753514181E-2</v>
      </c>
      <c r="GE46">
        <v>1</v>
      </c>
      <c r="GF46">
        <v>291.6093529411765</v>
      </c>
      <c r="GG46">
        <v>0.43119939286047032</v>
      </c>
      <c r="GH46">
        <v>0.23334723965810911</v>
      </c>
      <c r="GI46">
        <v>1</v>
      </c>
      <c r="GJ46">
        <v>0.98255046341463426</v>
      </c>
      <c r="GK46">
        <v>-2.4454411149827118E-2</v>
      </c>
      <c r="GL46">
        <v>2.5099047314303788E-3</v>
      </c>
      <c r="GM46">
        <v>1</v>
      </c>
      <c r="GN46">
        <v>3</v>
      </c>
      <c r="GO46">
        <v>3</v>
      </c>
      <c r="GP46" t="s">
        <v>440</v>
      </c>
      <c r="GQ46">
        <v>3.1036999999999999</v>
      </c>
      <c r="GR46">
        <v>2.7580200000000001</v>
      </c>
      <c r="GS46">
        <v>8.7561700000000006E-2</v>
      </c>
      <c r="GT46">
        <v>8.8251700000000002E-2</v>
      </c>
      <c r="GU46">
        <v>0.11768199999999999</v>
      </c>
      <c r="GV46">
        <v>0.115939</v>
      </c>
      <c r="GW46">
        <v>23712.799999999999</v>
      </c>
      <c r="GX46">
        <v>22048.2</v>
      </c>
      <c r="GY46">
        <v>26552.2</v>
      </c>
      <c r="GZ46">
        <v>24411.8</v>
      </c>
      <c r="HA46">
        <v>37542.5</v>
      </c>
      <c r="HB46">
        <v>31928.400000000001</v>
      </c>
      <c r="HC46">
        <v>46440</v>
      </c>
      <c r="HD46">
        <v>38654.199999999997</v>
      </c>
      <c r="HE46">
        <v>1.8689499999999999</v>
      </c>
      <c r="HF46">
        <v>1.8815299999999999</v>
      </c>
      <c r="HG46">
        <v>0.22544</v>
      </c>
      <c r="HH46">
        <v>0</v>
      </c>
      <c r="HI46">
        <v>32.362000000000002</v>
      </c>
      <c r="HJ46">
        <v>999.9</v>
      </c>
      <c r="HK46">
        <v>49.8</v>
      </c>
      <c r="HL46">
        <v>32.5</v>
      </c>
      <c r="HM46">
        <v>26.9252</v>
      </c>
      <c r="HN46">
        <v>60.613100000000003</v>
      </c>
      <c r="HO46">
        <v>22.772400000000001</v>
      </c>
      <c r="HP46">
        <v>1</v>
      </c>
      <c r="HQ46">
        <v>0.20779500000000001</v>
      </c>
      <c r="HR46">
        <v>-2.0573700000000001</v>
      </c>
      <c r="HS46">
        <v>20.2668</v>
      </c>
      <c r="HT46">
        <v>5.2226800000000004</v>
      </c>
      <c r="HU46">
        <v>11.98</v>
      </c>
      <c r="HV46">
        <v>4.9653999999999998</v>
      </c>
      <c r="HW46">
        <v>3.2753700000000001</v>
      </c>
      <c r="HX46">
        <v>9999</v>
      </c>
      <c r="HY46">
        <v>9999</v>
      </c>
      <c r="HZ46">
        <v>9999</v>
      </c>
      <c r="IA46">
        <v>520.5</v>
      </c>
      <c r="IB46">
        <v>1.8640099999999999</v>
      </c>
      <c r="IC46">
        <v>1.8601300000000001</v>
      </c>
      <c r="ID46">
        <v>1.8584000000000001</v>
      </c>
      <c r="IE46">
        <v>1.85978</v>
      </c>
      <c r="IF46">
        <v>1.85989</v>
      </c>
      <c r="IG46">
        <v>1.8583700000000001</v>
      </c>
      <c r="IH46">
        <v>1.85745</v>
      </c>
      <c r="II46">
        <v>1.85242</v>
      </c>
      <c r="IJ46">
        <v>0</v>
      </c>
      <c r="IK46">
        <v>0</v>
      </c>
      <c r="IL46">
        <v>0</v>
      </c>
      <c r="IM46">
        <v>0</v>
      </c>
      <c r="IN46" t="s">
        <v>441</v>
      </c>
      <c r="IO46" t="s">
        <v>442</v>
      </c>
      <c r="IP46" t="s">
        <v>443</v>
      </c>
      <c r="IQ46" t="s">
        <v>443</v>
      </c>
      <c r="IR46" t="s">
        <v>443</v>
      </c>
      <c r="IS46" t="s">
        <v>443</v>
      </c>
      <c r="IT46">
        <v>0</v>
      </c>
      <c r="IU46">
        <v>100</v>
      </c>
      <c r="IV46">
        <v>100</v>
      </c>
      <c r="IW46">
        <v>1.266</v>
      </c>
      <c r="IX46">
        <v>0.2727</v>
      </c>
      <c r="IY46">
        <v>0.39716153104927959</v>
      </c>
      <c r="IZ46">
        <v>2.1943836705261579E-3</v>
      </c>
      <c r="JA46">
        <v>-2.6144308360484781E-7</v>
      </c>
      <c r="JB46">
        <v>2.8315668189746569E-11</v>
      </c>
      <c r="JC46">
        <v>-2.387284111826243E-2</v>
      </c>
      <c r="JD46">
        <v>-4.9195921971587819E-3</v>
      </c>
      <c r="JE46">
        <v>8.1864236447964141E-4</v>
      </c>
      <c r="JF46">
        <v>-8.2681161510495509E-6</v>
      </c>
      <c r="JG46">
        <v>6</v>
      </c>
      <c r="JH46">
        <v>2002</v>
      </c>
      <c r="JI46">
        <v>0</v>
      </c>
      <c r="JJ46">
        <v>28</v>
      </c>
      <c r="JK46">
        <v>28363659.600000001</v>
      </c>
      <c r="JL46">
        <v>28363659.600000001</v>
      </c>
      <c r="JM46">
        <v>1.1535599999999999</v>
      </c>
      <c r="JN46">
        <v>2.6293899999999999</v>
      </c>
      <c r="JO46">
        <v>1.49658</v>
      </c>
      <c r="JP46">
        <v>2.3645</v>
      </c>
      <c r="JQ46">
        <v>1.5490699999999999</v>
      </c>
      <c r="JR46">
        <v>2.4475099999999999</v>
      </c>
      <c r="JS46">
        <v>37.313800000000001</v>
      </c>
      <c r="JT46">
        <v>24.105</v>
      </c>
      <c r="JU46">
        <v>18</v>
      </c>
      <c r="JV46">
        <v>487.42200000000003</v>
      </c>
      <c r="JW46">
        <v>510.74200000000002</v>
      </c>
      <c r="JX46">
        <v>35.337600000000002</v>
      </c>
      <c r="JY46">
        <v>29.862400000000001</v>
      </c>
      <c r="JZ46">
        <v>30.000499999999999</v>
      </c>
      <c r="KA46">
        <v>29.808900000000001</v>
      </c>
      <c r="KB46">
        <v>29.7287</v>
      </c>
      <c r="KC46">
        <v>23.180800000000001</v>
      </c>
      <c r="KD46">
        <v>0</v>
      </c>
      <c r="KE46">
        <v>100</v>
      </c>
      <c r="KF46">
        <v>35.336500000000001</v>
      </c>
      <c r="KG46">
        <v>420</v>
      </c>
      <c r="KH46">
        <v>26.875800000000002</v>
      </c>
      <c r="KI46">
        <v>101.47799999999999</v>
      </c>
      <c r="KJ46">
        <v>93.189499999999995</v>
      </c>
    </row>
    <row r="47" spans="1:296" x14ac:dyDescent="0.3">
      <c r="A47">
        <v>29</v>
      </c>
      <c r="B47">
        <v>1701819637</v>
      </c>
      <c r="C47">
        <v>8060</v>
      </c>
      <c r="D47" t="s">
        <v>529</v>
      </c>
      <c r="E47" t="s">
        <v>530</v>
      </c>
      <c r="F47">
        <v>5</v>
      </c>
      <c r="G47" t="s">
        <v>500</v>
      </c>
      <c r="H47">
        <v>1701819629</v>
      </c>
      <c r="I47">
        <f t="shared" si="0"/>
        <v>2.4530043455755122E-3</v>
      </c>
      <c r="J47">
        <f t="shared" si="1"/>
        <v>2.4530043455755122</v>
      </c>
      <c r="K47">
        <f t="shared" si="2"/>
        <v>5.7634181700946074</v>
      </c>
      <c r="L47">
        <f t="shared" si="3"/>
        <v>417.300935483871</v>
      </c>
      <c r="M47">
        <f t="shared" si="4"/>
        <v>244.07917225859634</v>
      </c>
      <c r="N47">
        <f t="shared" si="5"/>
        <v>22.19648776043374</v>
      </c>
      <c r="O47">
        <f t="shared" si="6"/>
        <v>37.94922369317019</v>
      </c>
      <c r="P47">
        <f t="shared" si="7"/>
        <v>6.1348129914480333E-2</v>
      </c>
      <c r="Q47">
        <f t="shared" si="8"/>
        <v>2.8542307312160782</v>
      </c>
      <c r="R47">
        <f t="shared" si="9"/>
        <v>6.0624894637025181E-2</v>
      </c>
      <c r="S47">
        <f t="shared" si="10"/>
        <v>3.7954828463032567E-2</v>
      </c>
      <c r="T47">
        <f t="shared" si="11"/>
        <v>241.736220333044</v>
      </c>
      <c r="U47">
        <f t="shared" si="12"/>
        <v>36.180539873566801</v>
      </c>
      <c r="V47">
        <f t="shared" si="13"/>
        <v>35.994474193548378</v>
      </c>
      <c r="W47">
        <f t="shared" si="14"/>
        <v>5.9669755320020759</v>
      </c>
      <c r="X47">
        <f t="shared" si="15"/>
        <v>42.612471067836694</v>
      </c>
      <c r="Y47">
        <f t="shared" si="16"/>
        <v>2.4578153616530236</v>
      </c>
      <c r="Z47">
        <f t="shared" si="17"/>
        <v>5.7678311068614576</v>
      </c>
      <c r="AA47">
        <f t="shared" si="18"/>
        <v>3.5091601703490523</v>
      </c>
      <c r="AB47">
        <f t="shared" si="19"/>
        <v>-108.17749163988009</v>
      </c>
      <c r="AC47">
        <f t="shared" si="20"/>
        <v>-94.791387173764434</v>
      </c>
      <c r="AD47">
        <f t="shared" si="21"/>
        <v>-7.808079043168874</v>
      </c>
      <c r="AE47">
        <f t="shared" si="22"/>
        <v>30.959262476230606</v>
      </c>
      <c r="AF47">
        <f t="shared" si="23"/>
        <v>5.7308379057519092</v>
      </c>
      <c r="AG47">
        <f t="shared" si="24"/>
        <v>2.4584001663878574</v>
      </c>
      <c r="AH47">
        <f t="shared" si="25"/>
        <v>5.7634181700946074</v>
      </c>
      <c r="AI47">
        <v>431.20013874877861</v>
      </c>
      <c r="AJ47">
        <v>428.83932727272708</v>
      </c>
      <c r="AK47">
        <v>-1.321964306355324E-3</v>
      </c>
      <c r="AL47">
        <v>66.179488608650004</v>
      </c>
      <c r="AM47">
        <f t="shared" si="26"/>
        <v>2.4530043455755122</v>
      </c>
      <c r="AN47">
        <v>26.06884008500781</v>
      </c>
      <c r="AO47">
        <v>27.023653939393931</v>
      </c>
      <c r="AP47">
        <v>-2.019935865256269E-5</v>
      </c>
      <c r="AQ47">
        <v>108.9008884823142</v>
      </c>
      <c r="AR47">
        <v>0</v>
      </c>
      <c r="AS47">
        <v>0</v>
      </c>
      <c r="AT47">
        <f t="shared" si="27"/>
        <v>1</v>
      </c>
      <c r="AU47">
        <f t="shared" si="28"/>
        <v>0</v>
      </c>
      <c r="AV47">
        <f t="shared" si="29"/>
        <v>46760.61581483623</v>
      </c>
      <c r="AW47" t="s">
        <v>436</v>
      </c>
      <c r="AX47">
        <v>0</v>
      </c>
      <c r="AY47">
        <v>0.7</v>
      </c>
      <c r="AZ47">
        <v>0.7</v>
      </c>
      <c r="BA47">
        <f t="shared" si="30"/>
        <v>0</v>
      </c>
      <c r="BB47">
        <v>-1</v>
      </c>
      <c r="BC47" t="s">
        <v>531</v>
      </c>
      <c r="BD47">
        <v>8153.31</v>
      </c>
      <c r="BE47">
        <v>291.86176923076931</v>
      </c>
      <c r="BF47">
        <v>352.1</v>
      </c>
      <c r="BG47">
        <f t="shared" si="31"/>
        <v>0.17108273436305232</v>
      </c>
      <c r="BH47">
        <v>0.5</v>
      </c>
      <c r="BI47">
        <f t="shared" si="32"/>
        <v>1261.2038809681501</v>
      </c>
      <c r="BJ47">
        <f t="shared" si="33"/>
        <v>5.7634181700946074</v>
      </c>
      <c r="BK47">
        <f t="shared" si="34"/>
        <v>107.88510427266235</v>
      </c>
      <c r="BL47">
        <f t="shared" si="35"/>
        <v>5.3626683775368179E-3</v>
      </c>
      <c r="BM47">
        <f t="shared" si="36"/>
        <v>-0.99801192842942354</v>
      </c>
      <c r="BN47">
        <f t="shared" si="37"/>
        <v>352.1</v>
      </c>
      <c r="BO47" t="s">
        <v>436</v>
      </c>
      <c r="BP47">
        <v>0</v>
      </c>
      <c r="BQ47">
        <f t="shared" si="38"/>
        <v>352.1</v>
      </c>
      <c r="BR47">
        <f t="shared" si="39"/>
        <v>0</v>
      </c>
      <c r="BS47" t="e">
        <f t="shared" si="40"/>
        <v>#DIV/0!</v>
      </c>
      <c r="BT47">
        <f t="shared" si="41"/>
        <v>1</v>
      </c>
      <c r="BU47">
        <f t="shared" si="42"/>
        <v>0.17142353662273963</v>
      </c>
      <c r="BV47" t="e">
        <f t="shared" si="43"/>
        <v>#DIV/0!</v>
      </c>
      <c r="BW47" t="e">
        <f t="shared" si="44"/>
        <v>#DIV/0!</v>
      </c>
      <c r="BX47" t="e">
        <f t="shared" si="45"/>
        <v>#DIV/0!</v>
      </c>
      <c r="DG47">
        <f t="shared" si="46"/>
        <v>1499.991290322582</v>
      </c>
      <c r="DH47">
        <f t="shared" si="47"/>
        <v>1261.2038809681501</v>
      </c>
      <c r="DI47">
        <f t="shared" si="48"/>
        <v>0.8408074694199863</v>
      </c>
      <c r="DJ47">
        <f t="shared" si="49"/>
        <v>0.16115841598057359</v>
      </c>
      <c r="DK47">
        <v>2</v>
      </c>
      <c r="DL47">
        <v>0.5</v>
      </c>
      <c r="DM47" t="s">
        <v>438</v>
      </c>
      <c r="DN47">
        <v>2</v>
      </c>
      <c r="DO47" t="b">
        <v>1</v>
      </c>
      <c r="DP47">
        <v>1701819629</v>
      </c>
      <c r="DQ47">
        <v>417.300935483871</v>
      </c>
      <c r="DR47">
        <v>420.00354838709683</v>
      </c>
      <c r="DS47">
        <v>27.02686774193549</v>
      </c>
      <c r="DT47">
        <v>26.070112903225809</v>
      </c>
      <c r="DU47">
        <v>416.03409677419359</v>
      </c>
      <c r="DV47">
        <v>26.754719354838709</v>
      </c>
      <c r="DW47">
        <v>500.01467741935483</v>
      </c>
      <c r="DX47">
        <v>90.83973870967742</v>
      </c>
      <c r="DY47">
        <v>9.9965629032258044E-2</v>
      </c>
      <c r="DZ47">
        <v>35.378454838709693</v>
      </c>
      <c r="EA47">
        <v>35.994474193548378</v>
      </c>
      <c r="EB47">
        <v>999.90000000000032</v>
      </c>
      <c r="EC47">
        <v>0</v>
      </c>
      <c r="ED47">
        <v>0</v>
      </c>
      <c r="EE47">
        <v>10007.17903225806</v>
      </c>
      <c r="EF47">
        <v>0</v>
      </c>
      <c r="EG47">
        <v>9.7950922580645177</v>
      </c>
      <c r="EH47">
        <v>-2.7026703225806461</v>
      </c>
      <c r="EI47">
        <v>428.89248387096779</v>
      </c>
      <c r="EJ47">
        <v>431.24619354838723</v>
      </c>
      <c r="EK47">
        <v>0.95675867741935494</v>
      </c>
      <c r="EL47">
        <v>420.00354838709683</v>
      </c>
      <c r="EM47">
        <v>26.070112903225809</v>
      </c>
      <c r="EN47">
        <v>2.4551138709677418</v>
      </c>
      <c r="EO47">
        <v>2.368202580645161</v>
      </c>
      <c r="EP47">
        <v>20.731954838709669</v>
      </c>
      <c r="EQ47">
        <v>20.147961290322581</v>
      </c>
      <c r="ER47">
        <v>1499.991290322582</v>
      </c>
      <c r="ES47">
        <v>0.97299380645161249</v>
      </c>
      <c r="ET47">
        <v>2.7006006451612889E-2</v>
      </c>
      <c r="EU47">
        <v>0</v>
      </c>
      <c r="EV47">
        <v>291.86025806451619</v>
      </c>
      <c r="EW47">
        <v>4.9995999999999974</v>
      </c>
      <c r="EX47">
        <v>4423.0245161290331</v>
      </c>
      <c r="EY47">
        <v>14076.287096774189</v>
      </c>
      <c r="EZ47">
        <v>40.328322580645157</v>
      </c>
      <c r="FA47">
        <v>41.398999999999972</v>
      </c>
      <c r="FB47">
        <v>40.675225806451607</v>
      </c>
      <c r="FC47">
        <v>41.074322580645152</v>
      </c>
      <c r="FD47">
        <v>42.364741935483863</v>
      </c>
      <c r="FE47">
        <v>1454.6180645161289</v>
      </c>
      <c r="FF47">
        <v>40.373225806451643</v>
      </c>
      <c r="FG47">
        <v>0</v>
      </c>
      <c r="FH47">
        <v>63.399999856948853</v>
      </c>
      <c r="FI47">
        <v>0</v>
      </c>
      <c r="FJ47">
        <v>291.86176923076931</v>
      </c>
      <c r="FK47">
        <v>0.27801710977200911</v>
      </c>
      <c r="FL47">
        <v>13.43076919662585</v>
      </c>
      <c r="FM47">
        <v>4423.1896153846164</v>
      </c>
      <c r="FN47">
        <v>15</v>
      </c>
      <c r="FO47">
        <v>0</v>
      </c>
      <c r="FP47" t="s">
        <v>439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-2.7058365853658541</v>
      </c>
      <c r="GC47">
        <v>5.9998536585371687E-2</v>
      </c>
      <c r="GD47">
        <v>2.7039744876281989E-2</v>
      </c>
      <c r="GE47">
        <v>1</v>
      </c>
      <c r="GF47">
        <v>291.88432352941169</v>
      </c>
      <c r="GG47">
        <v>0.19090909715409621</v>
      </c>
      <c r="GH47">
        <v>0.18718859954417091</v>
      </c>
      <c r="GI47">
        <v>1</v>
      </c>
      <c r="GJ47">
        <v>0.9578856097560976</v>
      </c>
      <c r="GK47">
        <v>-2.1651303135890351E-2</v>
      </c>
      <c r="GL47">
        <v>2.2928789430996248E-3</v>
      </c>
      <c r="GM47">
        <v>1</v>
      </c>
      <c r="GN47">
        <v>3</v>
      </c>
      <c r="GO47">
        <v>3</v>
      </c>
      <c r="GP47" t="s">
        <v>440</v>
      </c>
      <c r="GQ47">
        <v>3.1037699999999999</v>
      </c>
      <c r="GR47">
        <v>2.7582399999999998</v>
      </c>
      <c r="GS47">
        <v>8.7542400000000006E-2</v>
      </c>
      <c r="GT47">
        <v>8.8227399999999997E-2</v>
      </c>
      <c r="GU47">
        <v>0.117572</v>
      </c>
      <c r="GV47">
        <v>0.115897</v>
      </c>
      <c r="GW47">
        <v>23710.1</v>
      </c>
      <c r="GX47">
        <v>22046.1</v>
      </c>
      <c r="GY47">
        <v>26548.799999999999</v>
      </c>
      <c r="GZ47">
        <v>24409</v>
      </c>
      <c r="HA47">
        <v>37542.6</v>
      </c>
      <c r="HB47">
        <v>31926.799999999999</v>
      </c>
      <c r="HC47">
        <v>46433.9</v>
      </c>
      <c r="HD47">
        <v>38650.300000000003</v>
      </c>
      <c r="HE47">
        <v>1.86832</v>
      </c>
      <c r="HF47">
        <v>1.8803700000000001</v>
      </c>
      <c r="HG47">
        <v>0.218857</v>
      </c>
      <c r="HH47">
        <v>0</v>
      </c>
      <c r="HI47">
        <v>32.453699999999998</v>
      </c>
      <c r="HJ47">
        <v>999.9</v>
      </c>
      <c r="HK47">
        <v>49.8</v>
      </c>
      <c r="HL47">
        <v>32.5</v>
      </c>
      <c r="HM47">
        <v>26.925899999999999</v>
      </c>
      <c r="HN47">
        <v>60.693100000000001</v>
      </c>
      <c r="HO47">
        <v>22.668299999999999</v>
      </c>
      <c r="HP47">
        <v>1</v>
      </c>
      <c r="HQ47">
        <v>0.21367900000000001</v>
      </c>
      <c r="HR47">
        <v>-2.11429</v>
      </c>
      <c r="HS47">
        <v>20.265799999999999</v>
      </c>
      <c r="HT47">
        <v>5.2220800000000001</v>
      </c>
      <c r="HU47">
        <v>11.98</v>
      </c>
      <c r="HV47">
        <v>4.9653999999999998</v>
      </c>
      <c r="HW47">
        <v>3.27583</v>
      </c>
      <c r="HX47">
        <v>9999</v>
      </c>
      <c r="HY47">
        <v>9999</v>
      </c>
      <c r="HZ47">
        <v>9999</v>
      </c>
      <c r="IA47">
        <v>520.6</v>
      </c>
      <c r="IB47">
        <v>1.8640099999999999</v>
      </c>
      <c r="IC47">
        <v>1.8601399999999999</v>
      </c>
      <c r="ID47">
        <v>1.8584099999999999</v>
      </c>
      <c r="IE47">
        <v>1.85978</v>
      </c>
      <c r="IF47">
        <v>1.85989</v>
      </c>
      <c r="IG47">
        <v>1.8584000000000001</v>
      </c>
      <c r="IH47">
        <v>1.85745</v>
      </c>
      <c r="II47">
        <v>1.85242</v>
      </c>
      <c r="IJ47">
        <v>0</v>
      </c>
      <c r="IK47">
        <v>0</v>
      </c>
      <c r="IL47">
        <v>0</v>
      </c>
      <c r="IM47">
        <v>0</v>
      </c>
      <c r="IN47" t="s">
        <v>441</v>
      </c>
      <c r="IO47" t="s">
        <v>442</v>
      </c>
      <c r="IP47" t="s">
        <v>443</v>
      </c>
      <c r="IQ47" t="s">
        <v>443</v>
      </c>
      <c r="IR47" t="s">
        <v>443</v>
      </c>
      <c r="IS47" t="s">
        <v>443</v>
      </c>
      <c r="IT47">
        <v>0</v>
      </c>
      <c r="IU47">
        <v>100</v>
      </c>
      <c r="IV47">
        <v>100</v>
      </c>
      <c r="IW47">
        <v>1.266</v>
      </c>
      <c r="IX47">
        <v>0.27210000000000001</v>
      </c>
      <c r="IY47">
        <v>0.39716153104927959</v>
      </c>
      <c r="IZ47">
        <v>2.1943836705261579E-3</v>
      </c>
      <c r="JA47">
        <v>-2.6144308360484781E-7</v>
      </c>
      <c r="JB47">
        <v>2.8315668189746569E-11</v>
      </c>
      <c r="JC47">
        <v>-2.387284111826243E-2</v>
      </c>
      <c r="JD47">
        <v>-4.9195921971587819E-3</v>
      </c>
      <c r="JE47">
        <v>8.1864236447964141E-4</v>
      </c>
      <c r="JF47">
        <v>-8.2681161510495509E-6</v>
      </c>
      <c r="JG47">
        <v>6</v>
      </c>
      <c r="JH47">
        <v>2002</v>
      </c>
      <c r="JI47">
        <v>0</v>
      </c>
      <c r="JJ47">
        <v>28</v>
      </c>
      <c r="JK47">
        <v>28363660.600000001</v>
      </c>
      <c r="JL47">
        <v>28363660.600000001</v>
      </c>
      <c r="JM47">
        <v>1.1535599999999999</v>
      </c>
      <c r="JN47">
        <v>2.6403799999999999</v>
      </c>
      <c r="JO47">
        <v>1.49658</v>
      </c>
      <c r="JP47">
        <v>2.36328</v>
      </c>
      <c r="JQ47">
        <v>1.5490699999999999</v>
      </c>
      <c r="JR47">
        <v>2.4328599999999998</v>
      </c>
      <c r="JS47">
        <v>37.337800000000001</v>
      </c>
      <c r="JT47">
        <v>24.105</v>
      </c>
      <c r="JU47">
        <v>18</v>
      </c>
      <c r="JV47">
        <v>487.678</v>
      </c>
      <c r="JW47">
        <v>510.71499999999997</v>
      </c>
      <c r="JX47">
        <v>35.206499999999998</v>
      </c>
      <c r="JY47">
        <v>29.925699999999999</v>
      </c>
      <c r="JZ47">
        <v>30.000599999999999</v>
      </c>
      <c r="KA47">
        <v>29.892199999999999</v>
      </c>
      <c r="KB47">
        <v>29.8171</v>
      </c>
      <c r="KC47">
        <v>23.179600000000001</v>
      </c>
      <c r="KD47">
        <v>0</v>
      </c>
      <c r="KE47">
        <v>100</v>
      </c>
      <c r="KF47">
        <v>35.199100000000001</v>
      </c>
      <c r="KG47">
        <v>420</v>
      </c>
      <c r="KH47">
        <v>26.875800000000002</v>
      </c>
      <c r="KI47">
        <v>101.465</v>
      </c>
      <c r="KJ47">
        <v>93.179599999999994</v>
      </c>
    </row>
    <row r="48" spans="1:296" x14ac:dyDescent="0.3">
      <c r="A48">
        <v>30</v>
      </c>
      <c r="B48">
        <v>1701819713.5</v>
      </c>
      <c r="C48">
        <v>8136.5</v>
      </c>
      <c r="D48" t="s">
        <v>532</v>
      </c>
      <c r="E48" t="s">
        <v>533</v>
      </c>
      <c r="F48">
        <v>5</v>
      </c>
      <c r="G48" t="s">
        <v>500</v>
      </c>
      <c r="H48">
        <v>1701819705.75</v>
      </c>
      <c r="I48">
        <f t="shared" si="0"/>
        <v>2.4708803795296828E-3</v>
      </c>
      <c r="J48">
        <f t="shared" si="1"/>
        <v>2.470880379529683</v>
      </c>
      <c r="K48">
        <f t="shared" si="2"/>
        <v>5.8191892664732396</v>
      </c>
      <c r="L48">
        <f t="shared" si="3"/>
        <v>417.22516666666672</v>
      </c>
      <c r="M48">
        <f t="shared" si="4"/>
        <v>243.9878067535642</v>
      </c>
      <c r="N48">
        <f t="shared" si="5"/>
        <v>22.187334383944155</v>
      </c>
      <c r="O48">
        <f t="shared" si="6"/>
        <v>37.940888970653191</v>
      </c>
      <c r="P48">
        <f t="shared" si="7"/>
        <v>6.1922607110740033E-2</v>
      </c>
      <c r="Q48">
        <f t="shared" si="8"/>
        <v>2.851721323849437</v>
      </c>
      <c r="R48">
        <f t="shared" si="9"/>
        <v>6.1185211089672335E-2</v>
      </c>
      <c r="S48">
        <f t="shared" si="10"/>
        <v>3.8306277301612207E-2</v>
      </c>
      <c r="T48">
        <f t="shared" si="11"/>
        <v>241.73892732335577</v>
      </c>
      <c r="U48">
        <f t="shared" si="12"/>
        <v>36.165908226244703</v>
      </c>
      <c r="V48">
        <f t="shared" si="13"/>
        <v>35.97217666666667</v>
      </c>
      <c r="W48">
        <f t="shared" si="14"/>
        <v>5.9596644400665699</v>
      </c>
      <c r="X48">
        <f t="shared" si="15"/>
        <v>42.628115422506845</v>
      </c>
      <c r="Y48">
        <f t="shared" si="16"/>
        <v>2.4572830878374932</v>
      </c>
      <c r="Z48">
        <f t="shared" si="17"/>
        <v>5.7644656900316402</v>
      </c>
      <c r="AA48">
        <f t="shared" si="18"/>
        <v>3.5023813522290768</v>
      </c>
      <c r="AB48">
        <f t="shared" si="19"/>
        <v>-108.96582473725901</v>
      </c>
      <c r="AC48">
        <f t="shared" si="20"/>
        <v>-92.904753186873307</v>
      </c>
      <c r="AD48">
        <f t="shared" si="21"/>
        <v>-7.6581853664947115</v>
      </c>
      <c r="AE48">
        <f t="shared" si="22"/>
        <v>32.210164032728741</v>
      </c>
      <c r="AF48">
        <f t="shared" si="23"/>
        <v>5.889838824303804</v>
      </c>
      <c r="AG48">
        <f t="shared" si="24"/>
        <v>2.4666937433769225</v>
      </c>
      <c r="AH48">
        <f t="shared" si="25"/>
        <v>5.8191892664732396</v>
      </c>
      <c r="AI48">
        <v>431.22138264562108</v>
      </c>
      <c r="AJ48">
        <v>428.82931515151517</v>
      </c>
      <c r="AK48">
        <v>4.678108015055422E-4</v>
      </c>
      <c r="AL48">
        <v>66.179488608650004</v>
      </c>
      <c r="AM48">
        <f t="shared" si="26"/>
        <v>2.470880379529683</v>
      </c>
      <c r="AN48">
        <v>26.061880147855479</v>
      </c>
      <c r="AO48">
        <v>27.02341636363635</v>
      </c>
      <c r="AP48">
        <v>9.3051323167395436E-6</v>
      </c>
      <c r="AQ48">
        <v>108.9008884823142</v>
      </c>
      <c r="AR48">
        <v>0</v>
      </c>
      <c r="AS48">
        <v>0</v>
      </c>
      <c r="AT48">
        <f t="shared" si="27"/>
        <v>1</v>
      </c>
      <c r="AU48">
        <f t="shared" si="28"/>
        <v>0</v>
      </c>
      <c r="AV48">
        <f t="shared" si="29"/>
        <v>46693.272409887155</v>
      </c>
      <c r="AW48" t="s">
        <v>436</v>
      </c>
      <c r="AX48">
        <v>0</v>
      </c>
      <c r="AY48">
        <v>0.7</v>
      </c>
      <c r="AZ48">
        <v>0.7</v>
      </c>
      <c r="BA48">
        <f t="shared" si="30"/>
        <v>0</v>
      </c>
      <c r="BB48">
        <v>-1</v>
      </c>
      <c r="BC48" t="s">
        <v>534</v>
      </c>
      <c r="BD48">
        <v>8153.88</v>
      </c>
      <c r="BE48">
        <v>292.21600000000001</v>
      </c>
      <c r="BF48">
        <v>351.26</v>
      </c>
      <c r="BG48">
        <f t="shared" si="31"/>
        <v>0.16809201161532761</v>
      </c>
      <c r="BH48">
        <v>0.5</v>
      </c>
      <c r="BI48">
        <f t="shared" si="32"/>
        <v>1261.2181903229821</v>
      </c>
      <c r="BJ48">
        <f t="shared" si="33"/>
        <v>5.8191892664732396</v>
      </c>
      <c r="BK48">
        <f t="shared" si="34"/>
        <v>106.00035134861659</v>
      </c>
      <c r="BL48">
        <f t="shared" si="35"/>
        <v>5.40682755671874E-3</v>
      </c>
      <c r="BM48">
        <f t="shared" si="36"/>
        <v>-0.99800717417297735</v>
      </c>
      <c r="BN48">
        <f t="shared" si="37"/>
        <v>351.26</v>
      </c>
      <c r="BO48" t="s">
        <v>436</v>
      </c>
      <c r="BP48">
        <v>0</v>
      </c>
      <c r="BQ48">
        <f t="shared" si="38"/>
        <v>351.26</v>
      </c>
      <c r="BR48">
        <f t="shared" si="39"/>
        <v>0</v>
      </c>
      <c r="BS48" t="e">
        <f t="shared" si="40"/>
        <v>#DIV/0!</v>
      </c>
      <c r="BT48">
        <f t="shared" si="41"/>
        <v>1</v>
      </c>
      <c r="BU48">
        <f t="shared" si="42"/>
        <v>0.16842765860337741</v>
      </c>
      <c r="BV48" t="e">
        <f t="shared" si="43"/>
        <v>#DIV/0!</v>
      </c>
      <c r="BW48" t="e">
        <f t="shared" si="44"/>
        <v>#DIV/0!</v>
      </c>
      <c r="BX48" t="e">
        <f t="shared" si="45"/>
        <v>#DIV/0!</v>
      </c>
      <c r="DG48">
        <f t="shared" si="46"/>
        <v>1500.008333333333</v>
      </c>
      <c r="DH48">
        <f t="shared" si="47"/>
        <v>1261.2181903229821</v>
      </c>
      <c r="DI48">
        <f t="shared" si="48"/>
        <v>0.84080745572945637</v>
      </c>
      <c r="DJ48">
        <f t="shared" si="49"/>
        <v>0.16115838955785078</v>
      </c>
      <c r="DK48">
        <v>2</v>
      </c>
      <c r="DL48">
        <v>0.5</v>
      </c>
      <c r="DM48" t="s">
        <v>438</v>
      </c>
      <c r="DN48">
        <v>2</v>
      </c>
      <c r="DO48" t="b">
        <v>1</v>
      </c>
      <c r="DP48">
        <v>1701819705.75</v>
      </c>
      <c r="DQ48">
        <v>417.22516666666672</v>
      </c>
      <c r="DR48">
        <v>419.99266666666671</v>
      </c>
      <c r="DS48">
        <v>27.02204333333334</v>
      </c>
      <c r="DT48">
        <v>26.062063333333342</v>
      </c>
      <c r="DU48">
        <v>415.95843333333329</v>
      </c>
      <c r="DV48">
        <v>26.74998333333334</v>
      </c>
      <c r="DW48">
        <v>500.01846666666671</v>
      </c>
      <c r="DX48">
        <v>90.836190000000002</v>
      </c>
      <c r="DY48">
        <v>0.10005259</v>
      </c>
      <c r="DZ48">
        <v>35.367886666666656</v>
      </c>
      <c r="EA48">
        <v>35.97217666666667</v>
      </c>
      <c r="EB48">
        <v>999.9000000000002</v>
      </c>
      <c r="EC48">
        <v>0</v>
      </c>
      <c r="ED48">
        <v>0</v>
      </c>
      <c r="EE48">
        <v>9992.2033333333329</v>
      </c>
      <c r="EF48">
        <v>0</v>
      </c>
      <c r="EG48">
        <v>9.7811426666666659</v>
      </c>
      <c r="EH48">
        <v>-2.7675473333333338</v>
      </c>
      <c r="EI48">
        <v>428.81246666666658</v>
      </c>
      <c r="EJ48">
        <v>431.23146666666662</v>
      </c>
      <c r="EK48">
        <v>0.95997746666666672</v>
      </c>
      <c r="EL48">
        <v>419.99266666666671</v>
      </c>
      <c r="EM48">
        <v>26.062063333333342</v>
      </c>
      <c r="EN48">
        <v>2.454579666666667</v>
      </c>
      <c r="EO48">
        <v>2.367378</v>
      </c>
      <c r="EP48">
        <v>20.728426666666671</v>
      </c>
      <c r="EQ48">
        <v>20.14235</v>
      </c>
      <c r="ER48">
        <v>1500.008333333333</v>
      </c>
      <c r="ES48">
        <v>0.97299483333333325</v>
      </c>
      <c r="ET48">
        <v>2.7005056666666659E-2</v>
      </c>
      <c r="EU48">
        <v>0</v>
      </c>
      <c r="EV48">
        <v>292.22559999999987</v>
      </c>
      <c r="EW48">
        <v>4.9995999999999983</v>
      </c>
      <c r="EX48">
        <v>4431.206666666666</v>
      </c>
      <c r="EY48">
        <v>14076.46333333333</v>
      </c>
      <c r="EZ48">
        <v>40.532999999999987</v>
      </c>
      <c r="FA48">
        <v>41.541333333333313</v>
      </c>
      <c r="FB48">
        <v>40.89973333333333</v>
      </c>
      <c r="FC48">
        <v>41.270599999999988</v>
      </c>
      <c r="FD48">
        <v>42.687199999999983</v>
      </c>
      <c r="FE48">
        <v>1454.6353333333329</v>
      </c>
      <c r="FF48">
        <v>40.372999999999998</v>
      </c>
      <c r="FG48">
        <v>0</v>
      </c>
      <c r="FH48">
        <v>76</v>
      </c>
      <c r="FI48">
        <v>0</v>
      </c>
      <c r="FJ48">
        <v>292.21600000000001</v>
      </c>
      <c r="FK48">
        <v>-3.0384616454040711E-2</v>
      </c>
      <c r="FL48">
        <v>7.8592307910001118</v>
      </c>
      <c r="FM48">
        <v>4431.2831999999999</v>
      </c>
      <c r="FN48">
        <v>15</v>
      </c>
      <c r="FO48">
        <v>0</v>
      </c>
      <c r="FP48" t="s">
        <v>439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-2.7636092682926829</v>
      </c>
      <c r="GC48">
        <v>-0.1744371428571411</v>
      </c>
      <c r="GD48">
        <v>3.3487995256417977E-2</v>
      </c>
      <c r="GE48">
        <v>1</v>
      </c>
      <c r="GF48">
        <v>292.2117352941176</v>
      </c>
      <c r="GG48">
        <v>-5.2712006061833997E-3</v>
      </c>
      <c r="GH48">
        <v>0.17390502966435351</v>
      </c>
      <c r="GI48">
        <v>1</v>
      </c>
      <c r="GJ48">
        <v>0.95840675609756099</v>
      </c>
      <c r="GK48">
        <v>2.7088996515680561E-2</v>
      </c>
      <c r="GL48">
        <v>2.941870458427791E-3</v>
      </c>
      <c r="GM48">
        <v>1</v>
      </c>
      <c r="GN48">
        <v>3</v>
      </c>
      <c r="GO48">
        <v>3</v>
      </c>
      <c r="GP48" t="s">
        <v>440</v>
      </c>
      <c r="GQ48">
        <v>3.10364</v>
      </c>
      <c r="GR48">
        <v>2.7580800000000001</v>
      </c>
      <c r="GS48">
        <v>8.75137E-2</v>
      </c>
      <c r="GT48">
        <v>8.8207099999999997E-2</v>
      </c>
      <c r="GU48">
        <v>0.11754299999999999</v>
      </c>
      <c r="GV48">
        <v>0.11584899999999999</v>
      </c>
      <c r="GW48">
        <v>23707.8</v>
      </c>
      <c r="GX48">
        <v>22044.400000000001</v>
      </c>
      <c r="GY48">
        <v>26545.7</v>
      </c>
      <c r="GZ48">
        <v>24406.799999999999</v>
      </c>
      <c r="HA48">
        <v>37540</v>
      </c>
      <c r="HB48">
        <v>31926</v>
      </c>
      <c r="HC48">
        <v>46428.9</v>
      </c>
      <c r="HD48">
        <v>38647.1</v>
      </c>
      <c r="HE48">
        <v>1.8675999999999999</v>
      </c>
      <c r="HF48">
        <v>1.8794500000000001</v>
      </c>
      <c r="HG48">
        <v>0.21626799999999999</v>
      </c>
      <c r="HH48">
        <v>0</v>
      </c>
      <c r="HI48">
        <v>32.466799999999999</v>
      </c>
      <c r="HJ48">
        <v>999.9</v>
      </c>
      <c r="HK48">
        <v>49.9</v>
      </c>
      <c r="HL48">
        <v>32.5</v>
      </c>
      <c r="HM48">
        <v>26.9832</v>
      </c>
      <c r="HN48">
        <v>60.623100000000001</v>
      </c>
      <c r="HO48">
        <v>22.7804</v>
      </c>
      <c r="HP48">
        <v>1</v>
      </c>
      <c r="HQ48">
        <v>0.21865299999999999</v>
      </c>
      <c r="HR48">
        <v>-2.2166000000000001</v>
      </c>
      <c r="HS48">
        <v>20.264800000000001</v>
      </c>
      <c r="HT48">
        <v>5.2220800000000001</v>
      </c>
      <c r="HU48">
        <v>11.98</v>
      </c>
      <c r="HV48">
        <v>4.9654999999999996</v>
      </c>
      <c r="HW48">
        <v>3.2757299999999998</v>
      </c>
      <c r="HX48">
        <v>9999</v>
      </c>
      <c r="HY48">
        <v>9999</v>
      </c>
      <c r="HZ48">
        <v>9999</v>
      </c>
      <c r="IA48">
        <v>520.6</v>
      </c>
      <c r="IB48">
        <v>1.8640099999999999</v>
      </c>
      <c r="IC48">
        <v>1.8601399999999999</v>
      </c>
      <c r="ID48">
        <v>1.8583799999999999</v>
      </c>
      <c r="IE48">
        <v>1.8597699999999999</v>
      </c>
      <c r="IF48">
        <v>1.85989</v>
      </c>
      <c r="IG48">
        <v>1.8583700000000001</v>
      </c>
      <c r="IH48">
        <v>1.85745</v>
      </c>
      <c r="II48">
        <v>1.85242</v>
      </c>
      <c r="IJ48">
        <v>0</v>
      </c>
      <c r="IK48">
        <v>0</v>
      </c>
      <c r="IL48">
        <v>0</v>
      </c>
      <c r="IM48">
        <v>0</v>
      </c>
      <c r="IN48" t="s">
        <v>441</v>
      </c>
      <c r="IO48" t="s">
        <v>442</v>
      </c>
      <c r="IP48" t="s">
        <v>443</v>
      </c>
      <c r="IQ48" t="s">
        <v>443</v>
      </c>
      <c r="IR48" t="s">
        <v>443</v>
      </c>
      <c r="IS48" t="s">
        <v>443</v>
      </c>
      <c r="IT48">
        <v>0</v>
      </c>
      <c r="IU48">
        <v>100</v>
      </c>
      <c r="IV48">
        <v>100</v>
      </c>
      <c r="IW48">
        <v>1.266</v>
      </c>
      <c r="IX48">
        <v>0.27210000000000001</v>
      </c>
      <c r="IY48">
        <v>0.39716153104927959</v>
      </c>
      <c r="IZ48">
        <v>2.1943836705261579E-3</v>
      </c>
      <c r="JA48">
        <v>-2.6144308360484781E-7</v>
      </c>
      <c r="JB48">
        <v>2.8315668189746569E-11</v>
      </c>
      <c r="JC48">
        <v>-2.387284111826243E-2</v>
      </c>
      <c r="JD48">
        <v>-4.9195921971587819E-3</v>
      </c>
      <c r="JE48">
        <v>8.1864236447964141E-4</v>
      </c>
      <c r="JF48">
        <v>-8.2681161510495509E-6</v>
      </c>
      <c r="JG48">
        <v>6</v>
      </c>
      <c r="JH48">
        <v>2002</v>
      </c>
      <c r="JI48">
        <v>0</v>
      </c>
      <c r="JJ48">
        <v>28</v>
      </c>
      <c r="JK48">
        <v>28363661.899999999</v>
      </c>
      <c r="JL48">
        <v>28363661.899999999</v>
      </c>
      <c r="JM48">
        <v>1.1523399999999999</v>
      </c>
      <c r="JN48">
        <v>2.63428</v>
      </c>
      <c r="JO48">
        <v>1.49658</v>
      </c>
      <c r="JP48">
        <v>2.36328</v>
      </c>
      <c r="JQ48">
        <v>1.5490699999999999</v>
      </c>
      <c r="JR48">
        <v>2.48291</v>
      </c>
      <c r="JS48">
        <v>37.385800000000003</v>
      </c>
      <c r="JT48">
        <v>24.113800000000001</v>
      </c>
      <c r="JU48">
        <v>18</v>
      </c>
      <c r="JV48">
        <v>487.88499999999999</v>
      </c>
      <c r="JW48">
        <v>510.85899999999998</v>
      </c>
      <c r="JX48">
        <v>35.315300000000001</v>
      </c>
      <c r="JY48">
        <v>29.987500000000001</v>
      </c>
      <c r="JZ48">
        <v>30.000299999999999</v>
      </c>
      <c r="KA48">
        <v>29.9771</v>
      </c>
      <c r="KB48">
        <v>29.907599999999999</v>
      </c>
      <c r="KC48">
        <v>23.177099999999999</v>
      </c>
      <c r="KD48">
        <v>0</v>
      </c>
      <c r="KE48">
        <v>100</v>
      </c>
      <c r="KF48">
        <v>35.322800000000001</v>
      </c>
      <c r="KG48">
        <v>420</v>
      </c>
      <c r="KH48">
        <v>26.875800000000002</v>
      </c>
      <c r="KI48">
        <v>101.45399999999999</v>
      </c>
      <c r="KJ48">
        <v>93.171700000000001</v>
      </c>
    </row>
    <row r="49" spans="1:296" x14ac:dyDescent="0.3">
      <c r="A49">
        <v>31</v>
      </c>
      <c r="B49">
        <v>1701820441.5999999</v>
      </c>
      <c r="C49">
        <v>8864.5999999046326</v>
      </c>
      <c r="D49" t="s">
        <v>535</v>
      </c>
      <c r="E49" t="s">
        <v>536</v>
      </c>
      <c r="F49">
        <v>5</v>
      </c>
      <c r="G49" t="s">
        <v>500</v>
      </c>
      <c r="H49">
        <v>1701820433.849999</v>
      </c>
      <c r="I49">
        <f t="shared" si="0"/>
        <v>3.7393410790909302E-3</v>
      </c>
      <c r="J49">
        <f t="shared" si="1"/>
        <v>3.7393410790909303</v>
      </c>
      <c r="K49">
        <f t="shared" si="2"/>
        <v>3.749054319641278</v>
      </c>
      <c r="L49">
        <f t="shared" si="3"/>
        <v>417.88243333333321</v>
      </c>
      <c r="M49">
        <f t="shared" si="4"/>
        <v>273.30141084298674</v>
      </c>
      <c r="N49">
        <f t="shared" si="5"/>
        <v>24.851269070493114</v>
      </c>
      <c r="O49">
        <f t="shared" si="6"/>
        <v>37.99800651803168</v>
      </c>
      <c r="P49">
        <f t="shared" si="7"/>
        <v>5.6313261221758608E-2</v>
      </c>
      <c r="Q49">
        <f t="shared" si="8"/>
        <v>2.8528257867639621</v>
      </c>
      <c r="R49">
        <f t="shared" si="9"/>
        <v>5.5702933456133343E-2</v>
      </c>
      <c r="S49">
        <f t="shared" si="10"/>
        <v>3.4868617635098929E-2</v>
      </c>
      <c r="T49">
        <f t="shared" si="11"/>
        <v>241.74167962330179</v>
      </c>
      <c r="U49">
        <f t="shared" si="12"/>
        <v>42.092132618162502</v>
      </c>
      <c r="V49">
        <f t="shared" si="13"/>
        <v>41.994310000000013</v>
      </c>
      <c r="W49">
        <f t="shared" si="14"/>
        <v>8.240945605159423</v>
      </c>
      <c r="X49">
        <f t="shared" si="15"/>
        <v>30.886435457035184</v>
      </c>
      <c r="Y49">
        <f t="shared" si="16"/>
        <v>2.4972441264954948</v>
      </c>
      <c r="Z49">
        <f t="shared" si="17"/>
        <v>8.0852454792632376</v>
      </c>
      <c r="AA49">
        <f t="shared" si="18"/>
        <v>5.7437014786639278</v>
      </c>
      <c r="AB49">
        <f t="shared" si="19"/>
        <v>-164.90494158791003</v>
      </c>
      <c r="AC49">
        <f t="shared" si="20"/>
        <v>-55.624379008315024</v>
      </c>
      <c r="AD49">
        <f t="shared" si="21"/>
        <v>-4.8625180753342176</v>
      </c>
      <c r="AE49">
        <f t="shared" si="22"/>
        <v>16.349840951742529</v>
      </c>
      <c r="AF49">
        <f t="shared" si="23"/>
        <v>3.7495895386648597</v>
      </c>
      <c r="AG49">
        <f t="shared" si="24"/>
        <v>3.7383333407298025</v>
      </c>
      <c r="AH49">
        <f t="shared" si="25"/>
        <v>3.749054319641278</v>
      </c>
      <c r="AI49">
        <v>431.19538064118842</v>
      </c>
      <c r="AJ49">
        <v>429.6580969696966</v>
      </c>
      <c r="AK49">
        <v>-5.1738638092218691E-4</v>
      </c>
      <c r="AL49">
        <v>66.179488608650004</v>
      </c>
      <c r="AM49">
        <f t="shared" si="26"/>
        <v>3.7393410790909303</v>
      </c>
      <c r="AN49">
        <v>26.010662258736129</v>
      </c>
      <c r="AO49">
        <v>27.465305454545451</v>
      </c>
      <c r="AP49">
        <v>7.9075986965105083E-7</v>
      </c>
      <c r="AQ49">
        <v>108.9008884823142</v>
      </c>
      <c r="AR49">
        <v>0</v>
      </c>
      <c r="AS49">
        <v>0</v>
      </c>
      <c r="AT49">
        <f t="shared" si="27"/>
        <v>1</v>
      </c>
      <c r="AU49">
        <f t="shared" si="28"/>
        <v>0</v>
      </c>
      <c r="AV49">
        <f t="shared" si="29"/>
        <v>45793.118532838853</v>
      </c>
      <c r="AW49" t="s">
        <v>436</v>
      </c>
      <c r="AX49">
        <v>0</v>
      </c>
      <c r="AY49">
        <v>0.7</v>
      </c>
      <c r="AZ49">
        <v>0.7</v>
      </c>
      <c r="BA49">
        <f t="shared" si="30"/>
        <v>0</v>
      </c>
      <c r="BB49">
        <v>-1</v>
      </c>
      <c r="BC49" t="s">
        <v>537</v>
      </c>
      <c r="BD49">
        <v>8150.31</v>
      </c>
      <c r="BE49">
        <v>291.64648</v>
      </c>
      <c r="BF49">
        <v>334.29</v>
      </c>
      <c r="BG49">
        <f t="shared" si="31"/>
        <v>0.12756445002841854</v>
      </c>
      <c r="BH49">
        <v>0.5</v>
      </c>
      <c r="BI49">
        <f t="shared" si="32"/>
        <v>1261.2335003229539</v>
      </c>
      <c r="BJ49">
        <f t="shared" si="33"/>
        <v>3.749054319641278</v>
      </c>
      <c r="BK49">
        <f t="shared" si="34"/>
        <v>80.444278913057431</v>
      </c>
      <c r="BL49">
        <f t="shared" si="35"/>
        <v>3.7654045174230037E-3</v>
      </c>
      <c r="BM49">
        <f t="shared" si="36"/>
        <v>-0.99790600975201171</v>
      </c>
      <c r="BN49">
        <f t="shared" si="37"/>
        <v>334.28999999999996</v>
      </c>
      <c r="BO49" t="s">
        <v>436</v>
      </c>
      <c r="BP49">
        <v>0</v>
      </c>
      <c r="BQ49">
        <f t="shared" si="38"/>
        <v>334.28999999999996</v>
      </c>
      <c r="BR49">
        <f t="shared" si="39"/>
        <v>0</v>
      </c>
      <c r="BS49">
        <f t="shared" si="40"/>
        <v>750192737428775</v>
      </c>
      <c r="BT49">
        <f t="shared" si="41"/>
        <v>1.0000000000000002</v>
      </c>
      <c r="BU49">
        <f t="shared" si="42"/>
        <v>0.1278321292604695</v>
      </c>
      <c r="BV49" t="e">
        <f t="shared" si="43"/>
        <v>#DIV/0!</v>
      </c>
      <c r="BW49">
        <f t="shared" si="44"/>
        <v>859883274418622</v>
      </c>
      <c r="BX49">
        <f t="shared" si="45"/>
        <v>-859883274418621</v>
      </c>
      <c r="DG49">
        <f t="shared" si="46"/>
        <v>1500.026666666666</v>
      </c>
      <c r="DH49">
        <f t="shared" si="47"/>
        <v>1261.2335003229539</v>
      </c>
      <c r="DI49">
        <f t="shared" si="48"/>
        <v>0.8408073858617765</v>
      </c>
      <c r="DJ49">
        <f t="shared" si="49"/>
        <v>0.16115825471322859</v>
      </c>
      <c r="DK49">
        <v>2</v>
      </c>
      <c r="DL49">
        <v>0.5</v>
      </c>
      <c r="DM49" t="s">
        <v>438</v>
      </c>
      <c r="DN49">
        <v>2</v>
      </c>
      <c r="DO49" t="b">
        <v>1</v>
      </c>
      <c r="DP49">
        <v>1701820433.849999</v>
      </c>
      <c r="DQ49">
        <v>417.88243333333321</v>
      </c>
      <c r="DR49">
        <v>420.00713333333329</v>
      </c>
      <c r="DS49">
        <v>27.4634</v>
      </c>
      <c r="DT49">
        <v>26.009139999999999</v>
      </c>
      <c r="DU49">
        <v>416.61436666666663</v>
      </c>
      <c r="DV49">
        <v>27.182179999999999</v>
      </c>
      <c r="DW49">
        <v>500.00220000000002</v>
      </c>
      <c r="DX49">
        <v>90.829876666666664</v>
      </c>
      <c r="DY49">
        <v>0.1000200866666667</v>
      </c>
      <c r="DZ49">
        <v>41.632646666666673</v>
      </c>
      <c r="EA49">
        <v>41.994310000000013</v>
      </c>
      <c r="EB49">
        <v>999.9000000000002</v>
      </c>
      <c r="EC49">
        <v>0</v>
      </c>
      <c r="ED49">
        <v>0</v>
      </c>
      <c r="EE49">
        <v>9999.6593333333331</v>
      </c>
      <c r="EF49">
        <v>0</v>
      </c>
      <c r="EG49">
        <v>9.7871120000000005</v>
      </c>
      <c r="EH49">
        <v>-2.124858666666666</v>
      </c>
      <c r="EI49">
        <v>429.68293333333332</v>
      </c>
      <c r="EJ49">
        <v>431.2229333333334</v>
      </c>
      <c r="EK49">
        <v>1.454254333333334</v>
      </c>
      <c r="EL49">
        <v>420.00713333333329</v>
      </c>
      <c r="EM49">
        <v>26.009139999999999</v>
      </c>
      <c r="EN49">
        <v>2.4944963333333332</v>
      </c>
      <c r="EO49">
        <v>2.3624070000000001</v>
      </c>
      <c r="EP49">
        <v>20.990639999999999</v>
      </c>
      <c r="EQ49">
        <v>20.108370000000001</v>
      </c>
      <c r="ER49">
        <v>1500.026666666666</v>
      </c>
      <c r="ES49">
        <v>0.97299746666666687</v>
      </c>
      <c r="ET49">
        <v>2.7002646666666661E-2</v>
      </c>
      <c r="EU49">
        <v>0</v>
      </c>
      <c r="EV49">
        <v>291.66550000000001</v>
      </c>
      <c r="EW49">
        <v>4.9995999999999983</v>
      </c>
      <c r="EX49">
        <v>4440.2446666666674</v>
      </c>
      <c r="EY49">
        <v>14076.636666666671</v>
      </c>
      <c r="EZ49">
        <v>41.72893333333333</v>
      </c>
      <c r="FA49">
        <v>42.466399999999993</v>
      </c>
      <c r="FB49">
        <v>42.399866666666647</v>
      </c>
      <c r="FC49">
        <v>42.257933333333312</v>
      </c>
      <c r="FD49">
        <v>44.345533333333307</v>
      </c>
      <c r="FE49">
        <v>1454.656666666667</v>
      </c>
      <c r="FF49">
        <v>40.369999999999983</v>
      </c>
      <c r="FG49">
        <v>0</v>
      </c>
      <c r="FH49">
        <v>727.59999990463257</v>
      </c>
      <c r="FI49">
        <v>0</v>
      </c>
      <c r="FJ49">
        <v>291.64648</v>
      </c>
      <c r="FK49">
        <v>-0.91046153052838386</v>
      </c>
      <c r="FL49">
        <v>1.8861538464308361</v>
      </c>
      <c r="FM49">
        <v>4440.2492000000002</v>
      </c>
      <c r="FN49">
        <v>15</v>
      </c>
      <c r="FO49">
        <v>0</v>
      </c>
      <c r="FP49" t="s">
        <v>439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-2.1196997500000001</v>
      </c>
      <c r="GC49">
        <v>-3.349992495308992E-2</v>
      </c>
      <c r="GD49">
        <v>2.562987587635767E-2</v>
      </c>
      <c r="GE49">
        <v>1</v>
      </c>
      <c r="GF49">
        <v>291.62570588235292</v>
      </c>
      <c r="GG49">
        <v>0.18142093307016791</v>
      </c>
      <c r="GH49">
        <v>0.21650859640748399</v>
      </c>
      <c r="GI49">
        <v>1</v>
      </c>
      <c r="GJ49">
        <v>1.4527367499999999</v>
      </c>
      <c r="GK49">
        <v>2.1150731707315039E-2</v>
      </c>
      <c r="GL49">
        <v>2.5264336400349021E-3</v>
      </c>
      <c r="GM49">
        <v>1</v>
      </c>
      <c r="GN49">
        <v>3</v>
      </c>
      <c r="GO49">
        <v>3</v>
      </c>
      <c r="GP49" t="s">
        <v>440</v>
      </c>
      <c r="GQ49">
        <v>3.1036800000000002</v>
      </c>
      <c r="GR49">
        <v>2.7580200000000001</v>
      </c>
      <c r="GS49">
        <v>8.7445700000000001E-2</v>
      </c>
      <c r="GT49">
        <v>8.8045600000000002E-2</v>
      </c>
      <c r="GU49">
        <v>0.118642</v>
      </c>
      <c r="GV49">
        <v>0.11548899999999999</v>
      </c>
      <c r="GW49">
        <v>23681.7</v>
      </c>
      <c r="GX49">
        <v>22028.1</v>
      </c>
      <c r="GY49">
        <v>26517.1</v>
      </c>
      <c r="GZ49">
        <v>24387.599999999999</v>
      </c>
      <c r="HA49">
        <v>37457.199999999997</v>
      </c>
      <c r="HB49">
        <v>31918.9</v>
      </c>
      <c r="HC49">
        <v>46380.6</v>
      </c>
      <c r="HD49">
        <v>38620.699999999997</v>
      </c>
      <c r="HE49">
        <v>1.8610800000000001</v>
      </c>
      <c r="HF49">
        <v>1.8661300000000001</v>
      </c>
      <c r="HG49">
        <v>0.31872099999999998</v>
      </c>
      <c r="HH49">
        <v>0</v>
      </c>
      <c r="HI49">
        <v>36.878700000000002</v>
      </c>
      <c r="HJ49">
        <v>999.9</v>
      </c>
      <c r="HK49">
        <v>49.7</v>
      </c>
      <c r="HL49">
        <v>32.6</v>
      </c>
      <c r="HM49">
        <v>27.0288</v>
      </c>
      <c r="HN49">
        <v>60.971200000000003</v>
      </c>
      <c r="HO49">
        <v>22.527999999999999</v>
      </c>
      <c r="HP49">
        <v>1</v>
      </c>
      <c r="HQ49">
        <v>0.27926800000000002</v>
      </c>
      <c r="HR49">
        <v>-4.40862</v>
      </c>
      <c r="HS49">
        <v>20.2258</v>
      </c>
      <c r="HT49">
        <v>5.2180400000000002</v>
      </c>
      <c r="HU49">
        <v>11.98</v>
      </c>
      <c r="HV49">
        <v>4.9653499999999999</v>
      </c>
      <c r="HW49">
        <v>3.2758799999999999</v>
      </c>
      <c r="HX49">
        <v>9999</v>
      </c>
      <c r="HY49">
        <v>9999</v>
      </c>
      <c r="HZ49">
        <v>9999</v>
      </c>
      <c r="IA49">
        <v>520.79999999999995</v>
      </c>
      <c r="IB49">
        <v>1.8640099999999999</v>
      </c>
      <c r="IC49">
        <v>1.86016</v>
      </c>
      <c r="ID49">
        <v>1.85843</v>
      </c>
      <c r="IE49">
        <v>1.8597999999999999</v>
      </c>
      <c r="IF49">
        <v>1.85989</v>
      </c>
      <c r="IG49">
        <v>1.8583799999999999</v>
      </c>
      <c r="IH49">
        <v>1.85745</v>
      </c>
      <c r="II49">
        <v>1.85242</v>
      </c>
      <c r="IJ49">
        <v>0</v>
      </c>
      <c r="IK49">
        <v>0</v>
      </c>
      <c r="IL49">
        <v>0</v>
      </c>
      <c r="IM49">
        <v>0</v>
      </c>
      <c r="IN49" t="s">
        <v>441</v>
      </c>
      <c r="IO49" t="s">
        <v>442</v>
      </c>
      <c r="IP49" t="s">
        <v>443</v>
      </c>
      <c r="IQ49" t="s">
        <v>443</v>
      </c>
      <c r="IR49" t="s">
        <v>443</v>
      </c>
      <c r="IS49" t="s">
        <v>443</v>
      </c>
      <c r="IT49">
        <v>0</v>
      </c>
      <c r="IU49">
        <v>100</v>
      </c>
      <c r="IV49">
        <v>100</v>
      </c>
      <c r="IW49">
        <v>1.268</v>
      </c>
      <c r="IX49">
        <v>0.28129999999999999</v>
      </c>
      <c r="IY49">
        <v>0.39716153104927959</v>
      </c>
      <c r="IZ49">
        <v>2.1943836705261579E-3</v>
      </c>
      <c r="JA49">
        <v>-2.6144308360484781E-7</v>
      </c>
      <c r="JB49">
        <v>2.8315668189746569E-11</v>
      </c>
      <c r="JC49">
        <v>-2.387284111826243E-2</v>
      </c>
      <c r="JD49">
        <v>-4.9195921971587819E-3</v>
      </c>
      <c r="JE49">
        <v>8.1864236447964141E-4</v>
      </c>
      <c r="JF49">
        <v>-8.2681161510495509E-6</v>
      </c>
      <c r="JG49">
        <v>6</v>
      </c>
      <c r="JH49">
        <v>2002</v>
      </c>
      <c r="JI49">
        <v>0</v>
      </c>
      <c r="JJ49">
        <v>28</v>
      </c>
      <c r="JK49">
        <v>28363674</v>
      </c>
      <c r="JL49">
        <v>28363674</v>
      </c>
      <c r="JM49">
        <v>1.1535599999999999</v>
      </c>
      <c r="JN49">
        <v>2.6293899999999999</v>
      </c>
      <c r="JO49">
        <v>1.49658</v>
      </c>
      <c r="JP49">
        <v>2.36328</v>
      </c>
      <c r="JQ49">
        <v>1.5490699999999999</v>
      </c>
      <c r="JR49">
        <v>2.4597199999999999</v>
      </c>
      <c r="JS49">
        <v>37.698700000000002</v>
      </c>
      <c r="JT49">
        <v>24.087499999999999</v>
      </c>
      <c r="JU49">
        <v>18</v>
      </c>
      <c r="JV49">
        <v>489.53899999999999</v>
      </c>
      <c r="JW49">
        <v>507.875</v>
      </c>
      <c r="JX49">
        <v>43.7027</v>
      </c>
      <c r="JY49">
        <v>30.784099999999999</v>
      </c>
      <c r="JZ49">
        <v>29.9999</v>
      </c>
      <c r="KA49">
        <v>30.7181</v>
      </c>
      <c r="KB49">
        <v>30.628900000000002</v>
      </c>
      <c r="KC49">
        <v>23.1937</v>
      </c>
      <c r="KD49">
        <v>0</v>
      </c>
      <c r="KE49">
        <v>100</v>
      </c>
      <c r="KF49">
        <v>43.702100000000002</v>
      </c>
      <c r="KG49">
        <v>420</v>
      </c>
      <c r="KH49">
        <v>26.875800000000002</v>
      </c>
      <c r="KI49">
        <v>101.34699999999999</v>
      </c>
      <c r="KJ49">
        <v>93.104299999999995</v>
      </c>
    </row>
    <row r="50" spans="1:296" x14ac:dyDescent="0.3">
      <c r="A50">
        <v>32</v>
      </c>
      <c r="B50">
        <v>1701820565.0999999</v>
      </c>
      <c r="C50">
        <v>8988.0999999046326</v>
      </c>
      <c r="D50" t="s">
        <v>538</v>
      </c>
      <c r="E50" t="s">
        <v>539</v>
      </c>
      <c r="F50">
        <v>5</v>
      </c>
      <c r="G50" t="s">
        <v>500</v>
      </c>
      <c r="H50">
        <v>1701820557.349999</v>
      </c>
      <c r="I50">
        <f t="shared" si="0"/>
        <v>3.8642080876824911E-3</v>
      </c>
      <c r="J50">
        <f t="shared" si="1"/>
        <v>3.8642080876824911</v>
      </c>
      <c r="K50">
        <f t="shared" si="2"/>
        <v>3.7761417163692221</v>
      </c>
      <c r="L50">
        <f t="shared" si="3"/>
        <v>417.82743333333332</v>
      </c>
      <c r="M50">
        <f t="shared" si="4"/>
        <v>275.91811700463808</v>
      </c>
      <c r="N50">
        <f t="shared" si="5"/>
        <v>25.089181278790125</v>
      </c>
      <c r="O50">
        <f t="shared" si="6"/>
        <v>37.992968102110453</v>
      </c>
      <c r="P50">
        <f t="shared" si="7"/>
        <v>5.8247604659400563E-2</v>
      </c>
      <c r="Q50">
        <f t="shared" si="8"/>
        <v>2.8535546301817285</v>
      </c>
      <c r="R50">
        <f t="shared" si="9"/>
        <v>5.7595054445988364E-2</v>
      </c>
      <c r="S50">
        <f t="shared" si="10"/>
        <v>3.6054928823157778E-2</v>
      </c>
      <c r="T50">
        <f t="shared" si="11"/>
        <v>241.74242442329987</v>
      </c>
      <c r="U50">
        <f t="shared" si="12"/>
        <v>42.085971588889699</v>
      </c>
      <c r="V50">
        <f t="shared" si="13"/>
        <v>41.99507333333333</v>
      </c>
      <c r="W50">
        <f t="shared" si="14"/>
        <v>8.2412769545436895</v>
      </c>
      <c r="X50">
        <f t="shared" si="15"/>
        <v>30.887931142473747</v>
      </c>
      <c r="Y50">
        <f t="shared" si="16"/>
        <v>2.5009113006020303</v>
      </c>
      <c r="Z50">
        <f t="shared" si="17"/>
        <v>8.0967264821535654</v>
      </c>
      <c r="AA50">
        <f t="shared" si="18"/>
        <v>5.7403656539416588</v>
      </c>
      <c r="AB50">
        <f t="shared" si="19"/>
        <v>-170.41157666679786</v>
      </c>
      <c r="AC50">
        <f t="shared" si="20"/>
        <v>-51.621805732752208</v>
      </c>
      <c r="AD50">
        <f t="shared" si="21"/>
        <v>-4.5120663005646895</v>
      </c>
      <c r="AE50">
        <f t="shared" si="22"/>
        <v>15.196975723185105</v>
      </c>
      <c r="AF50">
        <f t="shared" si="23"/>
        <v>3.8297465725346314</v>
      </c>
      <c r="AG50">
        <f t="shared" si="24"/>
        <v>3.8602064130167237</v>
      </c>
      <c r="AH50">
        <f t="shared" si="25"/>
        <v>3.7761417163692221</v>
      </c>
      <c r="AI50">
        <v>431.22324187940512</v>
      </c>
      <c r="AJ50">
        <v>429.67177575757569</v>
      </c>
      <c r="AK50">
        <v>1.4807361281971899E-4</v>
      </c>
      <c r="AL50">
        <v>66.179488608650004</v>
      </c>
      <c r="AM50">
        <f t="shared" si="26"/>
        <v>3.8642080876824911</v>
      </c>
      <c r="AN50">
        <v>26.000546744311951</v>
      </c>
      <c r="AO50">
        <v>27.50378787878789</v>
      </c>
      <c r="AP50">
        <v>-8.5376525468858957E-6</v>
      </c>
      <c r="AQ50">
        <v>108.9008884823142</v>
      </c>
      <c r="AR50">
        <v>0</v>
      </c>
      <c r="AS50">
        <v>0</v>
      </c>
      <c r="AT50">
        <f t="shared" si="27"/>
        <v>1</v>
      </c>
      <c r="AU50">
        <f t="shared" si="28"/>
        <v>0</v>
      </c>
      <c r="AV50">
        <f t="shared" si="29"/>
        <v>45808.811570400379</v>
      </c>
      <c r="AW50" t="s">
        <v>436</v>
      </c>
      <c r="AX50">
        <v>0</v>
      </c>
      <c r="AY50">
        <v>0.7</v>
      </c>
      <c r="AZ50">
        <v>0.7</v>
      </c>
      <c r="BA50">
        <f t="shared" si="30"/>
        <v>0</v>
      </c>
      <c r="BB50">
        <v>-1</v>
      </c>
      <c r="BC50" t="s">
        <v>540</v>
      </c>
      <c r="BD50">
        <v>8150.72</v>
      </c>
      <c r="BE50">
        <v>291.41611999999998</v>
      </c>
      <c r="BF50">
        <v>331.71</v>
      </c>
      <c r="BG50">
        <f t="shared" si="31"/>
        <v>0.12147321455488225</v>
      </c>
      <c r="BH50">
        <v>0.5</v>
      </c>
      <c r="BI50">
        <f t="shared" si="32"/>
        <v>1261.2374203229531</v>
      </c>
      <c r="BJ50">
        <f t="shared" si="33"/>
        <v>3.7761417163692221</v>
      </c>
      <c r="BK50">
        <f t="shared" si="34"/>
        <v>76.60328188176814</v>
      </c>
      <c r="BL50">
        <f t="shared" si="35"/>
        <v>3.7868696562668126E-3</v>
      </c>
      <c r="BM50">
        <f t="shared" si="36"/>
        <v>-0.99788972295077027</v>
      </c>
      <c r="BN50">
        <f t="shared" si="37"/>
        <v>331.71</v>
      </c>
      <c r="BO50" t="s">
        <v>436</v>
      </c>
      <c r="BP50">
        <v>0</v>
      </c>
      <c r="BQ50">
        <f t="shared" si="38"/>
        <v>331.71</v>
      </c>
      <c r="BR50">
        <f t="shared" si="39"/>
        <v>0</v>
      </c>
      <c r="BS50" t="e">
        <f t="shared" si="40"/>
        <v>#DIV/0!</v>
      </c>
      <c r="BT50">
        <f t="shared" si="41"/>
        <v>1</v>
      </c>
      <c r="BU50">
        <f t="shared" si="42"/>
        <v>0.12173009878855624</v>
      </c>
      <c r="BV50" t="e">
        <f t="shared" si="43"/>
        <v>#DIV/0!</v>
      </c>
      <c r="BW50" t="e">
        <f t="shared" si="44"/>
        <v>#DIV/0!</v>
      </c>
      <c r="BX50" t="e">
        <f t="shared" si="45"/>
        <v>#DIV/0!</v>
      </c>
      <c r="DG50">
        <f t="shared" si="46"/>
        <v>1500.0313333333329</v>
      </c>
      <c r="DH50">
        <f t="shared" si="47"/>
        <v>1261.2374203229531</v>
      </c>
      <c r="DI50">
        <f t="shared" si="48"/>
        <v>0.84080738334996119</v>
      </c>
      <c r="DJ50">
        <f t="shared" si="49"/>
        <v>0.16115824986542499</v>
      </c>
      <c r="DK50">
        <v>2</v>
      </c>
      <c r="DL50">
        <v>0.5</v>
      </c>
      <c r="DM50" t="s">
        <v>438</v>
      </c>
      <c r="DN50">
        <v>2</v>
      </c>
      <c r="DO50" t="b">
        <v>1</v>
      </c>
      <c r="DP50">
        <v>1701820557.349999</v>
      </c>
      <c r="DQ50">
        <v>417.82743333333332</v>
      </c>
      <c r="DR50">
        <v>420.00450000000001</v>
      </c>
      <c r="DS50">
        <v>27.503756666666671</v>
      </c>
      <c r="DT50">
        <v>26.002136666666669</v>
      </c>
      <c r="DU50">
        <v>416.55956666666668</v>
      </c>
      <c r="DV50">
        <v>27.22170666666667</v>
      </c>
      <c r="DW50">
        <v>499.99816666666652</v>
      </c>
      <c r="DX50">
        <v>90.82987</v>
      </c>
      <c r="DY50">
        <v>9.9937549999999986E-2</v>
      </c>
      <c r="DZ50">
        <v>41.659520000000001</v>
      </c>
      <c r="EA50">
        <v>41.99507333333333</v>
      </c>
      <c r="EB50">
        <v>999.9000000000002</v>
      </c>
      <c r="EC50">
        <v>0</v>
      </c>
      <c r="ED50">
        <v>0</v>
      </c>
      <c r="EE50">
        <v>10004.124</v>
      </c>
      <c r="EF50">
        <v>0</v>
      </c>
      <c r="EG50">
        <v>9.7863033333333345</v>
      </c>
      <c r="EH50">
        <v>-2.1771263333333328</v>
      </c>
      <c r="EI50">
        <v>429.64426666666668</v>
      </c>
      <c r="EJ50">
        <v>431.21710000000002</v>
      </c>
      <c r="EK50">
        <v>1.5016149999999999</v>
      </c>
      <c r="EL50">
        <v>420.00450000000001</v>
      </c>
      <c r="EM50">
        <v>26.002136666666669</v>
      </c>
      <c r="EN50">
        <v>2.4981629999999999</v>
      </c>
      <c r="EO50">
        <v>2.3617706666666658</v>
      </c>
      <c r="EP50">
        <v>21.01454</v>
      </c>
      <c r="EQ50">
        <v>20.10401666666667</v>
      </c>
      <c r="ER50">
        <v>1500.0313333333329</v>
      </c>
      <c r="ES50">
        <v>0.97299609999999992</v>
      </c>
      <c r="ET50">
        <v>2.7003880000000001E-2</v>
      </c>
      <c r="EU50">
        <v>0</v>
      </c>
      <c r="EV50">
        <v>291.44023333333342</v>
      </c>
      <c r="EW50">
        <v>4.9995999999999983</v>
      </c>
      <c r="EX50">
        <v>4435.8983333333344</v>
      </c>
      <c r="EY50">
        <v>14076.68</v>
      </c>
      <c r="EZ50">
        <v>41.626666666666651</v>
      </c>
      <c r="FA50">
        <v>42.374899999999997</v>
      </c>
      <c r="FB50">
        <v>41.735199999999992</v>
      </c>
      <c r="FC50">
        <v>42.160200000000003</v>
      </c>
      <c r="FD50">
        <v>44.360199999999978</v>
      </c>
      <c r="FE50">
        <v>1454.661333333333</v>
      </c>
      <c r="FF50">
        <v>40.369999999999983</v>
      </c>
      <c r="FG50">
        <v>0</v>
      </c>
      <c r="FH50">
        <v>122.7999999523163</v>
      </c>
      <c r="FI50">
        <v>0</v>
      </c>
      <c r="FJ50">
        <v>291.41611999999998</v>
      </c>
      <c r="FK50">
        <v>-0.80569230817421145</v>
      </c>
      <c r="FL50">
        <v>-2.772307704995943</v>
      </c>
      <c r="FM50">
        <v>4435.9175999999998</v>
      </c>
      <c r="FN50">
        <v>15</v>
      </c>
      <c r="FO50">
        <v>0</v>
      </c>
      <c r="FP50" t="s">
        <v>439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-2.164218</v>
      </c>
      <c r="GC50">
        <v>-8.7342664165101488E-2</v>
      </c>
      <c r="GD50">
        <v>3.5658594910624321E-2</v>
      </c>
      <c r="GE50">
        <v>1</v>
      </c>
      <c r="GF50">
        <v>291.44020588235293</v>
      </c>
      <c r="GG50">
        <v>-0.32817417875351501</v>
      </c>
      <c r="GH50">
        <v>0.19757973512003579</v>
      </c>
      <c r="GI50">
        <v>1</v>
      </c>
      <c r="GJ50">
        <v>1.5005427499999999</v>
      </c>
      <c r="GK50">
        <v>2.540544090056308E-2</v>
      </c>
      <c r="GL50">
        <v>2.5960672058905022E-3</v>
      </c>
      <c r="GM50">
        <v>1</v>
      </c>
      <c r="GN50">
        <v>3</v>
      </c>
      <c r="GO50">
        <v>3</v>
      </c>
      <c r="GP50" t="s">
        <v>440</v>
      </c>
      <c r="GQ50">
        <v>3.1037400000000002</v>
      </c>
      <c r="GR50">
        <v>2.7581199999999999</v>
      </c>
      <c r="GS50">
        <v>8.7454100000000007E-2</v>
      </c>
      <c r="GT50">
        <v>8.8049799999999998E-2</v>
      </c>
      <c r="GU50">
        <v>0.118768</v>
      </c>
      <c r="GV50">
        <v>0.115468</v>
      </c>
      <c r="GW50">
        <v>23686.400000000001</v>
      </c>
      <c r="GX50">
        <v>22032.1</v>
      </c>
      <c r="GY50">
        <v>26522.3</v>
      </c>
      <c r="GZ50">
        <v>24391.7</v>
      </c>
      <c r="HA50">
        <v>37458.400000000001</v>
      </c>
      <c r="HB50">
        <v>31924.9</v>
      </c>
      <c r="HC50">
        <v>46389.4</v>
      </c>
      <c r="HD50">
        <v>38627.300000000003</v>
      </c>
      <c r="HE50">
        <v>1.86168</v>
      </c>
      <c r="HF50">
        <v>1.8670500000000001</v>
      </c>
      <c r="HG50">
        <v>0.320766</v>
      </c>
      <c r="HH50">
        <v>0</v>
      </c>
      <c r="HI50">
        <v>36.844499999999996</v>
      </c>
      <c r="HJ50">
        <v>999.9</v>
      </c>
      <c r="HK50">
        <v>49.6</v>
      </c>
      <c r="HL50">
        <v>32.700000000000003</v>
      </c>
      <c r="HM50">
        <v>27.1266</v>
      </c>
      <c r="HN50">
        <v>60.061199999999999</v>
      </c>
      <c r="HO50">
        <v>22.339700000000001</v>
      </c>
      <c r="HP50">
        <v>1</v>
      </c>
      <c r="HQ50">
        <v>0.27042699999999997</v>
      </c>
      <c r="HR50">
        <v>-4.5317600000000002</v>
      </c>
      <c r="HS50">
        <v>20.223800000000001</v>
      </c>
      <c r="HT50">
        <v>5.2217799999999999</v>
      </c>
      <c r="HU50">
        <v>11.98</v>
      </c>
      <c r="HV50">
        <v>4.96495</v>
      </c>
      <c r="HW50">
        <v>3.27583</v>
      </c>
      <c r="HX50">
        <v>9999</v>
      </c>
      <c r="HY50">
        <v>9999</v>
      </c>
      <c r="HZ50">
        <v>9999</v>
      </c>
      <c r="IA50">
        <v>520.79999999999995</v>
      </c>
      <c r="IB50">
        <v>1.8640099999999999</v>
      </c>
      <c r="IC50">
        <v>1.8601700000000001</v>
      </c>
      <c r="ID50">
        <v>1.85846</v>
      </c>
      <c r="IE50">
        <v>1.8597699999999999</v>
      </c>
      <c r="IF50">
        <v>1.85989</v>
      </c>
      <c r="IG50">
        <v>1.8583700000000001</v>
      </c>
      <c r="IH50">
        <v>1.8574600000000001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441</v>
      </c>
      <c r="IO50" t="s">
        <v>442</v>
      </c>
      <c r="IP50" t="s">
        <v>443</v>
      </c>
      <c r="IQ50" t="s">
        <v>443</v>
      </c>
      <c r="IR50" t="s">
        <v>443</v>
      </c>
      <c r="IS50" t="s">
        <v>443</v>
      </c>
      <c r="IT50">
        <v>0</v>
      </c>
      <c r="IU50">
        <v>100</v>
      </c>
      <c r="IV50">
        <v>100</v>
      </c>
      <c r="IW50">
        <v>1.268</v>
      </c>
      <c r="IX50">
        <v>0.28199999999999997</v>
      </c>
      <c r="IY50">
        <v>0.39716153104927959</v>
      </c>
      <c r="IZ50">
        <v>2.1943836705261579E-3</v>
      </c>
      <c r="JA50">
        <v>-2.6144308360484781E-7</v>
      </c>
      <c r="JB50">
        <v>2.8315668189746569E-11</v>
      </c>
      <c r="JC50">
        <v>-2.387284111826243E-2</v>
      </c>
      <c r="JD50">
        <v>-4.9195921971587819E-3</v>
      </c>
      <c r="JE50">
        <v>8.1864236447964141E-4</v>
      </c>
      <c r="JF50">
        <v>-8.2681161510495509E-6</v>
      </c>
      <c r="JG50">
        <v>6</v>
      </c>
      <c r="JH50">
        <v>2002</v>
      </c>
      <c r="JI50">
        <v>0</v>
      </c>
      <c r="JJ50">
        <v>28</v>
      </c>
      <c r="JK50">
        <v>28363676.100000001</v>
      </c>
      <c r="JL50">
        <v>28363676.100000001</v>
      </c>
      <c r="JM50">
        <v>1.1535599999999999</v>
      </c>
      <c r="JN50">
        <v>2.6355</v>
      </c>
      <c r="JO50">
        <v>1.49658</v>
      </c>
      <c r="JP50">
        <v>2.36328</v>
      </c>
      <c r="JQ50">
        <v>1.5490699999999999</v>
      </c>
      <c r="JR50">
        <v>2.4230999999999998</v>
      </c>
      <c r="JS50">
        <v>37.698700000000002</v>
      </c>
      <c r="JT50">
        <v>24.078700000000001</v>
      </c>
      <c r="JU50">
        <v>18</v>
      </c>
      <c r="JV50">
        <v>489.62700000000001</v>
      </c>
      <c r="JW50">
        <v>508.32600000000002</v>
      </c>
      <c r="JX50">
        <v>43.765500000000003</v>
      </c>
      <c r="JY50">
        <v>30.685300000000002</v>
      </c>
      <c r="JZ50">
        <v>29.999600000000001</v>
      </c>
      <c r="KA50">
        <v>30.681699999999999</v>
      </c>
      <c r="KB50">
        <v>30.607399999999998</v>
      </c>
      <c r="KC50">
        <v>23.189800000000002</v>
      </c>
      <c r="KD50">
        <v>0</v>
      </c>
      <c r="KE50">
        <v>100</v>
      </c>
      <c r="KF50">
        <v>43.765000000000001</v>
      </c>
      <c r="KG50">
        <v>420</v>
      </c>
      <c r="KH50">
        <v>26.875800000000002</v>
      </c>
      <c r="KI50">
        <v>101.366</v>
      </c>
      <c r="KJ50">
        <v>93.120099999999994</v>
      </c>
    </row>
    <row r="51" spans="1:296" x14ac:dyDescent="0.3">
      <c r="A51">
        <v>33</v>
      </c>
      <c r="B51">
        <v>1701820715.0999999</v>
      </c>
      <c r="C51">
        <v>9138.0999999046326</v>
      </c>
      <c r="D51" t="s">
        <v>541</v>
      </c>
      <c r="E51" t="s">
        <v>542</v>
      </c>
      <c r="F51">
        <v>5</v>
      </c>
      <c r="G51" t="s">
        <v>500</v>
      </c>
      <c r="H51">
        <v>1701820707.099999</v>
      </c>
      <c r="I51">
        <f t="shared" ref="I51:I82" si="50">(J51)/1000</f>
        <v>4.0024638125536523E-3</v>
      </c>
      <c r="J51">
        <f t="shared" ref="J51:J72" si="51">IF(DO51, AM51, AG51)</f>
        <v>4.0024638125536525</v>
      </c>
      <c r="K51">
        <f t="shared" ref="K51:K72" si="52">IF(DO51, AH51, AF51)</f>
        <v>3.8710085184931282</v>
      </c>
      <c r="L51">
        <f t="shared" ref="L51:L82" si="53">DQ51 - IF(AT51&gt;1, K51*DK51*100/(AV51*EE51), 0)</f>
        <v>417.78612903225809</v>
      </c>
      <c r="M51">
        <f t="shared" ref="M51:M82" si="54">((S51-I51/2)*L51-K51)/(S51+I51/2)</f>
        <v>277.27421340342499</v>
      </c>
      <c r="N51">
        <f t="shared" ref="N51:N82" si="55">M51*(DX51+DY51)/1000</f>
        <v>25.210433274470923</v>
      </c>
      <c r="O51">
        <f t="shared" ref="O51:O72" si="56">(DQ51 - IF(AT51&gt;1, K51*DK51*100/(AV51*EE51), 0))*(DX51+DY51)/1000</f>
        <v>37.986112014111796</v>
      </c>
      <c r="P51">
        <f t="shared" ref="P51:P82" si="57">2/((1/R51-1/Q51)+SIGN(R51)*SQRT((1/R51-1/Q51)*(1/R51-1/Q51) + 4*DL51/((DL51+1)*(DL51+1))*(2*1/R51*1/Q51-1/Q51*1/Q51)))</f>
        <v>6.0522064278399477E-2</v>
      </c>
      <c r="Q51">
        <f t="shared" ref="Q51:Q72" si="58">IF(LEFT(DM51,1)&lt;&gt;"0",IF(LEFT(DM51,1)="1",3,DN51),$D$5+$E$5*(EE51*DX51/($K$5*1000))+$F$5*(EE51*DX51/($K$5*1000))*MAX(MIN(DK51,$J$5),$I$5)*MAX(MIN(DK51,$J$5),$I$5)+$G$5*MAX(MIN(DK51,$J$5),$I$5)*(EE51*DX51/($K$5*1000))+$H$5*(EE51*DX51/($K$5*1000))*(EE51*DX51/($K$5*1000)))</f>
        <v>2.8528839899392029</v>
      </c>
      <c r="R51">
        <f t="shared" ref="R51:R72" si="59">I51*(1000-(1000*0.61365*EXP(17.502*V51/(240.97+V51))/(DX51+DY51)+DS51)/2)/(1000*0.61365*EXP(17.502*V51/(240.97+V51))/(DX51+DY51)-DS51)</f>
        <v>5.9817726193050196E-2</v>
      </c>
      <c r="S51">
        <f t="shared" ref="S51:S72" si="60">1/((DL51+1)/(P51/1.6)+1/(Q51/1.37)) + DL51/((DL51+1)/(P51/1.6) + DL51/(Q51/1.37))</f>
        <v>3.7448677779490416E-2</v>
      </c>
      <c r="T51">
        <f t="shared" ref="T51:T72" si="61">(DG51*DJ51)</f>
        <v>241.73877488152976</v>
      </c>
      <c r="U51">
        <f t="shared" ref="U51:U82" si="62">(DZ51+(T51+2*0.95*0.0000000567*(((DZ51+$B$9)+273)^4-(DZ51+273)^4)-44100*I51)/(1.84*29.3*Q51+8*0.95*0.0000000567*(DZ51+273)^3))</f>
        <v>42.0527810966543</v>
      </c>
      <c r="V51">
        <f t="shared" ref="V51:V82" si="63">($C$9*EA51+$D$9*EB51+$E$9*U51)</f>
        <v>41.955051612903219</v>
      </c>
      <c r="W51">
        <f t="shared" ref="W51:W82" si="64">0.61365*EXP(17.502*V51/(240.97+V51))</f>
        <v>8.2239197835608771</v>
      </c>
      <c r="X51">
        <f t="shared" ref="X51:X82" si="65">(Y51/Z51*100)</f>
        <v>30.85850789332088</v>
      </c>
      <c r="Y51">
        <f t="shared" ref="Y51:Y72" si="66">DS51*(DX51+DY51)/1000</f>
        <v>2.4989510600195874</v>
      </c>
      <c r="Z51">
        <f t="shared" ref="Z51:Z72" si="67">0.61365*EXP(17.502*DZ51/(240.97+DZ51))</f>
        <v>8.0980942716302522</v>
      </c>
      <c r="AA51">
        <f t="shared" ref="AA51:AA72" si="68">(W51-DS51*(DX51+DY51)/1000)</f>
        <v>5.7249687235412896</v>
      </c>
      <c r="AB51">
        <f t="shared" ref="AB51:AB72" si="69">(-I51*44100)</f>
        <v>-176.50865413361606</v>
      </c>
      <c r="AC51">
        <f t="shared" ref="AC51:AC72" si="70">2*29.3*Q51*0.92*(DZ51-V51)</f>
        <v>-44.96206989220007</v>
      </c>
      <c r="AD51">
        <f t="shared" ref="AD51:AD72" si="71">2*0.95*0.0000000567*(((DZ51+$B$9)+273)^4-(V51+273)^4)</f>
        <v>-3.9301980106283674</v>
      </c>
      <c r="AE51">
        <f t="shared" ref="AE51:AE82" si="72">T51+AD51+AB51+AC51</f>
        <v>16.337852845085258</v>
      </c>
      <c r="AF51">
        <f t="shared" ref="AF51:AF72" si="73">DW51*AT51*(DR51-DQ51*(1000-AT51*DT51)/(1000-AT51*DS51))/(100*DK51)</f>
        <v>3.90934671245541</v>
      </c>
      <c r="AG51">
        <f t="shared" ref="AG51:AG72" si="74">1000*DW51*AT51*(DS51-DT51)/(100*DK51*(1000-AT51*DS51))</f>
        <v>4.000283143144185</v>
      </c>
      <c r="AH51">
        <f t="shared" ref="AH51:AH82" si="75">(AI51 - AJ51 - DX51*1000/(8.314*(DZ51+273.15)) * AL51/DW51 * AK51) * DW51/(100*DK51) * (1000 - DT51)/1000</f>
        <v>3.8710085184931282</v>
      </c>
      <c r="AI51">
        <v>431.17880435558902</v>
      </c>
      <c r="AJ51">
        <v>429.586884848485</v>
      </c>
      <c r="AK51">
        <v>5.0855837922739243E-4</v>
      </c>
      <c r="AL51">
        <v>66.179488608650004</v>
      </c>
      <c r="AM51">
        <f t="shared" ref="AM51:AM82" si="76">(AO51 - AN51 + DX51*1000/(8.314*(DZ51+273.15)) * AQ51/DW51 * AP51) * DW51/(100*DK51) * 1000/(1000 - AO51)</f>
        <v>4.0024638125536525</v>
      </c>
      <c r="AN51">
        <v>25.924377553750531</v>
      </c>
      <c r="AO51">
        <v>27.481386060606059</v>
      </c>
      <c r="AP51">
        <v>-7.3224130053164676E-6</v>
      </c>
      <c r="AQ51">
        <v>108.9008884823142</v>
      </c>
      <c r="AR51">
        <v>0</v>
      </c>
      <c r="AS51">
        <v>0</v>
      </c>
      <c r="AT51">
        <f t="shared" ref="AT51:AT72" si="77">IF(AR51*$H$15&gt;=AV51,1,(AV51/(AV51-AR51*$H$15)))</f>
        <v>1</v>
      </c>
      <c r="AU51">
        <f t="shared" ref="AU51:AU82" si="78">(AT51-1)*100</f>
        <v>0</v>
      </c>
      <c r="AV51">
        <f t="shared" ref="AV51:AV72" si="79">MAX(0,($B$15+$C$15*EE51)/(1+$D$15*EE51)*DX51/(DZ51+273)*$E$15)</f>
        <v>45790.153805245471</v>
      </c>
      <c r="AW51" t="s">
        <v>436</v>
      </c>
      <c r="AX51">
        <v>0</v>
      </c>
      <c r="AY51">
        <v>0.7</v>
      </c>
      <c r="AZ51">
        <v>0.7</v>
      </c>
      <c r="BA51">
        <f t="shared" ref="BA51:BA82" si="80">1-AY51/AZ51</f>
        <v>0</v>
      </c>
      <c r="BB51">
        <v>-1</v>
      </c>
      <c r="BC51" t="s">
        <v>543</v>
      </c>
      <c r="BD51">
        <v>8152.11</v>
      </c>
      <c r="BE51">
        <v>291.14132000000001</v>
      </c>
      <c r="BF51">
        <v>330.16</v>
      </c>
      <c r="BG51">
        <f t="shared" ref="BG51:BG82" si="81">1-BE51/BF51</f>
        <v>0.11818112430336813</v>
      </c>
      <c r="BH51">
        <v>0.5</v>
      </c>
      <c r="BI51">
        <f t="shared" ref="BI51:BI72" si="82">DH51</f>
        <v>1261.2154648391675</v>
      </c>
      <c r="BJ51">
        <f t="shared" ref="BJ51:BJ72" si="83">K51</f>
        <v>3.8710085184931282</v>
      </c>
      <c r="BK51">
        <f t="shared" ref="BK51:BK72" si="84">BG51*BH51*BI51</f>
        <v>74.525930811743933</v>
      </c>
      <c r="BL51">
        <f t="shared" ref="BL51:BL72" si="85">(BJ51-BB51)/BI51</f>
        <v>3.8621541317004769E-3</v>
      </c>
      <c r="BM51">
        <f t="shared" ref="BM51:BM72" si="86">(AZ51-BF51)/BF51</f>
        <v>-0.99787981584686214</v>
      </c>
      <c r="BN51">
        <f t="shared" ref="BN51:BN72" si="87">AY51/(BA51+AY51/BF51)</f>
        <v>330.16</v>
      </c>
      <c r="BO51" t="s">
        <v>436</v>
      </c>
      <c r="BP51">
        <v>0</v>
      </c>
      <c r="BQ51">
        <f t="shared" ref="BQ51:BQ82" si="88">IF(BP51&lt;&gt;0, BP51, BN51)</f>
        <v>330.16</v>
      </c>
      <c r="BR51">
        <f t="shared" ref="BR51:BR82" si="89">1-BQ51/BF51</f>
        <v>0</v>
      </c>
      <c r="BS51" t="e">
        <f t="shared" ref="BS51:BS72" si="90">(BF51-BE51)/(BF51-BQ51)</f>
        <v>#DIV/0!</v>
      </c>
      <c r="BT51">
        <f t="shared" ref="BT51:BT72" si="91">(AZ51-BF51)/(AZ51-BQ51)</f>
        <v>1</v>
      </c>
      <c r="BU51">
        <f t="shared" ref="BU51:BU72" si="92">(BF51-BE51)/(BF51-AY51)</f>
        <v>0.11843222242457359</v>
      </c>
      <c r="BV51" t="e">
        <f t="shared" ref="BV51:BV72" si="93">(AZ51-BF51)/(AZ51-AY51)</f>
        <v>#DIV/0!</v>
      </c>
      <c r="BW51" t="e">
        <f t="shared" ref="BW51:BW72" si="94">(BS51*BQ51/BE51)</f>
        <v>#DIV/0!</v>
      </c>
      <c r="BX51" t="e">
        <f t="shared" ref="BX51:BX82" si="95">(1-BW51)</f>
        <v>#DIV/0!</v>
      </c>
      <c r="DG51">
        <f t="shared" ref="DG51:DG72" si="96">$B$13*EF51+$C$13*EG51+$F$13*ER51*(1-EU51)</f>
        <v>1500.004838709677</v>
      </c>
      <c r="DH51">
        <f t="shared" ref="DH51:DH82" si="97">DG51*DI51</f>
        <v>1261.2154648391675</v>
      </c>
      <c r="DI51">
        <f t="shared" ref="DI51:DI72" si="98">($B$13*$D$11+$C$13*$D$11+$F$13*((FE51+EW51)/MAX(FE51+EW51+FF51, 0.1)*$I$11+FF51/MAX(FE51+EW51+FF51, 0.1)*$J$11))/($B$13+$C$13+$F$13)</f>
        <v>0.84080759761020563</v>
      </c>
      <c r="DJ51">
        <f t="shared" ref="DJ51:DJ72" si="99">($B$13*$K$11+$C$13*$K$11+$F$13*((FE51+EW51)/MAX(FE51+EW51+FF51, 0.1)*$P$11+FF51/MAX(FE51+EW51+FF51, 0.1)*$Q$11))/($B$13+$C$13+$F$13)</f>
        <v>0.16115866338769713</v>
      </c>
      <c r="DK51">
        <v>2</v>
      </c>
      <c r="DL51">
        <v>0.5</v>
      </c>
      <c r="DM51" t="s">
        <v>438</v>
      </c>
      <c r="DN51">
        <v>2</v>
      </c>
      <c r="DO51" t="b">
        <v>1</v>
      </c>
      <c r="DP51">
        <v>1701820707.099999</v>
      </c>
      <c r="DQ51">
        <v>417.78612903225809</v>
      </c>
      <c r="DR51">
        <v>420.01832258064519</v>
      </c>
      <c r="DS51">
        <v>27.484441935483861</v>
      </c>
      <c r="DT51">
        <v>25.928341935483871</v>
      </c>
      <c r="DU51">
        <v>416.51819354838699</v>
      </c>
      <c r="DV51">
        <v>27.20278387096775</v>
      </c>
      <c r="DW51">
        <v>500.0112580645162</v>
      </c>
      <c r="DX51">
        <v>90.822425806451605</v>
      </c>
      <c r="DY51">
        <v>9.9960970967741938E-2</v>
      </c>
      <c r="DZ51">
        <v>41.6627193548387</v>
      </c>
      <c r="EA51">
        <v>41.955051612903219</v>
      </c>
      <c r="EB51">
        <v>999.90000000000032</v>
      </c>
      <c r="EC51">
        <v>0</v>
      </c>
      <c r="ED51">
        <v>0</v>
      </c>
      <c r="EE51">
        <v>10000.836129032259</v>
      </c>
      <c r="EF51">
        <v>0</v>
      </c>
      <c r="EG51">
        <v>9.7749699999999997</v>
      </c>
      <c r="EH51">
        <v>-2.2322700000000002</v>
      </c>
      <c r="EI51">
        <v>429.5931290322581</v>
      </c>
      <c r="EJ51">
        <v>431.19861290322581</v>
      </c>
      <c r="EK51">
        <v>1.556090645161291</v>
      </c>
      <c r="EL51">
        <v>420.01832258064519</v>
      </c>
      <c r="EM51">
        <v>25.928341935483871</v>
      </c>
      <c r="EN51">
        <v>2.496203548387097</v>
      </c>
      <c r="EO51">
        <v>2.354874516129033</v>
      </c>
      <c r="EP51">
        <v>21.00176129032257</v>
      </c>
      <c r="EQ51">
        <v>20.05676129032258</v>
      </c>
      <c r="ER51">
        <v>1500.004838709677</v>
      </c>
      <c r="ES51">
        <v>0.97299174193548366</v>
      </c>
      <c r="ET51">
        <v>2.700812903225806E-2</v>
      </c>
      <c r="EU51">
        <v>0</v>
      </c>
      <c r="EV51">
        <v>291.1253225806451</v>
      </c>
      <c r="EW51">
        <v>4.9995999999999974</v>
      </c>
      <c r="EX51">
        <v>4424.706774193548</v>
      </c>
      <c r="EY51">
        <v>14076.41290322581</v>
      </c>
      <c r="EZ51">
        <v>41.197387096774193</v>
      </c>
      <c r="FA51">
        <v>41.973580645161277</v>
      </c>
      <c r="FB51">
        <v>41.451354838709683</v>
      </c>
      <c r="FC51">
        <v>41.765838709677411</v>
      </c>
      <c r="FD51">
        <v>43.858645161290319</v>
      </c>
      <c r="FE51">
        <v>1454.624838709678</v>
      </c>
      <c r="FF51">
        <v>40.380000000000017</v>
      </c>
      <c r="FG51">
        <v>0</v>
      </c>
      <c r="FH51">
        <v>149.20000004768369</v>
      </c>
      <c r="FI51">
        <v>0</v>
      </c>
      <c r="FJ51">
        <v>291.14132000000001</v>
      </c>
      <c r="FK51">
        <v>-0.42369232128817291</v>
      </c>
      <c r="FL51">
        <v>-3.3084615022322228</v>
      </c>
      <c r="FM51">
        <v>4424.6080000000002</v>
      </c>
      <c r="FN51">
        <v>15</v>
      </c>
      <c r="FO51">
        <v>0</v>
      </c>
      <c r="FP51" t="s">
        <v>439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-2.229343902439024</v>
      </c>
      <c r="GC51">
        <v>-1.4784459930319479E-2</v>
      </c>
      <c r="GD51">
        <v>2.4888094212925541E-2</v>
      </c>
      <c r="GE51">
        <v>1</v>
      </c>
      <c r="GF51">
        <v>291.12791176470591</v>
      </c>
      <c r="GG51">
        <v>-0.16563789665320611</v>
      </c>
      <c r="GH51">
        <v>0.22175123418279061</v>
      </c>
      <c r="GI51">
        <v>1</v>
      </c>
      <c r="GJ51">
        <v>1.5549646341463419</v>
      </c>
      <c r="GK51">
        <v>2.488975609756048E-2</v>
      </c>
      <c r="GL51">
        <v>2.8903692882136542E-3</v>
      </c>
      <c r="GM51">
        <v>1</v>
      </c>
      <c r="GN51">
        <v>3</v>
      </c>
      <c r="GO51">
        <v>3</v>
      </c>
      <c r="GP51" t="s">
        <v>440</v>
      </c>
      <c r="GQ51">
        <v>3.1035400000000002</v>
      </c>
      <c r="GR51">
        <v>2.7581000000000002</v>
      </c>
      <c r="GS51">
        <v>8.7475999999999998E-2</v>
      </c>
      <c r="GT51">
        <v>8.8078000000000004E-2</v>
      </c>
      <c r="GU51">
        <v>0.118742</v>
      </c>
      <c r="GV51">
        <v>0.115268</v>
      </c>
      <c r="GW51">
        <v>23699.200000000001</v>
      </c>
      <c r="GX51">
        <v>22041.5</v>
      </c>
      <c r="GY51">
        <v>26536.3</v>
      </c>
      <c r="GZ51">
        <v>24401.8</v>
      </c>
      <c r="HA51">
        <v>37477.9</v>
      </c>
      <c r="HB51">
        <v>31943.9</v>
      </c>
      <c r="HC51">
        <v>46413.599999999999</v>
      </c>
      <c r="HD51">
        <v>38642.300000000003</v>
      </c>
      <c r="HE51">
        <v>1.8642000000000001</v>
      </c>
      <c r="HF51">
        <v>1.87083</v>
      </c>
      <c r="HG51">
        <v>0.33284000000000002</v>
      </c>
      <c r="HH51">
        <v>0</v>
      </c>
      <c r="HI51">
        <v>36.627600000000001</v>
      </c>
      <c r="HJ51">
        <v>999.9</v>
      </c>
      <c r="HK51">
        <v>49.5</v>
      </c>
      <c r="HL51">
        <v>32.700000000000003</v>
      </c>
      <c r="HM51">
        <v>27.076699999999999</v>
      </c>
      <c r="HN51">
        <v>60.901200000000003</v>
      </c>
      <c r="HO51">
        <v>22.475999999999999</v>
      </c>
      <c r="HP51">
        <v>1</v>
      </c>
      <c r="HQ51">
        <v>0.246644</v>
      </c>
      <c r="HR51">
        <v>-4.9865000000000004</v>
      </c>
      <c r="HS51">
        <v>20.212700000000002</v>
      </c>
      <c r="HT51">
        <v>5.2216300000000002</v>
      </c>
      <c r="HU51">
        <v>11.9801</v>
      </c>
      <c r="HV51">
        <v>4.9653999999999998</v>
      </c>
      <c r="HW51">
        <v>3.2759999999999998</v>
      </c>
      <c r="HX51">
        <v>9999</v>
      </c>
      <c r="HY51">
        <v>9999</v>
      </c>
      <c r="HZ51">
        <v>9999</v>
      </c>
      <c r="IA51">
        <v>520.9</v>
      </c>
      <c r="IB51">
        <v>1.8640099999999999</v>
      </c>
      <c r="IC51">
        <v>1.86016</v>
      </c>
      <c r="ID51">
        <v>1.85842</v>
      </c>
      <c r="IE51">
        <v>1.8597699999999999</v>
      </c>
      <c r="IF51">
        <v>1.85989</v>
      </c>
      <c r="IG51">
        <v>1.8583700000000001</v>
      </c>
      <c r="IH51">
        <v>1.85745</v>
      </c>
      <c r="II51">
        <v>1.85242</v>
      </c>
      <c r="IJ51">
        <v>0</v>
      </c>
      <c r="IK51">
        <v>0</v>
      </c>
      <c r="IL51">
        <v>0</v>
      </c>
      <c r="IM51">
        <v>0</v>
      </c>
      <c r="IN51" t="s">
        <v>441</v>
      </c>
      <c r="IO51" t="s">
        <v>442</v>
      </c>
      <c r="IP51" t="s">
        <v>443</v>
      </c>
      <c r="IQ51" t="s">
        <v>443</v>
      </c>
      <c r="IR51" t="s">
        <v>443</v>
      </c>
      <c r="IS51" t="s">
        <v>443</v>
      </c>
      <c r="IT51">
        <v>0</v>
      </c>
      <c r="IU51">
        <v>100</v>
      </c>
      <c r="IV51">
        <v>100</v>
      </c>
      <c r="IW51">
        <v>1.268</v>
      </c>
      <c r="IX51">
        <v>0.28160000000000002</v>
      </c>
      <c r="IY51">
        <v>0.39716153104927959</v>
      </c>
      <c r="IZ51">
        <v>2.1943836705261579E-3</v>
      </c>
      <c r="JA51">
        <v>-2.6144308360484781E-7</v>
      </c>
      <c r="JB51">
        <v>2.8315668189746569E-11</v>
      </c>
      <c r="JC51">
        <v>-2.387284111826243E-2</v>
      </c>
      <c r="JD51">
        <v>-4.9195921971587819E-3</v>
      </c>
      <c r="JE51">
        <v>8.1864236447964141E-4</v>
      </c>
      <c r="JF51">
        <v>-8.2681161510495509E-6</v>
      </c>
      <c r="JG51">
        <v>6</v>
      </c>
      <c r="JH51">
        <v>2002</v>
      </c>
      <c r="JI51">
        <v>0</v>
      </c>
      <c r="JJ51">
        <v>28</v>
      </c>
      <c r="JK51">
        <v>28363678.600000001</v>
      </c>
      <c r="JL51">
        <v>28363678.600000001</v>
      </c>
      <c r="JM51">
        <v>1.1535599999999999</v>
      </c>
      <c r="JN51">
        <v>2.6452599999999999</v>
      </c>
      <c r="JO51">
        <v>1.49658</v>
      </c>
      <c r="JP51">
        <v>2.36328</v>
      </c>
      <c r="JQ51">
        <v>1.5490699999999999</v>
      </c>
      <c r="JR51">
        <v>2.3950200000000001</v>
      </c>
      <c r="JS51">
        <v>37.578099999999999</v>
      </c>
      <c r="JT51">
        <v>24.07</v>
      </c>
      <c r="JU51">
        <v>18</v>
      </c>
      <c r="JV51">
        <v>489.73099999999999</v>
      </c>
      <c r="JW51">
        <v>509.49900000000002</v>
      </c>
      <c r="JX51">
        <v>44.133200000000002</v>
      </c>
      <c r="JY51">
        <v>30.403600000000001</v>
      </c>
      <c r="JZ51">
        <v>29.999099999999999</v>
      </c>
      <c r="KA51">
        <v>30.493600000000001</v>
      </c>
      <c r="KB51">
        <v>30.4406</v>
      </c>
      <c r="KC51">
        <v>23.1845</v>
      </c>
      <c r="KD51">
        <v>0</v>
      </c>
      <c r="KE51">
        <v>100</v>
      </c>
      <c r="KF51">
        <v>44.152500000000003</v>
      </c>
      <c r="KG51">
        <v>420</v>
      </c>
      <c r="KH51">
        <v>26.875800000000002</v>
      </c>
      <c r="KI51">
        <v>101.42</v>
      </c>
      <c r="KJ51">
        <v>93.1571</v>
      </c>
    </row>
    <row r="52" spans="1:296" x14ac:dyDescent="0.3">
      <c r="A52">
        <v>34</v>
      </c>
      <c r="B52">
        <v>1701821430.0999999</v>
      </c>
      <c r="C52">
        <v>9853.0999999046326</v>
      </c>
      <c r="D52" t="s">
        <v>544</v>
      </c>
      <c r="E52" t="s">
        <v>545</v>
      </c>
      <c r="F52">
        <v>5</v>
      </c>
      <c r="G52" t="s">
        <v>500</v>
      </c>
      <c r="H52">
        <v>1701821422.099999</v>
      </c>
      <c r="I52">
        <f t="shared" si="50"/>
        <v>8.2362716058619993E-3</v>
      </c>
      <c r="J52">
        <f t="shared" si="51"/>
        <v>8.2362716058619991</v>
      </c>
      <c r="K52">
        <f t="shared" si="52"/>
        <v>2.4331359172125429</v>
      </c>
      <c r="L52">
        <f t="shared" si="53"/>
        <v>417.65754838709671</v>
      </c>
      <c r="M52">
        <f t="shared" si="54"/>
        <v>331.54108341867891</v>
      </c>
      <c r="N52">
        <f t="shared" si="55"/>
        <v>30.137780907262865</v>
      </c>
      <c r="O52">
        <f t="shared" si="56"/>
        <v>37.965948466360402</v>
      </c>
      <c r="P52">
        <f t="shared" si="57"/>
        <v>0.10431206020605009</v>
      </c>
      <c r="Q52">
        <f t="shared" si="58"/>
        <v>2.8505848963486597</v>
      </c>
      <c r="R52">
        <f t="shared" si="59"/>
        <v>0.1022369538305242</v>
      </c>
      <c r="S52">
        <f t="shared" si="60"/>
        <v>6.4081097945470122E-2</v>
      </c>
      <c r="T52">
        <f t="shared" si="61"/>
        <v>241.73648423606278</v>
      </c>
      <c r="U52">
        <f t="shared" si="62"/>
        <v>44.967452369760395</v>
      </c>
      <c r="V52">
        <f t="shared" si="63"/>
        <v>44.577099999999987</v>
      </c>
      <c r="W52">
        <f t="shared" si="64"/>
        <v>9.430297549476327</v>
      </c>
      <c r="X52">
        <f t="shared" si="65"/>
        <v>25.945327367867804</v>
      </c>
      <c r="Y52">
        <f t="shared" si="66"/>
        <v>2.5914065867966092</v>
      </c>
      <c r="Z52">
        <f t="shared" si="67"/>
        <v>9.9879510096525408</v>
      </c>
      <c r="AA52">
        <f t="shared" si="68"/>
        <v>6.8388909626797183</v>
      </c>
      <c r="AB52">
        <f t="shared" si="69"/>
        <v>-363.21957781851415</v>
      </c>
      <c r="AC52">
        <f t="shared" si="70"/>
        <v>171.3644278494217</v>
      </c>
      <c r="AD52">
        <f t="shared" si="71"/>
        <v>15.471488229061015</v>
      </c>
      <c r="AE52">
        <f t="shared" si="72"/>
        <v>65.352822496031365</v>
      </c>
      <c r="AF52">
        <f t="shared" si="73"/>
        <v>2.3928963860453369</v>
      </c>
      <c r="AG52">
        <f t="shared" si="74"/>
        <v>8.2338201868035483</v>
      </c>
      <c r="AH52">
        <f t="shared" si="75"/>
        <v>2.4331359172125429</v>
      </c>
      <c r="AI52">
        <v>430.90770779780371</v>
      </c>
      <c r="AJ52">
        <v>429.90933939393938</v>
      </c>
      <c r="AK52">
        <v>-2.0932249524850921E-5</v>
      </c>
      <c r="AL52">
        <v>66.179488608650004</v>
      </c>
      <c r="AM52">
        <f t="shared" si="76"/>
        <v>8.2362716058619991</v>
      </c>
      <c r="AN52">
        <v>25.30274249077851</v>
      </c>
      <c r="AO52">
        <v>28.503284848484839</v>
      </c>
      <c r="AP52">
        <v>-1.831951933126053E-5</v>
      </c>
      <c r="AQ52">
        <v>108.9008884823142</v>
      </c>
      <c r="AR52">
        <v>0</v>
      </c>
      <c r="AS52">
        <v>0</v>
      </c>
      <c r="AT52">
        <f t="shared" si="77"/>
        <v>1</v>
      </c>
      <c r="AU52">
        <f t="shared" si="78"/>
        <v>0</v>
      </c>
      <c r="AV52">
        <f t="shared" si="79"/>
        <v>45149.755725128409</v>
      </c>
      <c r="AW52" t="s">
        <v>436</v>
      </c>
      <c r="AX52">
        <v>0</v>
      </c>
      <c r="AY52">
        <v>0.7</v>
      </c>
      <c r="AZ52">
        <v>0.7</v>
      </c>
      <c r="BA52">
        <f t="shared" si="80"/>
        <v>0</v>
      </c>
      <c r="BB52">
        <v>-1</v>
      </c>
      <c r="BC52" t="s">
        <v>546</v>
      </c>
      <c r="BD52">
        <v>8155.56</v>
      </c>
      <c r="BE52">
        <v>285.46395999999999</v>
      </c>
      <c r="BF52">
        <v>315.12</v>
      </c>
      <c r="BG52">
        <f t="shared" si="81"/>
        <v>9.4110307184564701E-2</v>
      </c>
      <c r="BH52">
        <v>0.5</v>
      </c>
      <c r="BI52">
        <f t="shared" si="82"/>
        <v>1261.2089035486872</v>
      </c>
      <c r="BJ52">
        <f t="shared" si="83"/>
        <v>2.4331359172125429</v>
      </c>
      <c r="BK52">
        <f t="shared" si="84"/>
        <v>59.346378668437495</v>
      </c>
      <c r="BL52">
        <f t="shared" si="85"/>
        <v>2.7220993346563473E-3</v>
      </c>
      <c r="BM52">
        <f t="shared" si="86"/>
        <v>-0.99777862401624784</v>
      </c>
      <c r="BN52">
        <f t="shared" si="87"/>
        <v>315.12</v>
      </c>
      <c r="BO52" t="s">
        <v>436</v>
      </c>
      <c r="BP52">
        <v>0</v>
      </c>
      <c r="BQ52">
        <f t="shared" si="88"/>
        <v>315.12</v>
      </c>
      <c r="BR52">
        <f t="shared" si="89"/>
        <v>0</v>
      </c>
      <c r="BS52" t="e">
        <f t="shared" si="90"/>
        <v>#DIV/0!</v>
      </c>
      <c r="BT52">
        <f t="shared" si="91"/>
        <v>1</v>
      </c>
      <c r="BU52">
        <f t="shared" si="92"/>
        <v>9.43198269830164E-2</v>
      </c>
      <c r="BV52" t="e">
        <f t="shared" si="93"/>
        <v>#DIV/0!</v>
      </c>
      <c r="BW52" t="e">
        <f t="shared" si="94"/>
        <v>#DIV/0!</v>
      </c>
      <c r="BX52" t="e">
        <f t="shared" si="95"/>
        <v>#DIV/0!</v>
      </c>
      <c r="DG52">
        <f t="shared" si="96"/>
        <v>1499.9977419354841</v>
      </c>
      <c r="DH52">
        <f t="shared" si="97"/>
        <v>1261.2089035486872</v>
      </c>
      <c r="DI52">
        <f t="shared" si="98"/>
        <v>0.84080720143039567</v>
      </c>
      <c r="DJ52">
        <f t="shared" si="99"/>
        <v>0.16115789876066361</v>
      </c>
      <c r="DK52">
        <v>2</v>
      </c>
      <c r="DL52">
        <v>0.5</v>
      </c>
      <c r="DM52" t="s">
        <v>438</v>
      </c>
      <c r="DN52">
        <v>2</v>
      </c>
      <c r="DO52" t="b">
        <v>1</v>
      </c>
      <c r="DP52">
        <v>1701821422.099999</v>
      </c>
      <c r="DQ52">
        <v>417.65754838709671</v>
      </c>
      <c r="DR52">
        <v>419.99012903225793</v>
      </c>
      <c r="DS52">
        <v>28.507664516129029</v>
      </c>
      <c r="DT52">
        <v>25.30822580645162</v>
      </c>
      <c r="DU52">
        <v>416.38993548387089</v>
      </c>
      <c r="DV52">
        <v>28.204583870967749</v>
      </c>
      <c r="DW52">
        <v>500.03103225806439</v>
      </c>
      <c r="DX52">
        <v>90.801990322580636</v>
      </c>
      <c r="DY52">
        <v>0.1001102451612903</v>
      </c>
      <c r="DZ52">
        <v>45.692167741935492</v>
      </c>
      <c r="EA52">
        <v>44.577099999999987</v>
      </c>
      <c r="EB52">
        <v>999.90000000000032</v>
      </c>
      <c r="EC52">
        <v>0</v>
      </c>
      <c r="ED52">
        <v>0</v>
      </c>
      <c r="EE52">
        <v>9989.01129032258</v>
      </c>
      <c r="EF52">
        <v>0</v>
      </c>
      <c r="EG52">
        <v>9.8182506451612905</v>
      </c>
      <c r="EH52">
        <v>-2.3326054838709682</v>
      </c>
      <c r="EI52">
        <v>429.91332258064512</v>
      </c>
      <c r="EJ52">
        <v>430.8952580645161</v>
      </c>
      <c r="EK52">
        <v>3.1994358064516129</v>
      </c>
      <c r="EL52">
        <v>419.99012903225793</v>
      </c>
      <c r="EM52">
        <v>25.30822580645162</v>
      </c>
      <c r="EN52">
        <v>2.588552903225807</v>
      </c>
      <c r="EO52">
        <v>2.2980383870967729</v>
      </c>
      <c r="EP52">
        <v>21.59426451612903</v>
      </c>
      <c r="EQ52">
        <v>19.662651612903229</v>
      </c>
      <c r="ER52">
        <v>1499.9977419354841</v>
      </c>
      <c r="ES52">
        <v>0.97300235483870934</v>
      </c>
      <c r="ET52">
        <v>2.6997354838709679E-2</v>
      </c>
      <c r="EU52">
        <v>0</v>
      </c>
      <c r="EV52">
        <v>285.48861290322583</v>
      </c>
      <c r="EW52">
        <v>4.9995999999999974</v>
      </c>
      <c r="EX52">
        <v>4310.7883870967744</v>
      </c>
      <c r="EY52">
        <v>14076.400000000011</v>
      </c>
      <c r="EZ52">
        <v>39.850548387096758</v>
      </c>
      <c r="FA52">
        <v>40.316064516129018</v>
      </c>
      <c r="FB52">
        <v>39.95948387096773</v>
      </c>
      <c r="FC52">
        <v>40.285999999999987</v>
      </c>
      <c r="FD52">
        <v>43.074451612903218</v>
      </c>
      <c r="FE52">
        <v>1454.637741935484</v>
      </c>
      <c r="FF52">
        <v>40.359999999999978</v>
      </c>
      <c r="FG52">
        <v>0</v>
      </c>
      <c r="FH52">
        <v>714.20000004768372</v>
      </c>
      <c r="FI52">
        <v>0</v>
      </c>
      <c r="FJ52">
        <v>285.46395999999999</v>
      </c>
      <c r="FK52">
        <v>-1.4366153836610449</v>
      </c>
      <c r="FL52">
        <v>-10.586923074107469</v>
      </c>
      <c r="FM52">
        <v>4310.7475999999997</v>
      </c>
      <c r="FN52">
        <v>15</v>
      </c>
      <c r="FO52">
        <v>0</v>
      </c>
      <c r="FP52" t="s">
        <v>439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-2.3369314634146341</v>
      </c>
      <c r="GC52">
        <v>6.1560000000001447E-2</v>
      </c>
      <c r="GD52">
        <v>2.6418438088372079E-2</v>
      </c>
      <c r="GE52">
        <v>1</v>
      </c>
      <c r="GF52">
        <v>285.5188235294118</v>
      </c>
      <c r="GG52">
        <v>-1.096990071059381</v>
      </c>
      <c r="GH52">
        <v>0.20285542092659331</v>
      </c>
      <c r="GI52">
        <v>0</v>
      </c>
      <c r="GJ52">
        <v>3.1954097560975612</v>
      </c>
      <c r="GK52">
        <v>8.9372404181187193E-2</v>
      </c>
      <c r="GL52">
        <v>9.2722714053074563E-3</v>
      </c>
      <c r="GM52">
        <v>1</v>
      </c>
      <c r="GN52">
        <v>2</v>
      </c>
      <c r="GO52">
        <v>3</v>
      </c>
      <c r="GP52" t="s">
        <v>447</v>
      </c>
      <c r="GQ52">
        <v>3.1033499999999998</v>
      </c>
      <c r="GR52">
        <v>2.7578299999999998</v>
      </c>
      <c r="GS52">
        <v>8.7752200000000002E-2</v>
      </c>
      <c r="GT52">
        <v>8.8351299999999994E-2</v>
      </c>
      <c r="GU52">
        <v>0.122088</v>
      </c>
      <c r="GV52">
        <v>0.113679</v>
      </c>
      <c r="GW52">
        <v>23754.2</v>
      </c>
      <c r="GX52">
        <v>22083.1</v>
      </c>
      <c r="GY52">
        <v>26601.1</v>
      </c>
      <c r="GZ52">
        <v>24449.9</v>
      </c>
      <c r="HA52">
        <v>37418.6</v>
      </c>
      <c r="HB52">
        <v>32055.8</v>
      </c>
      <c r="HC52">
        <v>46526.1</v>
      </c>
      <c r="HD52">
        <v>38710.9</v>
      </c>
      <c r="HE52">
        <v>1.88022</v>
      </c>
      <c r="HF52">
        <v>1.89198</v>
      </c>
      <c r="HG52">
        <v>0.34398600000000001</v>
      </c>
      <c r="HH52">
        <v>0</v>
      </c>
      <c r="HI52">
        <v>38.935899999999997</v>
      </c>
      <c r="HJ52">
        <v>999.9</v>
      </c>
      <c r="HK52">
        <v>49</v>
      </c>
      <c r="HL52">
        <v>32.5</v>
      </c>
      <c r="HM52">
        <v>26.505400000000002</v>
      </c>
      <c r="HN52">
        <v>60.771299999999997</v>
      </c>
      <c r="HO52">
        <v>23.0929</v>
      </c>
      <c r="HP52">
        <v>1</v>
      </c>
      <c r="HQ52">
        <v>0.131496</v>
      </c>
      <c r="HR52">
        <v>-6.6666699999999999</v>
      </c>
      <c r="HS52">
        <v>20.1661</v>
      </c>
      <c r="HT52">
        <v>5.2219300000000004</v>
      </c>
      <c r="HU52">
        <v>11.980399999999999</v>
      </c>
      <c r="HV52">
        <v>4.9656000000000002</v>
      </c>
      <c r="HW52">
        <v>3.2758799999999999</v>
      </c>
      <c r="HX52">
        <v>9999</v>
      </c>
      <c r="HY52">
        <v>9999</v>
      </c>
      <c r="HZ52">
        <v>9999</v>
      </c>
      <c r="IA52">
        <v>521.1</v>
      </c>
      <c r="IB52">
        <v>1.8640000000000001</v>
      </c>
      <c r="IC52">
        <v>1.8601000000000001</v>
      </c>
      <c r="ID52">
        <v>1.8583700000000001</v>
      </c>
      <c r="IE52">
        <v>1.8597399999999999</v>
      </c>
      <c r="IF52">
        <v>1.85989</v>
      </c>
      <c r="IG52">
        <v>1.8583700000000001</v>
      </c>
      <c r="IH52">
        <v>1.85745</v>
      </c>
      <c r="II52">
        <v>1.8524</v>
      </c>
      <c r="IJ52">
        <v>0</v>
      </c>
      <c r="IK52">
        <v>0</v>
      </c>
      <c r="IL52">
        <v>0</v>
      </c>
      <c r="IM52">
        <v>0</v>
      </c>
      <c r="IN52" t="s">
        <v>441</v>
      </c>
      <c r="IO52" t="s">
        <v>442</v>
      </c>
      <c r="IP52" t="s">
        <v>443</v>
      </c>
      <c r="IQ52" t="s">
        <v>443</v>
      </c>
      <c r="IR52" t="s">
        <v>443</v>
      </c>
      <c r="IS52" t="s">
        <v>443</v>
      </c>
      <c r="IT52">
        <v>0</v>
      </c>
      <c r="IU52">
        <v>100</v>
      </c>
      <c r="IV52">
        <v>100</v>
      </c>
      <c r="IW52">
        <v>1.268</v>
      </c>
      <c r="IX52">
        <v>0.3029</v>
      </c>
      <c r="IY52">
        <v>0.39716153104927959</v>
      </c>
      <c r="IZ52">
        <v>2.1943836705261579E-3</v>
      </c>
      <c r="JA52">
        <v>-2.6144308360484781E-7</v>
      </c>
      <c r="JB52">
        <v>2.8315668189746569E-11</v>
      </c>
      <c r="JC52">
        <v>-2.387284111826243E-2</v>
      </c>
      <c r="JD52">
        <v>-4.9195921971587819E-3</v>
      </c>
      <c r="JE52">
        <v>8.1864236447964141E-4</v>
      </c>
      <c r="JF52">
        <v>-8.2681161510495509E-6</v>
      </c>
      <c r="JG52">
        <v>6</v>
      </c>
      <c r="JH52">
        <v>2002</v>
      </c>
      <c r="JI52">
        <v>0</v>
      </c>
      <c r="JJ52">
        <v>28</v>
      </c>
      <c r="JK52">
        <v>28363690.5</v>
      </c>
      <c r="JL52">
        <v>28363690.5</v>
      </c>
      <c r="JM52">
        <v>1.15479</v>
      </c>
      <c r="JN52">
        <v>2.63916</v>
      </c>
      <c r="JO52">
        <v>1.49658</v>
      </c>
      <c r="JP52">
        <v>2.36328</v>
      </c>
      <c r="JQ52">
        <v>1.5490699999999999</v>
      </c>
      <c r="JR52">
        <v>2.48047</v>
      </c>
      <c r="JS52">
        <v>36.860399999999998</v>
      </c>
      <c r="JT52">
        <v>24.052499999999998</v>
      </c>
      <c r="JU52">
        <v>18</v>
      </c>
      <c r="JV52">
        <v>488.76100000000002</v>
      </c>
      <c r="JW52">
        <v>512.08000000000004</v>
      </c>
      <c r="JX52">
        <v>50.4191</v>
      </c>
      <c r="JY52">
        <v>29.044499999999999</v>
      </c>
      <c r="JZ52">
        <v>29.999600000000001</v>
      </c>
      <c r="KA52">
        <v>29.107399999999998</v>
      </c>
      <c r="KB52">
        <v>29.0594</v>
      </c>
      <c r="KC52">
        <v>23.209700000000002</v>
      </c>
      <c r="KD52">
        <v>0</v>
      </c>
      <c r="KE52">
        <v>100</v>
      </c>
      <c r="KF52">
        <v>418.55</v>
      </c>
      <c r="KG52">
        <v>420</v>
      </c>
      <c r="KH52">
        <v>26.875800000000002</v>
      </c>
      <c r="KI52">
        <v>101.666</v>
      </c>
      <c r="KJ52">
        <v>93.329599999999999</v>
      </c>
    </row>
    <row r="53" spans="1:296" x14ac:dyDescent="0.3">
      <c r="A53">
        <v>35</v>
      </c>
      <c r="B53">
        <v>1701821517.5999999</v>
      </c>
      <c r="C53">
        <v>9940.5999999046326</v>
      </c>
      <c r="D53" t="s">
        <v>547</v>
      </c>
      <c r="E53" t="s">
        <v>548</v>
      </c>
      <c r="F53">
        <v>5</v>
      </c>
      <c r="G53" t="s">
        <v>500</v>
      </c>
      <c r="H53">
        <v>1701821509.849999</v>
      </c>
      <c r="I53">
        <f t="shared" si="50"/>
        <v>8.4671557502754517E-3</v>
      </c>
      <c r="J53">
        <f t="shared" si="51"/>
        <v>8.4671557502754524</v>
      </c>
      <c r="K53">
        <f t="shared" si="52"/>
        <v>2.0428872830781009</v>
      </c>
      <c r="L53">
        <f t="shared" si="53"/>
        <v>417.72749999999991</v>
      </c>
      <c r="M53">
        <f t="shared" si="54"/>
        <v>338.75951294208306</v>
      </c>
      <c r="N53">
        <f t="shared" si="55"/>
        <v>30.794367822714204</v>
      </c>
      <c r="O53">
        <f t="shared" si="56"/>
        <v>37.972820815993188</v>
      </c>
      <c r="P53">
        <f t="shared" si="57"/>
        <v>0.10819900478660865</v>
      </c>
      <c r="Q53">
        <f t="shared" si="58"/>
        <v>2.8490930430737151</v>
      </c>
      <c r="R53">
        <f t="shared" si="59"/>
        <v>0.10596700910946151</v>
      </c>
      <c r="S53">
        <f t="shared" si="60"/>
        <v>6.6426081749450472E-2</v>
      </c>
      <c r="T53">
        <f t="shared" si="61"/>
        <v>241.73907902315273</v>
      </c>
      <c r="U53">
        <f t="shared" si="62"/>
        <v>45.013954640875838</v>
      </c>
      <c r="V53">
        <f t="shared" si="63"/>
        <v>44.465543333333343</v>
      </c>
      <c r="W53">
        <f t="shared" si="64"/>
        <v>9.3760184158263282</v>
      </c>
      <c r="X53">
        <f t="shared" si="65"/>
        <v>25.794493144157443</v>
      </c>
      <c r="Y53">
        <f t="shared" si="66"/>
        <v>2.5905946137742677</v>
      </c>
      <c r="Z53">
        <f t="shared" si="67"/>
        <v>10.043208057224602</v>
      </c>
      <c r="AA53">
        <f t="shared" si="68"/>
        <v>6.7854238020520601</v>
      </c>
      <c r="AB53">
        <f t="shared" si="69"/>
        <v>-373.40156858714744</v>
      </c>
      <c r="AC53">
        <f t="shared" si="70"/>
        <v>204.92789377002092</v>
      </c>
      <c r="AD53">
        <f t="shared" si="71"/>
        <v>18.511098357920773</v>
      </c>
      <c r="AE53">
        <f t="shared" si="72"/>
        <v>91.776502563946991</v>
      </c>
      <c r="AF53">
        <f t="shared" si="73"/>
        <v>2.1231653626976046</v>
      </c>
      <c r="AG53">
        <f t="shared" si="74"/>
        <v>8.4513286510207219</v>
      </c>
      <c r="AH53">
        <f t="shared" si="75"/>
        <v>2.0428872830781009</v>
      </c>
      <c r="AI53">
        <v>430.89807625061241</v>
      </c>
      <c r="AJ53">
        <v>430.05510303030309</v>
      </c>
      <c r="AK53">
        <v>1.030757284539544E-3</v>
      </c>
      <c r="AL53">
        <v>66.179488608650004</v>
      </c>
      <c r="AM53">
        <f t="shared" si="76"/>
        <v>8.4671557502754524</v>
      </c>
      <c r="AN53">
        <v>25.20999497568268</v>
      </c>
      <c r="AO53">
        <v>28.50039090909091</v>
      </c>
      <c r="AP53">
        <v>-2.9986308163305821E-6</v>
      </c>
      <c r="AQ53">
        <v>108.9008884823142</v>
      </c>
      <c r="AR53">
        <v>0</v>
      </c>
      <c r="AS53">
        <v>0</v>
      </c>
      <c r="AT53">
        <f t="shared" si="77"/>
        <v>1</v>
      </c>
      <c r="AU53">
        <f t="shared" si="78"/>
        <v>0</v>
      </c>
      <c r="AV53">
        <f t="shared" si="79"/>
        <v>45094.989196676877</v>
      </c>
      <c r="AW53" t="s">
        <v>436</v>
      </c>
      <c r="AX53">
        <v>0</v>
      </c>
      <c r="AY53">
        <v>0.7</v>
      </c>
      <c r="AZ53">
        <v>0.7</v>
      </c>
      <c r="BA53">
        <f t="shared" si="80"/>
        <v>0</v>
      </c>
      <c r="BB53">
        <v>-1</v>
      </c>
      <c r="BC53" t="s">
        <v>549</v>
      </c>
      <c r="BD53">
        <v>8154.75</v>
      </c>
      <c r="BE53">
        <v>284.47071999999997</v>
      </c>
      <c r="BF53">
        <v>312.55</v>
      </c>
      <c r="BG53">
        <f t="shared" si="81"/>
        <v>8.9839321708526709E-2</v>
      </c>
      <c r="BH53">
        <v>0.5</v>
      </c>
      <c r="BI53">
        <f t="shared" si="82"/>
        <v>1261.2225603228769</v>
      </c>
      <c r="BJ53">
        <f t="shared" si="83"/>
        <v>2.0428872830781009</v>
      </c>
      <c r="BK53">
        <f t="shared" si="84"/>
        <v>56.653689671449335</v>
      </c>
      <c r="BL53">
        <f t="shared" si="85"/>
        <v>2.4126489477789806E-3</v>
      </c>
      <c r="BM53">
        <f t="shared" si="86"/>
        <v>-0.99776035834266519</v>
      </c>
      <c r="BN53">
        <f t="shared" si="87"/>
        <v>312.55</v>
      </c>
      <c r="BO53" t="s">
        <v>436</v>
      </c>
      <c r="BP53">
        <v>0</v>
      </c>
      <c r="BQ53">
        <f t="shared" si="88"/>
        <v>312.55</v>
      </c>
      <c r="BR53">
        <f t="shared" si="89"/>
        <v>0</v>
      </c>
      <c r="BS53" t="e">
        <f t="shared" si="90"/>
        <v>#DIV/0!</v>
      </c>
      <c r="BT53">
        <f t="shared" si="91"/>
        <v>1</v>
      </c>
      <c r="BU53">
        <f t="shared" si="92"/>
        <v>9.0040981240981366E-2</v>
      </c>
      <c r="BV53" t="e">
        <f t="shared" si="93"/>
        <v>#DIV/0!</v>
      </c>
      <c r="BW53" t="e">
        <f t="shared" si="94"/>
        <v>#DIV/0!</v>
      </c>
      <c r="BX53" t="e">
        <f t="shared" si="95"/>
        <v>#DIV/0!</v>
      </c>
      <c r="DG53">
        <f t="shared" si="96"/>
        <v>1500.0139999999999</v>
      </c>
      <c r="DH53">
        <f t="shared" si="97"/>
        <v>1261.2225603228769</v>
      </c>
      <c r="DI53">
        <f t="shared" si="98"/>
        <v>0.84080719268145299</v>
      </c>
      <c r="DJ53">
        <f t="shared" si="99"/>
        <v>0.16115788187520433</v>
      </c>
      <c r="DK53">
        <v>2</v>
      </c>
      <c r="DL53">
        <v>0.5</v>
      </c>
      <c r="DM53" t="s">
        <v>438</v>
      </c>
      <c r="DN53">
        <v>2</v>
      </c>
      <c r="DO53" t="b">
        <v>1</v>
      </c>
      <c r="DP53">
        <v>1701821509.849999</v>
      </c>
      <c r="DQ53">
        <v>417.72749999999991</v>
      </c>
      <c r="DR53">
        <v>419.98893333333331</v>
      </c>
      <c r="DS53">
        <v>28.49834666666667</v>
      </c>
      <c r="DT53">
        <v>25.214116666666669</v>
      </c>
      <c r="DU53">
        <v>416.45983333333328</v>
      </c>
      <c r="DV53">
        <v>28.19543333333333</v>
      </c>
      <c r="DW53">
        <v>499.99419999999998</v>
      </c>
      <c r="DX53">
        <v>90.803259999999995</v>
      </c>
      <c r="DY53">
        <v>0.10007008000000001</v>
      </c>
      <c r="DZ53">
        <v>45.799706666666673</v>
      </c>
      <c r="EA53">
        <v>44.465543333333343</v>
      </c>
      <c r="EB53">
        <v>999.9000000000002</v>
      </c>
      <c r="EC53">
        <v>0</v>
      </c>
      <c r="ED53">
        <v>0</v>
      </c>
      <c r="EE53">
        <v>9979.7466666666678</v>
      </c>
      <c r="EF53">
        <v>0</v>
      </c>
      <c r="EG53">
        <v>9.8352250000000012</v>
      </c>
      <c r="EH53">
        <v>-2.261285</v>
      </c>
      <c r="EI53">
        <v>429.98129999999998</v>
      </c>
      <c r="EJ53">
        <v>430.85246666666671</v>
      </c>
      <c r="EK53">
        <v>3.2842276666666659</v>
      </c>
      <c r="EL53">
        <v>419.98893333333331</v>
      </c>
      <c r="EM53">
        <v>25.214116666666669</v>
      </c>
      <c r="EN53">
        <v>2.5877413333333341</v>
      </c>
      <c r="EO53">
        <v>2.2895246666666669</v>
      </c>
      <c r="EP53">
        <v>21.589133333333329</v>
      </c>
      <c r="EQ53">
        <v>19.602883333333342</v>
      </c>
      <c r="ER53">
        <v>1500.0139999999999</v>
      </c>
      <c r="ES53">
        <v>0.97300219999999982</v>
      </c>
      <c r="ET53">
        <v>2.699754E-2</v>
      </c>
      <c r="EU53">
        <v>0</v>
      </c>
      <c r="EV53">
        <v>284.46570000000003</v>
      </c>
      <c r="EW53">
        <v>4.9995999999999983</v>
      </c>
      <c r="EX53">
        <v>4294.5429999999997</v>
      </c>
      <c r="EY53">
        <v>14076.56666666666</v>
      </c>
      <c r="EZ53">
        <v>39.924799999999998</v>
      </c>
      <c r="FA53">
        <v>40.25</v>
      </c>
      <c r="FB53">
        <v>39.881066666666662</v>
      </c>
      <c r="FC53">
        <v>40.283199999999987</v>
      </c>
      <c r="FD53">
        <v>43.193499999999993</v>
      </c>
      <c r="FE53">
        <v>1454.654</v>
      </c>
      <c r="FF53">
        <v>40.359999999999992</v>
      </c>
      <c r="FG53">
        <v>0</v>
      </c>
      <c r="FH53">
        <v>86.600000143051147</v>
      </c>
      <c r="FI53">
        <v>0</v>
      </c>
      <c r="FJ53">
        <v>284.47071999999997</v>
      </c>
      <c r="FK53">
        <v>-0.32084615628783397</v>
      </c>
      <c r="FL53">
        <v>-7.4284615141521408</v>
      </c>
      <c r="FM53">
        <v>4294.4448000000002</v>
      </c>
      <c r="FN53">
        <v>15</v>
      </c>
      <c r="FO53">
        <v>0</v>
      </c>
      <c r="FP53" t="s">
        <v>439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-2.2643992499999999</v>
      </c>
      <c r="GC53">
        <v>-4.809039399624121E-2</v>
      </c>
      <c r="GD53">
        <v>3.5575289063302089E-2</v>
      </c>
      <c r="GE53">
        <v>1</v>
      </c>
      <c r="GF53">
        <v>284.50641176470589</v>
      </c>
      <c r="GG53">
        <v>-0.88904507278647849</v>
      </c>
      <c r="GH53">
        <v>0.19137077004155689</v>
      </c>
      <c r="GI53">
        <v>1</v>
      </c>
      <c r="GJ53">
        <v>3.2794284999999999</v>
      </c>
      <c r="GK53">
        <v>7.5810056285180796E-2</v>
      </c>
      <c r="GL53">
        <v>7.5476736647790968E-3</v>
      </c>
      <c r="GM53">
        <v>1</v>
      </c>
      <c r="GN53">
        <v>3</v>
      </c>
      <c r="GO53">
        <v>3</v>
      </c>
      <c r="GP53" t="s">
        <v>440</v>
      </c>
      <c r="GQ53">
        <v>3.10358</v>
      </c>
      <c r="GR53">
        <v>2.7581699999999998</v>
      </c>
      <c r="GS53">
        <v>8.7794399999999995E-2</v>
      </c>
      <c r="GT53">
        <v>8.8387499999999994E-2</v>
      </c>
      <c r="GU53">
        <v>0.12211900000000001</v>
      </c>
      <c r="GV53">
        <v>0.113428</v>
      </c>
      <c r="GW53">
        <v>23757.9</v>
      </c>
      <c r="GX53">
        <v>22085.7</v>
      </c>
      <c r="GY53">
        <v>26606.2</v>
      </c>
      <c r="GZ53">
        <v>24453.4</v>
      </c>
      <c r="HA53">
        <v>37423.5</v>
      </c>
      <c r="HB53">
        <v>32068.6</v>
      </c>
      <c r="HC53">
        <v>46534.5</v>
      </c>
      <c r="HD53">
        <v>38715.5</v>
      </c>
      <c r="HE53">
        <v>1.88175</v>
      </c>
      <c r="HF53">
        <v>1.8940300000000001</v>
      </c>
      <c r="HG53">
        <v>0.345275</v>
      </c>
      <c r="HH53">
        <v>0</v>
      </c>
      <c r="HI53">
        <v>38.980600000000003</v>
      </c>
      <c r="HJ53">
        <v>999.9</v>
      </c>
      <c r="HK53">
        <v>49</v>
      </c>
      <c r="HL53">
        <v>32.4</v>
      </c>
      <c r="HM53">
        <v>26.357600000000001</v>
      </c>
      <c r="HN53">
        <v>60.321300000000001</v>
      </c>
      <c r="HO53">
        <v>22.852599999999999</v>
      </c>
      <c r="HP53">
        <v>1</v>
      </c>
      <c r="HQ53">
        <v>0.122477</v>
      </c>
      <c r="HR53">
        <v>-6.6666699999999999</v>
      </c>
      <c r="HS53">
        <v>20.1663</v>
      </c>
      <c r="HT53">
        <v>5.2229799999999997</v>
      </c>
      <c r="HU53">
        <v>11.980700000000001</v>
      </c>
      <c r="HV53">
        <v>4.9657</v>
      </c>
      <c r="HW53">
        <v>3.2759999999999998</v>
      </c>
      <c r="HX53">
        <v>9999</v>
      </c>
      <c r="HY53">
        <v>9999</v>
      </c>
      <c r="HZ53">
        <v>9999</v>
      </c>
      <c r="IA53">
        <v>521.1</v>
      </c>
      <c r="IB53">
        <v>1.86399</v>
      </c>
      <c r="IC53">
        <v>1.8601000000000001</v>
      </c>
      <c r="ID53">
        <v>1.8583700000000001</v>
      </c>
      <c r="IE53">
        <v>1.8597399999999999</v>
      </c>
      <c r="IF53">
        <v>1.85989</v>
      </c>
      <c r="IG53">
        <v>1.8583700000000001</v>
      </c>
      <c r="IH53">
        <v>1.85745</v>
      </c>
      <c r="II53">
        <v>1.8524099999999999</v>
      </c>
      <c r="IJ53">
        <v>0</v>
      </c>
      <c r="IK53">
        <v>0</v>
      </c>
      <c r="IL53">
        <v>0</v>
      </c>
      <c r="IM53">
        <v>0</v>
      </c>
      <c r="IN53" t="s">
        <v>441</v>
      </c>
      <c r="IO53" t="s">
        <v>442</v>
      </c>
      <c r="IP53" t="s">
        <v>443</v>
      </c>
      <c r="IQ53" t="s">
        <v>443</v>
      </c>
      <c r="IR53" t="s">
        <v>443</v>
      </c>
      <c r="IS53" t="s">
        <v>443</v>
      </c>
      <c r="IT53">
        <v>0</v>
      </c>
      <c r="IU53">
        <v>100</v>
      </c>
      <c r="IV53">
        <v>100</v>
      </c>
      <c r="IW53">
        <v>1.268</v>
      </c>
      <c r="IX53">
        <v>0.3029</v>
      </c>
      <c r="IY53">
        <v>0.39716153104927959</v>
      </c>
      <c r="IZ53">
        <v>2.1943836705261579E-3</v>
      </c>
      <c r="JA53">
        <v>-2.6144308360484781E-7</v>
      </c>
      <c r="JB53">
        <v>2.8315668189746569E-11</v>
      </c>
      <c r="JC53">
        <v>-2.387284111826243E-2</v>
      </c>
      <c r="JD53">
        <v>-4.9195921971587819E-3</v>
      </c>
      <c r="JE53">
        <v>8.1864236447964141E-4</v>
      </c>
      <c r="JF53">
        <v>-8.2681161510495509E-6</v>
      </c>
      <c r="JG53">
        <v>6</v>
      </c>
      <c r="JH53">
        <v>2002</v>
      </c>
      <c r="JI53">
        <v>0</v>
      </c>
      <c r="JJ53">
        <v>28</v>
      </c>
      <c r="JK53">
        <v>28363692</v>
      </c>
      <c r="JL53">
        <v>28363692</v>
      </c>
      <c r="JM53">
        <v>1.1535599999999999</v>
      </c>
      <c r="JN53">
        <v>2.64893</v>
      </c>
      <c r="JO53">
        <v>1.49658</v>
      </c>
      <c r="JP53">
        <v>2.36206</v>
      </c>
      <c r="JQ53">
        <v>1.5490699999999999</v>
      </c>
      <c r="JR53">
        <v>2.35107</v>
      </c>
      <c r="JS53">
        <v>36.789200000000001</v>
      </c>
      <c r="JT53">
        <v>24.052499999999998</v>
      </c>
      <c r="JU53">
        <v>18</v>
      </c>
      <c r="JV53">
        <v>488.69200000000001</v>
      </c>
      <c r="JW53">
        <v>512.32600000000002</v>
      </c>
      <c r="JX53">
        <v>50.491100000000003</v>
      </c>
      <c r="JY53">
        <v>28.9376</v>
      </c>
      <c r="JZ53">
        <v>29.999700000000001</v>
      </c>
      <c r="KA53">
        <v>28.980899999999998</v>
      </c>
      <c r="KB53">
        <v>28.927700000000002</v>
      </c>
      <c r="KC53">
        <v>23.208600000000001</v>
      </c>
      <c r="KD53">
        <v>0</v>
      </c>
      <c r="KE53">
        <v>100</v>
      </c>
      <c r="KF53">
        <v>87.244299999999996</v>
      </c>
      <c r="KG53">
        <v>420</v>
      </c>
      <c r="KH53">
        <v>26.875800000000002</v>
      </c>
      <c r="KI53">
        <v>101.685</v>
      </c>
      <c r="KJ53">
        <v>93.341499999999996</v>
      </c>
    </row>
    <row r="54" spans="1:296" x14ac:dyDescent="0.3">
      <c r="A54">
        <v>36</v>
      </c>
      <c r="B54">
        <v>1701821607.5999999</v>
      </c>
      <c r="C54">
        <v>10030.599999904631</v>
      </c>
      <c r="D54" t="s">
        <v>550</v>
      </c>
      <c r="E54" t="s">
        <v>551</v>
      </c>
      <c r="F54">
        <v>5</v>
      </c>
      <c r="G54" t="s">
        <v>500</v>
      </c>
      <c r="H54">
        <v>1701821599.599999</v>
      </c>
      <c r="I54">
        <f t="shared" si="50"/>
        <v>8.6536221760212528E-3</v>
      </c>
      <c r="J54">
        <f t="shared" si="51"/>
        <v>8.6536221760212531</v>
      </c>
      <c r="K54">
        <f t="shared" si="52"/>
        <v>1.8599991579887845</v>
      </c>
      <c r="L54">
        <f t="shared" si="53"/>
        <v>417.78667741935482</v>
      </c>
      <c r="M54">
        <f t="shared" si="54"/>
        <v>341.26413581392399</v>
      </c>
      <c r="N54">
        <f t="shared" si="55"/>
        <v>31.02036928621958</v>
      </c>
      <c r="O54">
        <f t="shared" si="56"/>
        <v>37.976147084724808</v>
      </c>
      <c r="P54">
        <f t="shared" si="57"/>
        <v>0.10952261117866374</v>
      </c>
      <c r="Q54">
        <f t="shared" si="58"/>
        <v>2.8524275966156702</v>
      </c>
      <c r="R54">
        <f t="shared" si="59"/>
        <v>0.1072389075860614</v>
      </c>
      <c r="S54">
        <f t="shared" si="60"/>
        <v>6.7225532831556245E-2</v>
      </c>
      <c r="T54">
        <f t="shared" si="61"/>
        <v>241.74024255863367</v>
      </c>
      <c r="U54">
        <f t="shared" si="62"/>
        <v>45.055116540701789</v>
      </c>
      <c r="V54">
        <f t="shared" si="63"/>
        <v>44.596129032258077</v>
      </c>
      <c r="W54">
        <f t="shared" si="64"/>
        <v>9.4395834075327762</v>
      </c>
      <c r="X54">
        <f t="shared" si="65"/>
        <v>25.669941857715546</v>
      </c>
      <c r="Y54">
        <f t="shared" si="66"/>
        <v>2.5899128470674508</v>
      </c>
      <c r="Z54">
        <f t="shared" si="67"/>
        <v>10.089282092740728</v>
      </c>
      <c r="AA54">
        <f t="shared" si="68"/>
        <v>6.8496705604653254</v>
      </c>
      <c r="AB54">
        <f t="shared" si="69"/>
        <v>-381.62473796253727</v>
      </c>
      <c r="AC54">
        <f t="shared" si="70"/>
        <v>198.81531611489845</v>
      </c>
      <c r="AD54">
        <f t="shared" si="71"/>
        <v>17.956553000058147</v>
      </c>
      <c r="AE54">
        <f t="shared" si="72"/>
        <v>76.887373711052987</v>
      </c>
      <c r="AF54">
        <f t="shared" si="73"/>
        <v>1.8731615011048062</v>
      </c>
      <c r="AG54">
        <f t="shared" si="74"/>
        <v>8.6733547068774897</v>
      </c>
      <c r="AH54">
        <f t="shared" si="75"/>
        <v>1.8599991579887845</v>
      </c>
      <c r="AI54">
        <v>430.79274768773558</v>
      </c>
      <c r="AJ54">
        <v>430.03042424242409</v>
      </c>
      <c r="AK54">
        <v>-1.823820099565662E-4</v>
      </c>
      <c r="AL54">
        <v>66.179488608650004</v>
      </c>
      <c r="AM54">
        <f t="shared" si="76"/>
        <v>8.6536221760212531</v>
      </c>
      <c r="AN54">
        <v>25.115398426786768</v>
      </c>
      <c r="AO54">
        <v>28.478566666666659</v>
      </c>
      <c r="AP54">
        <v>-5.2948145344503233E-5</v>
      </c>
      <c r="AQ54">
        <v>108.9008884823142</v>
      </c>
      <c r="AR54">
        <v>0</v>
      </c>
      <c r="AS54">
        <v>0</v>
      </c>
      <c r="AT54">
        <f t="shared" si="77"/>
        <v>1</v>
      </c>
      <c r="AU54">
        <f t="shared" si="78"/>
        <v>0</v>
      </c>
      <c r="AV54">
        <f t="shared" si="79"/>
        <v>45170.69396424642</v>
      </c>
      <c r="AW54" t="s">
        <v>436</v>
      </c>
      <c r="AX54">
        <v>0</v>
      </c>
      <c r="AY54">
        <v>0.7</v>
      </c>
      <c r="AZ54">
        <v>0.7</v>
      </c>
      <c r="BA54">
        <f t="shared" si="80"/>
        <v>0</v>
      </c>
      <c r="BB54">
        <v>-1</v>
      </c>
      <c r="BC54" t="s">
        <v>552</v>
      </c>
      <c r="BD54">
        <v>8155.18</v>
      </c>
      <c r="BE54">
        <v>283.42003999999997</v>
      </c>
      <c r="BF54">
        <v>310.10000000000002</v>
      </c>
      <c r="BG54">
        <f t="shared" si="81"/>
        <v>8.6036633344082736E-2</v>
      </c>
      <c r="BH54">
        <v>0.5</v>
      </c>
      <c r="BI54">
        <f t="shared" si="82"/>
        <v>1261.2286841938437</v>
      </c>
      <c r="BJ54">
        <f t="shared" si="83"/>
        <v>1.8599991579887845</v>
      </c>
      <c r="BK54">
        <f t="shared" si="84"/>
        <v>54.255934932512822</v>
      </c>
      <c r="BL54">
        <f t="shared" si="85"/>
        <v>2.2676293314854699E-3</v>
      </c>
      <c r="BM54">
        <f t="shared" si="86"/>
        <v>-0.99774266365688491</v>
      </c>
      <c r="BN54">
        <f t="shared" si="87"/>
        <v>310.10000000000002</v>
      </c>
      <c r="BO54" t="s">
        <v>436</v>
      </c>
      <c r="BP54">
        <v>0</v>
      </c>
      <c r="BQ54">
        <f t="shared" si="88"/>
        <v>310.10000000000002</v>
      </c>
      <c r="BR54">
        <f t="shared" si="89"/>
        <v>0</v>
      </c>
      <c r="BS54" t="e">
        <f t="shared" si="90"/>
        <v>#DIV/0!</v>
      </c>
      <c r="BT54">
        <f t="shared" si="91"/>
        <v>1</v>
      </c>
      <c r="BU54">
        <f t="shared" si="92"/>
        <v>8.6231286360698281E-2</v>
      </c>
      <c r="BV54" t="e">
        <f t="shared" si="93"/>
        <v>#DIV/0!</v>
      </c>
      <c r="BW54" t="e">
        <f t="shared" si="94"/>
        <v>#DIV/0!</v>
      </c>
      <c r="BX54" t="e">
        <f t="shared" si="95"/>
        <v>#DIV/0!</v>
      </c>
      <c r="DG54">
        <f t="shared" si="96"/>
        <v>1500.0212903225811</v>
      </c>
      <c r="DH54">
        <f t="shared" si="97"/>
        <v>1261.2286841938437</v>
      </c>
      <c r="DI54">
        <f t="shared" si="98"/>
        <v>0.84080718875837768</v>
      </c>
      <c r="DJ54">
        <f t="shared" si="99"/>
        <v>0.16115787430366885</v>
      </c>
      <c r="DK54">
        <v>2</v>
      </c>
      <c r="DL54">
        <v>0.5</v>
      </c>
      <c r="DM54" t="s">
        <v>438</v>
      </c>
      <c r="DN54">
        <v>2</v>
      </c>
      <c r="DO54" t="b">
        <v>1</v>
      </c>
      <c r="DP54">
        <v>1701821599.599999</v>
      </c>
      <c r="DQ54">
        <v>417.78667741935482</v>
      </c>
      <c r="DR54">
        <v>419.98532258064512</v>
      </c>
      <c r="DS54">
        <v>28.492387096774191</v>
      </c>
      <c r="DT54">
        <v>25.121993548387099</v>
      </c>
      <c r="DU54">
        <v>416.51877419354832</v>
      </c>
      <c r="DV54">
        <v>28.18962580645162</v>
      </c>
      <c r="DW54">
        <v>500.01461290322578</v>
      </c>
      <c r="DX54">
        <v>90.798412903225795</v>
      </c>
      <c r="DY54">
        <v>0.1000028129032258</v>
      </c>
      <c r="DZ54">
        <v>45.888983870967728</v>
      </c>
      <c r="EA54">
        <v>44.596129032258077</v>
      </c>
      <c r="EB54">
        <v>999.90000000000032</v>
      </c>
      <c r="EC54">
        <v>0</v>
      </c>
      <c r="ED54">
        <v>0</v>
      </c>
      <c r="EE54">
        <v>10000.68548387097</v>
      </c>
      <c r="EF54">
        <v>0</v>
      </c>
      <c r="EG54">
        <v>9.8235874193548369</v>
      </c>
      <c r="EH54">
        <v>-2.1986599999999998</v>
      </c>
      <c r="EI54">
        <v>430.03954838709672</v>
      </c>
      <c r="EJ54">
        <v>430.80812903225808</v>
      </c>
      <c r="EK54">
        <v>3.3703938709677419</v>
      </c>
      <c r="EL54">
        <v>419.98532258064512</v>
      </c>
      <c r="EM54">
        <v>25.121993548387099</v>
      </c>
      <c r="EN54">
        <v>2.5870632258064519</v>
      </c>
      <c r="EO54">
        <v>2.2810374193548388</v>
      </c>
      <c r="EP54">
        <v>21.584841935483869</v>
      </c>
      <c r="EQ54">
        <v>19.543103225806451</v>
      </c>
      <c r="ER54">
        <v>1500.0212903225811</v>
      </c>
      <c r="ES54">
        <v>0.97300170967741917</v>
      </c>
      <c r="ET54">
        <v>2.6998119354838711E-2</v>
      </c>
      <c r="EU54">
        <v>0</v>
      </c>
      <c r="EV54">
        <v>283.45390322580653</v>
      </c>
      <c r="EW54">
        <v>4.9995999999999974</v>
      </c>
      <c r="EX54">
        <v>4277.438709677419</v>
      </c>
      <c r="EY54">
        <v>14076.616129032251</v>
      </c>
      <c r="EZ54">
        <v>39.900999999999989</v>
      </c>
      <c r="FA54">
        <v>40.17499999999999</v>
      </c>
      <c r="FB54">
        <v>40.308258064516117</v>
      </c>
      <c r="FC54">
        <v>40.25167741935482</v>
      </c>
      <c r="FD54">
        <v>43.249838709677412</v>
      </c>
      <c r="FE54">
        <v>1454.66129032258</v>
      </c>
      <c r="FF54">
        <v>40.359999999999978</v>
      </c>
      <c r="FG54">
        <v>0</v>
      </c>
      <c r="FH54">
        <v>89.400000095367432</v>
      </c>
      <c r="FI54">
        <v>0</v>
      </c>
      <c r="FJ54">
        <v>283.42003999999997</v>
      </c>
      <c r="FK54">
        <v>0.28661538548983251</v>
      </c>
      <c r="FL54">
        <v>-11.96999999009466</v>
      </c>
      <c r="FM54">
        <v>4277.2671999999993</v>
      </c>
      <c r="FN54">
        <v>15</v>
      </c>
      <c r="FO54">
        <v>0</v>
      </c>
      <c r="FP54" t="s">
        <v>439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-2.2112747499999998</v>
      </c>
      <c r="GC54">
        <v>0.20150555347092411</v>
      </c>
      <c r="GD54">
        <v>5.0448671587441207E-2</v>
      </c>
      <c r="GE54">
        <v>1</v>
      </c>
      <c r="GF54">
        <v>283.46255882352938</v>
      </c>
      <c r="GG54">
        <v>-0.38476699840615092</v>
      </c>
      <c r="GH54">
        <v>0.20656108499402959</v>
      </c>
      <c r="GI54">
        <v>1</v>
      </c>
      <c r="GJ54">
        <v>3.3648997499999989</v>
      </c>
      <c r="GK54">
        <v>8.9292495309566663E-2</v>
      </c>
      <c r="GL54">
        <v>1.1164720213131181E-2</v>
      </c>
      <c r="GM54">
        <v>1</v>
      </c>
      <c r="GN54">
        <v>3</v>
      </c>
      <c r="GO54">
        <v>3</v>
      </c>
      <c r="GP54" t="s">
        <v>440</v>
      </c>
      <c r="GQ54">
        <v>3.1034099999999998</v>
      </c>
      <c r="GR54">
        <v>2.7580399999999998</v>
      </c>
      <c r="GS54">
        <v>8.7822300000000006E-2</v>
      </c>
      <c r="GT54">
        <v>8.8406399999999996E-2</v>
      </c>
      <c r="GU54">
        <v>0.122084</v>
      </c>
      <c r="GV54">
        <v>0.113182</v>
      </c>
      <c r="GW54">
        <v>23761.4</v>
      </c>
      <c r="GX54">
        <v>22088.5</v>
      </c>
      <c r="GY54">
        <v>26610.6</v>
      </c>
      <c r="GZ54">
        <v>24456.6</v>
      </c>
      <c r="HA54">
        <v>37430.800000000003</v>
      </c>
      <c r="HB54">
        <v>32080.799999999999</v>
      </c>
      <c r="HC54">
        <v>46542.400000000001</v>
      </c>
      <c r="HD54">
        <v>38719.699999999997</v>
      </c>
      <c r="HE54">
        <v>1.88262</v>
      </c>
      <c r="HF54">
        <v>1.8958999999999999</v>
      </c>
      <c r="HG54">
        <v>0.33961200000000002</v>
      </c>
      <c r="HH54">
        <v>0</v>
      </c>
      <c r="HI54">
        <v>39.149299999999997</v>
      </c>
      <c r="HJ54">
        <v>999.9</v>
      </c>
      <c r="HK54">
        <v>49</v>
      </c>
      <c r="HL54">
        <v>32.4</v>
      </c>
      <c r="HM54">
        <v>26.357700000000001</v>
      </c>
      <c r="HN54">
        <v>60.531300000000002</v>
      </c>
      <c r="HO54">
        <v>22.936699999999998</v>
      </c>
      <c r="HP54">
        <v>1</v>
      </c>
      <c r="HQ54">
        <v>0.113839</v>
      </c>
      <c r="HR54">
        <v>-6.6666699999999999</v>
      </c>
      <c r="HS54">
        <v>20.1663</v>
      </c>
      <c r="HT54">
        <v>5.2229799999999997</v>
      </c>
      <c r="HU54">
        <v>11.98</v>
      </c>
      <c r="HV54">
        <v>4.9657499999999999</v>
      </c>
      <c r="HW54">
        <v>3.2759299999999998</v>
      </c>
      <c r="HX54">
        <v>9999</v>
      </c>
      <c r="HY54">
        <v>9999</v>
      </c>
      <c r="HZ54">
        <v>9999</v>
      </c>
      <c r="IA54">
        <v>521.1</v>
      </c>
      <c r="IB54">
        <v>1.8640000000000001</v>
      </c>
      <c r="IC54">
        <v>1.86009</v>
      </c>
      <c r="ID54">
        <v>1.8583700000000001</v>
      </c>
      <c r="IE54">
        <v>1.8597399999999999</v>
      </c>
      <c r="IF54">
        <v>1.85989</v>
      </c>
      <c r="IG54">
        <v>1.8583700000000001</v>
      </c>
      <c r="IH54">
        <v>1.85744</v>
      </c>
      <c r="II54">
        <v>1.85242</v>
      </c>
      <c r="IJ54">
        <v>0</v>
      </c>
      <c r="IK54">
        <v>0</v>
      </c>
      <c r="IL54">
        <v>0</v>
      </c>
      <c r="IM54">
        <v>0</v>
      </c>
      <c r="IN54" t="s">
        <v>441</v>
      </c>
      <c r="IO54" t="s">
        <v>442</v>
      </c>
      <c r="IP54" t="s">
        <v>443</v>
      </c>
      <c r="IQ54" t="s">
        <v>443</v>
      </c>
      <c r="IR54" t="s">
        <v>443</v>
      </c>
      <c r="IS54" t="s">
        <v>443</v>
      </c>
      <c r="IT54">
        <v>0</v>
      </c>
      <c r="IU54">
        <v>100</v>
      </c>
      <c r="IV54">
        <v>100</v>
      </c>
      <c r="IW54">
        <v>1.268</v>
      </c>
      <c r="IX54">
        <v>0.3024</v>
      </c>
      <c r="IY54">
        <v>0.39716153104927959</v>
      </c>
      <c r="IZ54">
        <v>2.1943836705261579E-3</v>
      </c>
      <c r="JA54">
        <v>-2.6144308360484781E-7</v>
      </c>
      <c r="JB54">
        <v>2.8315668189746569E-11</v>
      </c>
      <c r="JC54">
        <v>-2.387284111826243E-2</v>
      </c>
      <c r="JD54">
        <v>-4.9195921971587819E-3</v>
      </c>
      <c r="JE54">
        <v>8.1864236447964141E-4</v>
      </c>
      <c r="JF54">
        <v>-8.2681161510495509E-6</v>
      </c>
      <c r="JG54">
        <v>6</v>
      </c>
      <c r="JH54">
        <v>2002</v>
      </c>
      <c r="JI54">
        <v>0</v>
      </c>
      <c r="JJ54">
        <v>28</v>
      </c>
      <c r="JK54">
        <v>28363693.5</v>
      </c>
      <c r="JL54">
        <v>28363693.5</v>
      </c>
      <c r="JM54">
        <v>1.15479</v>
      </c>
      <c r="JN54">
        <v>2.64893</v>
      </c>
      <c r="JO54">
        <v>1.49658</v>
      </c>
      <c r="JP54">
        <v>2.36206</v>
      </c>
      <c r="JQ54">
        <v>1.5490699999999999</v>
      </c>
      <c r="JR54">
        <v>2.3596200000000001</v>
      </c>
      <c r="JS54">
        <v>36.694299999999998</v>
      </c>
      <c r="JT54">
        <v>24.052499999999998</v>
      </c>
      <c r="JU54">
        <v>18</v>
      </c>
      <c r="JV54">
        <v>488.25900000000001</v>
      </c>
      <c r="JW54">
        <v>512.48299999999995</v>
      </c>
      <c r="JX54">
        <v>50.527999999999999</v>
      </c>
      <c r="JY54">
        <v>28.831299999999999</v>
      </c>
      <c r="JZ54">
        <v>29.999600000000001</v>
      </c>
      <c r="KA54">
        <v>28.856999999999999</v>
      </c>
      <c r="KB54">
        <v>28.799800000000001</v>
      </c>
      <c r="KC54">
        <v>23.210899999999999</v>
      </c>
      <c r="KD54">
        <v>0</v>
      </c>
      <c r="KE54">
        <v>100</v>
      </c>
      <c r="KF54">
        <v>86.886600000000001</v>
      </c>
      <c r="KG54">
        <v>420</v>
      </c>
      <c r="KH54">
        <v>26.875800000000002</v>
      </c>
      <c r="KI54">
        <v>101.702</v>
      </c>
      <c r="KJ54">
        <v>93.352400000000003</v>
      </c>
    </row>
    <row r="55" spans="1:296" x14ac:dyDescent="0.3">
      <c r="A55">
        <v>37</v>
      </c>
      <c r="B55">
        <v>1701822815</v>
      </c>
      <c r="C55">
        <v>11238</v>
      </c>
      <c r="D55" t="s">
        <v>553</v>
      </c>
      <c r="E55" t="s">
        <v>554</v>
      </c>
      <c r="F55">
        <v>5</v>
      </c>
      <c r="G55" t="s">
        <v>555</v>
      </c>
      <c r="H55">
        <v>1701822807</v>
      </c>
      <c r="I55">
        <f t="shared" si="50"/>
        <v>2.7272922749823161E-4</v>
      </c>
      <c r="J55">
        <f t="shared" si="51"/>
        <v>0.27272922749823159</v>
      </c>
      <c r="K55">
        <f t="shared" si="52"/>
        <v>4.2529772470466405</v>
      </c>
      <c r="L55">
        <f t="shared" si="53"/>
        <v>418.24422580645148</v>
      </c>
      <c r="M55">
        <f t="shared" si="54"/>
        <v>110.75100262331115</v>
      </c>
      <c r="N55">
        <f t="shared" si="55"/>
        <v>10.068593729662277</v>
      </c>
      <c r="O55">
        <f t="shared" si="56"/>
        <v>38.023413690847448</v>
      </c>
      <c r="P55">
        <f t="shared" si="57"/>
        <v>2.2589887125981492E-2</v>
      </c>
      <c r="Q55">
        <f t="shared" si="58"/>
        <v>2.8531683373744219</v>
      </c>
      <c r="R55">
        <f t="shared" si="59"/>
        <v>2.2490993004522356E-2</v>
      </c>
      <c r="S55">
        <f t="shared" si="60"/>
        <v>1.4065719667813914E-2</v>
      </c>
      <c r="T55">
        <f t="shared" si="61"/>
        <v>241.73814439750456</v>
      </c>
      <c r="U55">
        <f t="shared" si="62"/>
        <v>18.570253868433944</v>
      </c>
      <c r="V55">
        <f t="shared" si="63"/>
        <v>18.03775806451613</v>
      </c>
      <c r="W55">
        <f t="shared" si="64"/>
        <v>2.0762007657977124</v>
      </c>
      <c r="X55">
        <f t="shared" si="65"/>
        <v>50.479654835137012</v>
      </c>
      <c r="Y55">
        <f t="shared" si="66"/>
        <v>0.99239319910696078</v>
      </c>
      <c r="Z55">
        <f t="shared" si="67"/>
        <v>1.9659270697235292</v>
      </c>
      <c r="AA55">
        <f t="shared" si="68"/>
        <v>1.0838075666907516</v>
      </c>
      <c r="AB55">
        <f t="shared" si="69"/>
        <v>-12.027358932672014</v>
      </c>
      <c r="AC55">
        <f t="shared" si="70"/>
        <v>-133.08656244795526</v>
      </c>
      <c r="AD55">
        <f t="shared" si="71"/>
        <v>-9.1501647942686013</v>
      </c>
      <c r="AE55">
        <f t="shared" si="72"/>
        <v>87.474058222608704</v>
      </c>
      <c r="AF55">
        <f t="shared" si="73"/>
        <v>4.2316293683045867</v>
      </c>
      <c r="AG55">
        <f t="shared" si="74"/>
        <v>0.3623520497271277</v>
      </c>
      <c r="AH55">
        <f t="shared" si="75"/>
        <v>4.2529772470466405</v>
      </c>
      <c r="AI55">
        <v>424.54774352666863</v>
      </c>
      <c r="AJ55">
        <v>422.83231515151482</v>
      </c>
      <c r="AK55">
        <v>-8.5167081216872974E-4</v>
      </c>
      <c r="AL55">
        <v>66.205941633385706</v>
      </c>
      <c r="AM55">
        <f t="shared" si="76"/>
        <v>0.27272922749823159</v>
      </c>
      <c r="AN55">
        <v>10.74124279083779</v>
      </c>
      <c r="AO55">
        <v>10.881226666666659</v>
      </c>
      <c r="AP55">
        <v>-3.9199717100924627E-3</v>
      </c>
      <c r="AQ55">
        <v>108.76998172306411</v>
      </c>
      <c r="AR55">
        <v>0</v>
      </c>
      <c r="AS55">
        <v>0</v>
      </c>
      <c r="AT55">
        <f t="shared" si="77"/>
        <v>1</v>
      </c>
      <c r="AU55">
        <f t="shared" si="78"/>
        <v>0</v>
      </c>
      <c r="AV55">
        <f t="shared" si="79"/>
        <v>49662.840286847138</v>
      </c>
      <c r="AW55" t="s">
        <v>436</v>
      </c>
      <c r="AX55">
        <v>0</v>
      </c>
      <c r="AY55">
        <v>0.7</v>
      </c>
      <c r="AZ55">
        <v>0.7</v>
      </c>
      <c r="BA55">
        <f t="shared" si="80"/>
        <v>0</v>
      </c>
      <c r="BB55">
        <v>-1</v>
      </c>
      <c r="BC55" t="s">
        <v>556</v>
      </c>
      <c r="BD55">
        <v>8187.12</v>
      </c>
      <c r="BE55">
        <v>224.6891538461538</v>
      </c>
      <c r="BF55">
        <v>229.9</v>
      </c>
      <c r="BG55">
        <f t="shared" si="81"/>
        <v>2.2665707498243592E-2</v>
      </c>
      <c r="BH55">
        <v>0.5</v>
      </c>
      <c r="BI55">
        <f t="shared" si="82"/>
        <v>1261.214893871346</v>
      </c>
      <c r="BJ55">
        <f t="shared" si="83"/>
        <v>4.2529772470466405</v>
      </c>
      <c r="BK55">
        <f t="shared" si="84"/>
        <v>14.293163938458132</v>
      </c>
      <c r="BL55">
        <f t="shared" si="85"/>
        <v>4.165013648802094E-3</v>
      </c>
      <c r="BM55">
        <f t="shared" si="86"/>
        <v>-0.99695519791213572</v>
      </c>
      <c r="BN55">
        <f t="shared" si="87"/>
        <v>229.9</v>
      </c>
      <c r="BO55" t="s">
        <v>436</v>
      </c>
      <c r="BP55">
        <v>0</v>
      </c>
      <c r="BQ55">
        <f t="shared" si="88"/>
        <v>229.9</v>
      </c>
      <c r="BR55">
        <f t="shared" si="89"/>
        <v>0</v>
      </c>
      <c r="BS55" t="e">
        <f t="shared" si="90"/>
        <v>#DIV/0!</v>
      </c>
      <c r="BT55">
        <f t="shared" si="91"/>
        <v>1</v>
      </c>
      <c r="BU55">
        <f t="shared" si="92"/>
        <v>2.2734930863203336E-2</v>
      </c>
      <c r="BV55" t="e">
        <f t="shared" si="93"/>
        <v>#DIV/0!</v>
      </c>
      <c r="BW55" t="e">
        <f t="shared" si="94"/>
        <v>#DIV/0!</v>
      </c>
      <c r="BX55" t="e">
        <f t="shared" si="95"/>
        <v>#DIV/0!</v>
      </c>
      <c r="DG55">
        <f t="shared" si="96"/>
        <v>1500.004516129032</v>
      </c>
      <c r="DH55">
        <f t="shared" si="97"/>
        <v>1261.214893871346</v>
      </c>
      <c r="DI55">
        <f t="shared" si="98"/>
        <v>0.84080739778443103</v>
      </c>
      <c r="DJ55">
        <f t="shared" si="99"/>
        <v>0.16115827772395186</v>
      </c>
      <c r="DK55">
        <v>2</v>
      </c>
      <c r="DL55">
        <v>0.5</v>
      </c>
      <c r="DM55" t="s">
        <v>438</v>
      </c>
      <c r="DN55">
        <v>2</v>
      </c>
      <c r="DO55" t="b">
        <v>1</v>
      </c>
      <c r="DP55">
        <v>1701822807</v>
      </c>
      <c r="DQ55">
        <v>418.24422580645148</v>
      </c>
      <c r="DR55">
        <v>419.99745161290332</v>
      </c>
      <c r="DS55">
        <v>10.91597741935484</v>
      </c>
      <c r="DT55">
        <v>10.772622580645161</v>
      </c>
      <c r="DU55">
        <v>416.97538709677423</v>
      </c>
      <c r="DV55">
        <v>10.90684838709678</v>
      </c>
      <c r="DW55">
        <v>500.01329032258059</v>
      </c>
      <c r="DX55">
        <v>90.811990322580641</v>
      </c>
      <c r="DY55">
        <v>9.9996848387096784E-2</v>
      </c>
      <c r="DZ55">
        <v>17.172548387096771</v>
      </c>
      <c r="EA55">
        <v>18.03775806451613</v>
      </c>
      <c r="EB55">
        <v>999.90000000000032</v>
      </c>
      <c r="EC55">
        <v>0</v>
      </c>
      <c r="ED55">
        <v>0</v>
      </c>
      <c r="EE55">
        <v>10003.727096774201</v>
      </c>
      <c r="EF55">
        <v>0</v>
      </c>
      <c r="EG55">
        <v>9.8278458064516148</v>
      </c>
      <c r="EH55">
        <v>-1.7532506451612899</v>
      </c>
      <c r="EI55">
        <v>422.86016129032259</v>
      </c>
      <c r="EJ55">
        <v>424.57116129032272</v>
      </c>
      <c r="EK55">
        <v>0.14336048387096781</v>
      </c>
      <c r="EL55">
        <v>419.99745161290332</v>
      </c>
      <c r="EM55">
        <v>10.772622580645161</v>
      </c>
      <c r="EN55">
        <v>0.99130199999999991</v>
      </c>
      <c r="EO55">
        <v>0.97828316129032244</v>
      </c>
      <c r="EP55">
        <v>6.7891419354838716</v>
      </c>
      <c r="EQ55">
        <v>6.5968525806451606</v>
      </c>
      <c r="ER55">
        <v>1500.004516129032</v>
      </c>
      <c r="ES55">
        <v>0.9729986774193552</v>
      </c>
      <c r="ET55">
        <v>2.7001496774193529E-2</v>
      </c>
      <c r="EU55">
        <v>0</v>
      </c>
      <c r="EV55">
        <v>224.67767741935481</v>
      </c>
      <c r="EW55">
        <v>4.9995999999999974</v>
      </c>
      <c r="EX55">
        <v>3434.8729032258061</v>
      </c>
      <c r="EY55">
        <v>14076.45161290322</v>
      </c>
      <c r="EZ55">
        <v>37.556258064516122</v>
      </c>
      <c r="FA55">
        <v>39.375</v>
      </c>
      <c r="FB55">
        <v>38.495709677419363</v>
      </c>
      <c r="FC55">
        <v>38.741483870967727</v>
      </c>
      <c r="FD55">
        <v>38.211322580645152</v>
      </c>
      <c r="FE55">
        <v>1454.6345161290319</v>
      </c>
      <c r="FF55">
        <v>40.369999999999983</v>
      </c>
      <c r="FG55">
        <v>0</v>
      </c>
      <c r="FH55">
        <v>1207</v>
      </c>
      <c r="FI55">
        <v>0</v>
      </c>
      <c r="FJ55">
        <v>224.6891538461538</v>
      </c>
      <c r="FK55">
        <v>0.53606836712950412</v>
      </c>
      <c r="FL55">
        <v>5.2225641069628326</v>
      </c>
      <c r="FM55">
        <v>3434.9453846153838</v>
      </c>
      <c r="FN55">
        <v>15</v>
      </c>
      <c r="FO55">
        <v>0</v>
      </c>
      <c r="FP55" t="s">
        <v>439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-1.7623385365853661</v>
      </c>
      <c r="GC55">
        <v>3.0904390243900268E-2</v>
      </c>
      <c r="GD55">
        <v>7.527545736018644E-2</v>
      </c>
      <c r="GE55">
        <v>1</v>
      </c>
      <c r="GF55">
        <v>224.64776470588239</v>
      </c>
      <c r="GG55">
        <v>0.38190985188916832</v>
      </c>
      <c r="GH55">
        <v>0.20687465071212979</v>
      </c>
      <c r="GI55">
        <v>1</v>
      </c>
      <c r="GJ55">
        <v>0.13045846097560981</v>
      </c>
      <c r="GK55">
        <v>0.2021270236933799</v>
      </c>
      <c r="GL55">
        <v>2.172527869024287E-2</v>
      </c>
      <c r="GM55">
        <v>0</v>
      </c>
      <c r="GN55">
        <v>2</v>
      </c>
      <c r="GO55">
        <v>3</v>
      </c>
      <c r="GP55" t="s">
        <v>447</v>
      </c>
      <c r="GQ55">
        <v>3.0998800000000002</v>
      </c>
      <c r="GR55">
        <v>2.7579600000000002</v>
      </c>
      <c r="GS55">
        <v>8.75745E-2</v>
      </c>
      <c r="GT55">
        <v>8.8130500000000001E-2</v>
      </c>
      <c r="GU55">
        <v>6.0902199999999997E-2</v>
      </c>
      <c r="GV55">
        <v>6.0897899999999998E-2</v>
      </c>
      <c r="GW55">
        <v>23703.200000000001</v>
      </c>
      <c r="GX55">
        <v>22050.9</v>
      </c>
      <c r="GY55">
        <v>26543.5</v>
      </c>
      <c r="GZ55">
        <v>24413.1</v>
      </c>
      <c r="HA55">
        <v>39965.300000000003</v>
      </c>
      <c r="HB55">
        <v>33936.1</v>
      </c>
      <c r="HC55">
        <v>46427.3</v>
      </c>
      <c r="HD55">
        <v>38666.5</v>
      </c>
      <c r="HE55">
        <v>1.8685499999999999</v>
      </c>
      <c r="HF55">
        <v>1.8539699999999999</v>
      </c>
      <c r="HG55">
        <v>-2.64794E-2</v>
      </c>
      <c r="HH55">
        <v>0</v>
      </c>
      <c r="HI55">
        <v>18.437899999999999</v>
      </c>
      <c r="HJ55">
        <v>999.9</v>
      </c>
      <c r="HK55">
        <v>37.9</v>
      </c>
      <c r="HL55">
        <v>32.1</v>
      </c>
      <c r="HM55">
        <v>20.0428</v>
      </c>
      <c r="HN55">
        <v>62.461599999999997</v>
      </c>
      <c r="HO55">
        <v>23.5457</v>
      </c>
      <c r="HP55">
        <v>1</v>
      </c>
      <c r="HQ55">
        <v>0.24169499999999999</v>
      </c>
      <c r="HR55">
        <v>9.2810500000000005</v>
      </c>
      <c r="HS55">
        <v>20.039300000000001</v>
      </c>
      <c r="HT55">
        <v>5.2193899999999998</v>
      </c>
      <c r="HU55">
        <v>11.986000000000001</v>
      </c>
      <c r="HV55">
        <v>4.9653999999999998</v>
      </c>
      <c r="HW55">
        <v>3.2748499999999998</v>
      </c>
      <c r="HX55">
        <v>9999</v>
      </c>
      <c r="HY55">
        <v>9999</v>
      </c>
      <c r="HZ55">
        <v>9999</v>
      </c>
      <c r="IA55">
        <v>521.4</v>
      </c>
      <c r="IB55">
        <v>1.86398</v>
      </c>
      <c r="IC55">
        <v>1.8601399999999999</v>
      </c>
      <c r="ID55">
        <v>1.8583700000000001</v>
      </c>
      <c r="IE55">
        <v>1.8597399999999999</v>
      </c>
      <c r="IF55">
        <v>1.85989</v>
      </c>
      <c r="IG55">
        <v>1.8583700000000001</v>
      </c>
      <c r="IH55">
        <v>1.85745</v>
      </c>
      <c r="II55">
        <v>1.8524099999999999</v>
      </c>
      <c r="IJ55">
        <v>0</v>
      </c>
      <c r="IK55">
        <v>0</v>
      </c>
      <c r="IL55">
        <v>0</v>
      </c>
      <c r="IM55">
        <v>0</v>
      </c>
      <c r="IN55" t="s">
        <v>441</v>
      </c>
      <c r="IO55" t="s">
        <v>442</v>
      </c>
      <c r="IP55" t="s">
        <v>443</v>
      </c>
      <c r="IQ55" t="s">
        <v>443</v>
      </c>
      <c r="IR55" t="s">
        <v>443</v>
      </c>
      <c r="IS55" t="s">
        <v>443</v>
      </c>
      <c r="IT55">
        <v>0</v>
      </c>
      <c r="IU55">
        <v>100</v>
      </c>
      <c r="IV55">
        <v>100</v>
      </c>
      <c r="IW55">
        <v>1.268</v>
      </c>
      <c r="IX55">
        <v>8.6999999999999994E-3</v>
      </c>
      <c r="IY55">
        <v>0.39716153104927959</v>
      </c>
      <c r="IZ55">
        <v>2.1943836705261579E-3</v>
      </c>
      <c r="JA55">
        <v>-2.6144308360484781E-7</v>
      </c>
      <c r="JB55">
        <v>2.8315668189746569E-11</v>
      </c>
      <c r="JC55">
        <v>-2.387284111826243E-2</v>
      </c>
      <c r="JD55">
        <v>-4.9195921971587819E-3</v>
      </c>
      <c r="JE55">
        <v>8.1864236447964141E-4</v>
      </c>
      <c r="JF55">
        <v>-8.2681161510495509E-6</v>
      </c>
      <c r="JG55">
        <v>6</v>
      </c>
      <c r="JH55">
        <v>2002</v>
      </c>
      <c r="JI55">
        <v>0</v>
      </c>
      <c r="JJ55">
        <v>28</v>
      </c>
      <c r="JK55">
        <v>28363713.600000001</v>
      </c>
      <c r="JL55">
        <v>28363713.600000001</v>
      </c>
      <c r="JM55">
        <v>1.1389199999999999</v>
      </c>
      <c r="JN55">
        <v>2.65015</v>
      </c>
      <c r="JO55">
        <v>1.49658</v>
      </c>
      <c r="JP55">
        <v>2.36084</v>
      </c>
      <c r="JQ55">
        <v>1.5490699999999999</v>
      </c>
      <c r="JR55">
        <v>2.3584000000000001</v>
      </c>
      <c r="JS55">
        <v>36.931699999999999</v>
      </c>
      <c r="JT55">
        <v>23.9649</v>
      </c>
      <c r="JU55">
        <v>18</v>
      </c>
      <c r="JV55">
        <v>486.32600000000002</v>
      </c>
      <c r="JW55">
        <v>490.98399999999998</v>
      </c>
      <c r="JX55">
        <v>11.821400000000001</v>
      </c>
      <c r="JY55">
        <v>29.860299999999999</v>
      </c>
      <c r="JZ55">
        <v>30.000800000000002</v>
      </c>
      <c r="KA55">
        <v>29.694400000000002</v>
      </c>
      <c r="KB55">
        <v>29.575099999999999</v>
      </c>
      <c r="KC55">
        <v>22.893000000000001</v>
      </c>
      <c r="KD55">
        <v>40.657600000000002</v>
      </c>
      <c r="KE55">
        <v>52.7517</v>
      </c>
      <c r="KF55">
        <v>7.3301100000000003</v>
      </c>
      <c r="KG55">
        <v>420</v>
      </c>
      <c r="KH55">
        <v>10.853199999999999</v>
      </c>
      <c r="KI55">
        <v>101.449</v>
      </c>
      <c r="KJ55">
        <v>93.209500000000006</v>
      </c>
    </row>
    <row r="56" spans="1:296" x14ac:dyDescent="0.3">
      <c r="A56">
        <v>38</v>
      </c>
      <c r="B56">
        <v>1701822951</v>
      </c>
      <c r="C56">
        <v>11374</v>
      </c>
      <c r="D56" t="s">
        <v>557</v>
      </c>
      <c r="E56" t="s">
        <v>558</v>
      </c>
      <c r="F56">
        <v>5</v>
      </c>
      <c r="G56" t="s">
        <v>555</v>
      </c>
      <c r="H56">
        <v>1701822943</v>
      </c>
      <c r="I56">
        <f t="shared" si="50"/>
        <v>1.4448558309485666E-4</v>
      </c>
      <c r="J56">
        <f t="shared" si="51"/>
        <v>0.14448558309485665</v>
      </c>
      <c r="K56">
        <f t="shared" si="52"/>
        <v>4.4788471415742181</v>
      </c>
      <c r="L56">
        <f t="shared" si="53"/>
        <v>418.20003225806448</v>
      </c>
      <c r="M56">
        <f t="shared" si="54"/>
        <v>-194.41005890493201</v>
      </c>
      <c r="N56">
        <f t="shared" si="55"/>
        <v>-17.672013553314752</v>
      </c>
      <c r="O56">
        <f t="shared" si="56"/>
        <v>38.014682366179215</v>
      </c>
      <c r="P56">
        <f t="shared" si="57"/>
        <v>1.1762998242634153E-2</v>
      </c>
      <c r="Q56">
        <f t="shared" si="58"/>
        <v>2.8519999843074912</v>
      </c>
      <c r="R56">
        <f t="shared" si="59"/>
        <v>1.1736111341070454E-2</v>
      </c>
      <c r="S56">
        <f t="shared" si="60"/>
        <v>7.3374801016354617E-3</v>
      </c>
      <c r="T56">
        <f t="shared" si="61"/>
        <v>241.73804142976297</v>
      </c>
      <c r="U56">
        <f t="shared" si="62"/>
        <v>18.690523478760603</v>
      </c>
      <c r="V56">
        <f t="shared" si="63"/>
        <v>18.0474064516129</v>
      </c>
      <c r="W56">
        <f t="shared" si="64"/>
        <v>2.0774604587990972</v>
      </c>
      <c r="X56">
        <f t="shared" si="65"/>
        <v>49.437334052723791</v>
      </c>
      <c r="Y56">
        <f t="shared" si="66"/>
        <v>0.97716686275108222</v>
      </c>
      <c r="Z56">
        <f t="shared" si="67"/>
        <v>1.9765767743644025</v>
      </c>
      <c r="AA56">
        <f t="shared" si="68"/>
        <v>1.1002935960480151</v>
      </c>
      <c r="AB56">
        <f t="shared" si="69"/>
        <v>-6.3718142144831784</v>
      </c>
      <c r="AC56">
        <f t="shared" si="70"/>
        <v>-121.38620987609855</v>
      </c>
      <c r="AD56">
        <f t="shared" si="71"/>
        <v>-8.3532369998800178</v>
      </c>
      <c r="AE56">
        <f t="shared" si="72"/>
        <v>105.62678033930123</v>
      </c>
      <c r="AF56">
        <f t="shared" si="73"/>
        <v>4.4537141307324957</v>
      </c>
      <c r="AG56">
        <f t="shared" si="74"/>
        <v>0.18840648895054227</v>
      </c>
      <c r="AH56">
        <f t="shared" si="75"/>
        <v>4.4788471415742181</v>
      </c>
      <c r="AI56">
        <v>424.56889246039071</v>
      </c>
      <c r="AJ56">
        <v>422.75896969696959</v>
      </c>
      <c r="AK56">
        <v>-1.704408963483901E-4</v>
      </c>
      <c r="AL56">
        <v>66.205941633385706</v>
      </c>
      <c r="AM56">
        <f t="shared" si="76"/>
        <v>0.14448558309485665</v>
      </c>
      <c r="AN56">
        <v>10.70283884505124</v>
      </c>
      <c r="AO56">
        <v>10.75920545454545</v>
      </c>
      <c r="AP56">
        <v>9.8119728770831212E-5</v>
      </c>
      <c r="AQ56">
        <v>108.76998172306411</v>
      </c>
      <c r="AR56">
        <v>0</v>
      </c>
      <c r="AS56">
        <v>0</v>
      </c>
      <c r="AT56">
        <f t="shared" si="77"/>
        <v>1</v>
      </c>
      <c r="AU56">
        <f t="shared" si="78"/>
        <v>0</v>
      </c>
      <c r="AV56">
        <f t="shared" si="79"/>
        <v>49613.918532968455</v>
      </c>
      <c r="AW56" t="s">
        <v>436</v>
      </c>
      <c r="AX56">
        <v>0</v>
      </c>
      <c r="AY56">
        <v>0.7</v>
      </c>
      <c r="AZ56">
        <v>0.7</v>
      </c>
      <c r="BA56">
        <f t="shared" si="80"/>
        <v>0</v>
      </c>
      <c r="BB56">
        <v>-1</v>
      </c>
      <c r="BC56" t="s">
        <v>559</v>
      </c>
      <c r="BD56">
        <v>8182.21</v>
      </c>
      <c r="BE56">
        <v>224.63642307692311</v>
      </c>
      <c r="BF56">
        <v>230.38</v>
      </c>
      <c r="BG56">
        <f t="shared" si="81"/>
        <v>2.4930883423373906E-2</v>
      </c>
      <c r="BH56">
        <v>0.5</v>
      </c>
      <c r="BI56">
        <f t="shared" si="82"/>
        <v>1261.2143519358626</v>
      </c>
      <c r="BJ56">
        <f t="shared" si="83"/>
        <v>4.4788471415742181</v>
      </c>
      <c r="BK56">
        <f t="shared" si="84"/>
        <v>15.72159398999953</v>
      </c>
      <c r="BL56">
        <f t="shared" si="85"/>
        <v>4.3441046584703292E-3</v>
      </c>
      <c r="BM56">
        <f t="shared" si="86"/>
        <v>-0.99696154180050356</v>
      </c>
      <c r="BN56">
        <f t="shared" si="87"/>
        <v>230.38</v>
      </c>
      <c r="BO56" t="s">
        <v>436</v>
      </c>
      <c r="BP56">
        <v>0</v>
      </c>
      <c r="BQ56">
        <f t="shared" si="88"/>
        <v>230.38</v>
      </c>
      <c r="BR56">
        <f t="shared" si="89"/>
        <v>0</v>
      </c>
      <c r="BS56" t="e">
        <f t="shared" si="90"/>
        <v>#DIV/0!</v>
      </c>
      <c r="BT56">
        <f t="shared" si="91"/>
        <v>1</v>
      </c>
      <c r="BU56">
        <f t="shared" si="92"/>
        <v>2.5006865739624202E-2</v>
      </c>
      <c r="BV56" t="e">
        <f t="shared" si="93"/>
        <v>#DIV/0!</v>
      </c>
      <c r="BW56" t="e">
        <f t="shared" si="94"/>
        <v>#DIV/0!</v>
      </c>
      <c r="BX56" t="e">
        <f t="shared" si="95"/>
        <v>#DIV/0!</v>
      </c>
      <c r="DG56">
        <f t="shared" si="96"/>
        <v>1500.0038709677419</v>
      </c>
      <c r="DH56">
        <f t="shared" si="97"/>
        <v>1261.2143519358626</v>
      </c>
      <c r="DI56">
        <f t="shared" si="98"/>
        <v>0.84080739813169814</v>
      </c>
      <c r="DJ56">
        <f t="shared" si="99"/>
        <v>0.16115827839417732</v>
      </c>
      <c r="DK56">
        <v>2</v>
      </c>
      <c r="DL56">
        <v>0.5</v>
      </c>
      <c r="DM56" t="s">
        <v>438</v>
      </c>
      <c r="DN56">
        <v>2</v>
      </c>
      <c r="DO56" t="b">
        <v>1</v>
      </c>
      <c r="DP56">
        <v>1701822943</v>
      </c>
      <c r="DQ56">
        <v>418.20003225806448</v>
      </c>
      <c r="DR56">
        <v>420.01293548387099</v>
      </c>
      <c r="DS56">
        <v>10.749825806451611</v>
      </c>
      <c r="DT56">
        <v>10.67527741935484</v>
      </c>
      <c r="DU56">
        <v>416.93122580645161</v>
      </c>
      <c r="DV56">
        <v>10.742325806451611</v>
      </c>
      <c r="DW56">
        <v>500.02732258064509</v>
      </c>
      <c r="DX56">
        <v>90.800683870967717</v>
      </c>
      <c r="DY56">
        <v>0.10003213548387099</v>
      </c>
      <c r="DZ56">
        <v>17.257938709677418</v>
      </c>
      <c r="EA56">
        <v>18.0474064516129</v>
      </c>
      <c r="EB56">
        <v>999.90000000000032</v>
      </c>
      <c r="EC56">
        <v>0</v>
      </c>
      <c r="ED56">
        <v>0</v>
      </c>
      <c r="EE56">
        <v>9997.8167741935504</v>
      </c>
      <c r="EF56">
        <v>0</v>
      </c>
      <c r="EG56">
        <v>9.8356800000000035</v>
      </c>
      <c r="EH56">
        <v>-1.8130093548387101</v>
      </c>
      <c r="EI56">
        <v>422.74438709677418</v>
      </c>
      <c r="EJ56">
        <v>424.54506451612889</v>
      </c>
      <c r="EK56">
        <v>7.4551258064516124E-2</v>
      </c>
      <c r="EL56">
        <v>420.01293548387099</v>
      </c>
      <c r="EM56">
        <v>10.67527741935484</v>
      </c>
      <c r="EN56">
        <v>0.97609167741935499</v>
      </c>
      <c r="EO56">
        <v>0.9693224516129032</v>
      </c>
      <c r="EP56">
        <v>6.5643083870967747</v>
      </c>
      <c r="EQ56">
        <v>6.4632261290322583</v>
      </c>
      <c r="ER56">
        <v>1500.0038709677419</v>
      </c>
      <c r="ES56">
        <v>0.97299851612903254</v>
      </c>
      <c r="ET56">
        <v>2.7001654838709671E-2</v>
      </c>
      <c r="EU56">
        <v>0</v>
      </c>
      <c r="EV56">
        <v>224.62390322580649</v>
      </c>
      <c r="EW56">
        <v>4.9995999999999974</v>
      </c>
      <c r="EX56">
        <v>3433.109032258064</v>
      </c>
      <c r="EY56">
        <v>14076.43225806452</v>
      </c>
      <c r="EZ56">
        <v>37.57245161290323</v>
      </c>
      <c r="FA56">
        <v>39.402999999999992</v>
      </c>
      <c r="FB56">
        <v>38.892838709677413</v>
      </c>
      <c r="FC56">
        <v>38.765741935483859</v>
      </c>
      <c r="FD56">
        <v>38.158903225806426</v>
      </c>
      <c r="FE56">
        <v>1454.633870967742</v>
      </c>
      <c r="FF56">
        <v>40.369999999999983</v>
      </c>
      <c r="FG56">
        <v>0</v>
      </c>
      <c r="FH56">
        <v>135.4000000953674</v>
      </c>
      <c r="FI56">
        <v>0</v>
      </c>
      <c r="FJ56">
        <v>224.63642307692311</v>
      </c>
      <c r="FK56">
        <v>9.931624141022144E-2</v>
      </c>
      <c r="FL56">
        <v>-1.480341859385824</v>
      </c>
      <c r="FM56">
        <v>3433.103076923077</v>
      </c>
      <c r="FN56">
        <v>15</v>
      </c>
      <c r="FO56">
        <v>0</v>
      </c>
      <c r="FP56" t="s">
        <v>439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-1.8404985365853661</v>
      </c>
      <c r="GC56">
        <v>0.3398305923344932</v>
      </c>
      <c r="GD56">
        <v>5.5432858423324773E-2</v>
      </c>
      <c r="GE56">
        <v>1</v>
      </c>
      <c r="GF56">
        <v>224.63211764705881</v>
      </c>
      <c r="GG56">
        <v>0.39865546433175292</v>
      </c>
      <c r="GH56">
        <v>0.20334305477167361</v>
      </c>
      <c r="GI56">
        <v>1</v>
      </c>
      <c r="GJ56">
        <v>8.8512641463414629E-2</v>
      </c>
      <c r="GK56">
        <v>-0.2268742097560979</v>
      </c>
      <c r="GL56">
        <v>2.3818238726850821E-2</v>
      </c>
      <c r="GM56">
        <v>0</v>
      </c>
      <c r="GN56">
        <v>2</v>
      </c>
      <c r="GO56">
        <v>3</v>
      </c>
      <c r="GP56" t="s">
        <v>447</v>
      </c>
      <c r="GQ56">
        <v>3.09998</v>
      </c>
      <c r="GR56">
        <v>2.7580800000000001</v>
      </c>
      <c r="GS56">
        <v>8.7517600000000001E-2</v>
      </c>
      <c r="GT56">
        <v>8.8067000000000006E-2</v>
      </c>
      <c r="GU56">
        <v>6.0354100000000001E-2</v>
      </c>
      <c r="GV56">
        <v>6.0668E-2</v>
      </c>
      <c r="GW56">
        <v>23695.3</v>
      </c>
      <c r="GX56">
        <v>22044.799999999999</v>
      </c>
      <c r="GY56">
        <v>26533.599999999999</v>
      </c>
      <c r="GZ56">
        <v>24405.200000000001</v>
      </c>
      <c r="HA56">
        <v>39974.1</v>
      </c>
      <c r="HB56">
        <v>33934.5</v>
      </c>
      <c r="HC56">
        <v>46410.400000000001</v>
      </c>
      <c r="HD56">
        <v>38655.199999999997</v>
      </c>
      <c r="HE56">
        <v>1.8667199999999999</v>
      </c>
      <c r="HF56">
        <v>1.8507800000000001</v>
      </c>
      <c r="HG56">
        <v>-8.1583899999999997E-3</v>
      </c>
      <c r="HH56">
        <v>0</v>
      </c>
      <c r="HI56">
        <v>18.1678</v>
      </c>
      <c r="HJ56">
        <v>999.9</v>
      </c>
      <c r="HK56">
        <v>35.4</v>
      </c>
      <c r="HL56">
        <v>32.200000000000003</v>
      </c>
      <c r="HM56">
        <v>18.827200000000001</v>
      </c>
      <c r="HN56">
        <v>62.421599999999998</v>
      </c>
      <c r="HO56">
        <v>23.465499999999999</v>
      </c>
      <c r="HP56">
        <v>1</v>
      </c>
      <c r="HQ56">
        <v>0.257795</v>
      </c>
      <c r="HR56">
        <v>9.2810500000000005</v>
      </c>
      <c r="HS56">
        <v>20.0335</v>
      </c>
      <c r="HT56">
        <v>5.2219300000000004</v>
      </c>
      <c r="HU56">
        <v>11.986000000000001</v>
      </c>
      <c r="HV56">
        <v>4.9657999999999998</v>
      </c>
      <c r="HW56">
        <v>3.2757499999999999</v>
      </c>
      <c r="HX56">
        <v>9999</v>
      </c>
      <c r="HY56">
        <v>9999</v>
      </c>
      <c r="HZ56">
        <v>9999</v>
      </c>
      <c r="IA56">
        <v>521.5</v>
      </c>
      <c r="IB56">
        <v>1.8640099999999999</v>
      </c>
      <c r="IC56">
        <v>1.86012</v>
      </c>
      <c r="ID56">
        <v>1.8583799999999999</v>
      </c>
      <c r="IE56">
        <v>1.8597399999999999</v>
      </c>
      <c r="IF56">
        <v>1.8598699999999999</v>
      </c>
      <c r="IG56">
        <v>1.8583700000000001</v>
      </c>
      <c r="IH56">
        <v>1.8574299999999999</v>
      </c>
      <c r="II56">
        <v>1.8524</v>
      </c>
      <c r="IJ56">
        <v>0</v>
      </c>
      <c r="IK56">
        <v>0</v>
      </c>
      <c r="IL56">
        <v>0</v>
      </c>
      <c r="IM56">
        <v>0</v>
      </c>
      <c r="IN56" t="s">
        <v>441</v>
      </c>
      <c r="IO56" t="s">
        <v>442</v>
      </c>
      <c r="IP56" t="s">
        <v>443</v>
      </c>
      <c r="IQ56" t="s">
        <v>443</v>
      </c>
      <c r="IR56" t="s">
        <v>443</v>
      </c>
      <c r="IS56" t="s">
        <v>443</v>
      </c>
      <c r="IT56">
        <v>0</v>
      </c>
      <c r="IU56">
        <v>100</v>
      </c>
      <c r="IV56">
        <v>100</v>
      </c>
      <c r="IW56">
        <v>1.2689999999999999</v>
      </c>
      <c r="IX56">
        <v>7.6E-3</v>
      </c>
      <c r="IY56">
        <v>0.39716153104927959</v>
      </c>
      <c r="IZ56">
        <v>2.1943836705261579E-3</v>
      </c>
      <c r="JA56">
        <v>-2.6144308360484781E-7</v>
      </c>
      <c r="JB56">
        <v>2.8315668189746569E-11</v>
      </c>
      <c r="JC56">
        <v>-2.387284111826243E-2</v>
      </c>
      <c r="JD56">
        <v>-4.9195921971587819E-3</v>
      </c>
      <c r="JE56">
        <v>8.1864236447964141E-4</v>
      </c>
      <c r="JF56">
        <v>-8.2681161510495509E-6</v>
      </c>
      <c r="JG56">
        <v>6</v>
      </c>
      <c r="JH56">
        <v>2002</v>
      </c>
      <c r="JI56">
        <v>0</v>
      </c>
      <c r="JJ56">
        <v>28</v>
      </c>
      <c r="JK56">
        <v>28363715.899999999</v>
      </c>
      <c r="JL56">
        <v>28363715.899999999</v>
      </c>
      <c r="JM56">
        <v>1.1376999999999999</v>
      </c>
      <c r="JN56">
        <v>2.65137</v>
      </c>
      <c r="JO56">
        <v>1.49658</v>
      </c>
      <c r="JP56">
        <v>2.36084</v>
      </c>
      <c r="JQ56">
        <v>1.5490699999999999</v>
      </c>
      <c r="JR56">
        <v>2.34131</v>
      </c>
      <c r="JS56">
        <v>37.050899999999999</v>
      </c>
      <c r="JT56">
        <v>23.9649</v>
      </c>
      <c r="JU56">
        <v>18</v>
      </c>
      <c r="JV56">
        <v>486.72300000000001</v>
      </c>
      <c r="JW56">
        <v>490.553</v>
      </c>
      <c r="JX56">
        <v>12.315200000000001</v>
      </c>
      <c r="JY56">
        <v>30.011700000000001</v>
      </c>
      <c r="JZ56">
        <v>30.001300000000001</v>
      </c>
      <c r="KA56">
        <v>29.890799999999999</v>
      </c>
      <c r="KB56">
        <v>29.78</v>
      </c>
      <c r="KC56">
        <v>22.875</v>
      </c>
      <c r="KD56">
        <v>36.966200000000001</v>
      </c>
      <c r="KE56">
        <v>47.042400000000001</v>
      </c>
      <c r="KF56">
        <v>12.277100000000001</v>
      </c>
      <c r="KG56">
        <v>420</v>
      </c>
      <c r="KH56">
        <v>10.790699999999999</v>
      </c>
      <c r="KI56">
        <v>101.411</v>
      </c>
      <c r="KJ56">
        <v>93.181299999999993</v>
      </c>
    </row>
    <row r="57" spans="1:296" x14ac:dyDescent="0.3">
      <c r="A57">
        <v>39</v>
      </c>
      <c r="B57">
        <v>1701823017.5</v>
      </c>
      <c r="C57">
        <v>11440.5</v>
      </c>
      <c r="D57" t="s">
        <v>560</v>
      </c>
      <c r="E57" t="s">
        <v>561</v>
      </c>
      <c r="F57">
        <v>5</v>
      </c>
      <c r="G57" t="s">
        <v>555</v>
      </c>
      <c r="H57">
        <v>1701823009.75</v>
      </c>
      <c r="I57">
        <f t="shared" si="50"/>
        <v>2.4500211287109883E-4</v>
      </c>
      <c r="J57">
        <f t="shared" si="51"/>
        <v>0.24500211287109885</v>
      </c>
      <c r="K57">
        <f t="shared" si="52"/>
        <v>4.7842044833201829</v>
      </c>
      <c r="L57">
        <f t="shared" si="53"/>
        <v>418.07980000000009</v>
      </c>
      <c r="M57">
        <f t="shared" si="54"/>
        <v>38.245827890153272</v>
      </c>
      <c r="N57">
        <f t="shared" si="55"/>
        <v>3.4765142061040208</v>
      </c>
      <c r="O57">
        <f t="shared" si="56"/>
        <v>38.003108944579395</v>
      </c>
      <c r="P57">
        <f t="shared" si="57"/>
        <v>2.045784083963945E-2</v>
      </c>
      <c r="Q57">
        <f t="shared" si="58"/>
        <v>2.8522712947021804</v>
      </c>
      <c r="R57">
        <f t="shared" si="59"/>
        <v>2.0376671562248174E-2</v>
      </c>
      <c r="S57">
        <f t="shared" si="60"/>
        <v>1.274268551580636E-2</v>
      </c>
      <c r="T57">
        <f t="shared" si="61"/>
        <v>241.73694482331425</v>
      </c>
      <c r="U57">
        <f t="shared" si="62"/>
        <v>18.581395455918098</v>
      </c>
      <c r="V57">
        <f t="shared" si="63"/>
        <v>17.931423333333331</v>
      </c>
      <c r="W57">
        <f t="shared" si="64"/>
        <v>2.0623620267983327</v>
      </c>
      <c r="X57">
        <f t="shared" si="65"/>
        <v>50.233406852403895</v>
      </c>
      <c r="Y57">
        <f t="shared" si="66"/>
        <v>0.98775831016593152</v>
      </c>
      <c r="Z57">
        <f t="shared" si="67"/>
        <v>1.9663374874576376</v>
      </c>
      <c r="AA57">
        <f t="shared" si="68"/>
        <v>1.0746037166324012</v>
      </c>
      <c r="AB57">
        <f t="shared" si="69"/>
        <v>-10.804593177615459</v>
      </c>
      <c r="AC57">
        <f t="shared" si="70"/>
        <v>-116.18627076504478</v>
      </c>
      <c r="AD57">
        <f t="shared" si="71"/>
        <v>-7.986469960204003</v>
      </c>
      <c r="AE57">
        <f t="shared" si="72"/>
        <v>106.75961092045</v>
      </c>
      <c r="AF57">
        <f t="shared" si="73"/>
        <v>4.7547211813917256</v>
      </c>
      <c r="AG57">
        <f t="shared" si="74"/>
        <v>0.25784053710780386</v>
      </c>
      <c r="AH57">
        <f t="shared" si="75"/>
        <v>4.7842044833201829</v>
      </c>
      <c r="AI57">
        <v>424.59844402093921</v>
      </c>
      <c r="AJ57">
        <v>422.66376363636351</v>
      </c>
      <c r="AK57">
        <v>4.3231618386438322E-5</v>
      </c>
      <c r="AL57">
        <v>66.205941633385706</v>
      </c>
      <c r="AM57">
        <f t="shared" si="76"/>
        <v>0.24500211287109885</v>
      </c>
      <c r="AN57">
        <v>10.77666650003821</v>
      </c>
      <c r="AO57">
        <v>10.87272666666667</v>
      </c>
      <c r="AP57">
        <v>1.066959711703619E-4</v>
      </c>
      <c r="AQ57">
        <v>108.76998172306411</v>
      </c>
      <c r="AR57">
        <v>0</v>
      </c>
      <c r="AS57">
        <v>0</v>
      </c>
      <c r="AT57">
        <f t="shared" si="77"/>
        <v>1</v>
      </c>
      <c r="AU57">
        <f t="shared" si="78"/>
        <v>0</v>
      </c>
      <c r="AV57">
        <f t="shared" si="79"/>
        <v>49635.830439122023</v>
      </c>
      <c r="AW57" t="s">
        <v>436</v>
      </c>
      <c r="AX57">
        <v>0</v>
      </c>
      <c r="AY57">
        <v>0.7</v>
      </c>
      <c r="AZ57">
        <v>0.7</v>
      </c>
      <c r="BA57">
        <f t="shared" si="80"/>
        <v>0</v>
      </c>
      <c r="BB57">
        <v>-1</v>
      </c>
      <c r="BC57" t="s">
        <v>562</v>
      </c>
      <c r="BD57">
        <v>8180.94</v>
      </c>
      <c r="BE57">
        <v>224.59230769230771</v>
      </c>
      <c r="BF57">
        <v>230.66</v>
      </c>
      <c r="BG57">
        <f t="shared" si="81"/>
        <v>2.6305784738109295E-2</v>
      </c>
      <c r="BH57">
        <v>0.5</v>
      </c>
      <c r="BI57">
        <f t="shared" si="82"/>
        <v>1261.2085803229609</v>
      </c>
      <c r="BJ57">
        <f t="shared" si="83"/>
        <v>4.7842044833201829</v>
      </c>
      <c r="BK57">
        <f t="shared" si="84"/>
        <v>16.588540711916117</v>
      </c>
      <c r="BL57">
        <f t="shared" si="85"/>
        <v>4.5862394004955211E-3</v>
      </c>
      <c r="BM57">
        <f t="shared" si="86"/>
        <v>-0.99696523020896566</v>
      </c>
      <c r="BN57">
        <f t="shared" si="87"/>
        <v>230.66</v>
      </c>
      <c r="BO57" t="s">
        <v>436</v>
      </c>
      <c r="BP57">
        <v>0</v>
      </c>
      <c r="BQ57">
        <f t="shared" si="88"/>
        <v>230.66</v>
      </c>
      <c r="BR57">
        <f t="shared" si="89"/>
        <v>0</v>
      </c>
      <c r="BS57" t="e">
        <f t="shared" si="90"/>
        <v>#DIV/0!</v>
      </c>
      <c r="BT57">
        <f t="shared" si="91"/>
        <v>1</v>
      </c>
      <c r="BU57">
        <f t="shared" si="92"/>
        <v>2.6385859748183523E-2</v>
      </c>
      <c r="BV57" t="e">
        <f t="shared" si="93"/>
        <v>#DIV/0!</v>
      </c>
      <c r="BW57" t="e">
        <f t="shared" si="94"/>
        <v>#DIV/0!</v>
      </c>
      <c r="BX57" t="e">
        <f t="shared" si="95"/>
        <v>#DIV/0!</v>
      </c>
      <c r="DG57">
        <f t="shared" si="96"/>
        <v>1499.9970000000001</v>
      </c>
      <c r="DH57">
        <f t="shared" si="97"/>
        <v>1261.2085803229609</v>
      </c>
      <c r="DI57">
        <f t="shared" si="98"/>
        <v>0.84080740183011082</v>
      </c>
      <c r="DJ57">
        <f t="shared" si="99"/>
        <v>0.16115828553211389</v>
      </c>
      <c r="DK57">
        <v>2</v>
      </c>
      <c r="DL57">
        <v>0.5</v>
      </c>
      <c r="DM57" t="s">
        <v>438</v>
      </c>
      <c r="DN57">
        <v>2</v>
      </c>
      <c r="DO57" t="b">
        <v>1</v>
      </c>
      <c r="DP57">
        <v>1701823009.75</v>
      </c>
      <c r="DQ57">
        <v>418.07980000000009</v>
      </c>
      <c r="DR57">
        <v>420.02476666666672</v>
      </c>
      <c r="DS57">
        <v>10.866526666666671</v>
      </c>
      <c r="DT57">
        <v>10.76451333333333</v>
      </c>
      <c r="DU57">
        <v>416.81139999999999</v>
      </c>
      <c r="DV57">
        <v>10.857889999999999</v>
      </c>
      <c r="DW57">
        <v>500.01053333333329</v>
      </c>
      <c r="DX57">
        <v>90.79915666666669</v>
      </c>
      <c r="DY57">
        <v>0.10001843000000001</v>
      </c>
      <c r="DZ57">
        <v>17.175846666666661</v>
      </c>
      <c r="EA57">
        <v>17.931423333333331</v>
      </c>
      <c r="EB57">
        <v>999.9000000000002</v>
      </c>
      <c r="EC57">
        <v>0</v>
      </c>
      <c r="ED57">
        <v>0</v>
      </c>
      <c r="EE57">
        <v>9999.646333333334</v>
      </c>
      <c r="EF57">
        <v>0</v>
      </c>
      <c r="EG57">
        <v>9.8175679999999996</v>
      </c>
      <c r="EH57">
        <v>-1.9449473333333329</v>
      </c>
      <c r="EI57">
        <v>422.67283333333319</v>
      </c>
      <c r="EJ57">
        <v>424.59536666666662</v>
      </c>
      <c r="EK57">
        <v>0.10201757</v>
      </c>
      <c r="EL57">
        <v>420.02476666666672</v>
      </c>
      <c r="EM57">
        <v>10.76451333333333</v>
      </c>
      <c r="EN57">
        <v>0.98667209999999994</v>
      </c>
      <c r="EO57">
        <v>0.97740893333333334</v>
      </c>
      <c r="EP57">
        <v>6.7210423333333322</v>
      </c>
      <c r="EQ57">
        <v>6.5838873333333332</v>
      </c>
      <c r="ER57">
        <v>1499.9970000000001</v>
      </c>
      <c r="ES57">
        <v>0.9729986666666669</v>
      </c>
      <c r="ET57">
        <v>2.7001506666666661E-2</v>
      </c>
      <c r="EU57">
        <v>0</v>
      </c>
      <c r="EV57">
        <v>224.61613333333341</v>
      </c>
      <c r="EW57">
        <v>4.9995999999999983</v>
      </c>
      <c r="EX57">
        <v>3434.118333333332</v>
      </c>
      <c r="EY57">
        <v>14076.376666666671</v>
      </c>
      <c r="EZ57">
        <v>37.58306666666666</v>
      </c>
      <c r="FA57">
        <v>39.416333333333327</v>
      </c>
      <c r="FB57">
        <v>38.691466666666663</v>
      </c>
      <c r="FC57">
        <v>38.774733333333323</v>
      </c>
      <c r="FD57">
        <v>38.166600000000003</v>
      </c>
      <c r="FE57">
        <v>1454.627</v>
      </c>
      <c r="FF57">
        <v>40.369999999999983</v>
      </c>
      <c r="FG57">
        <v>0</v>
      </c>
      <c r="FH57">
        <v>65.799999952316284</v>
      </c>
      <c r="FI57">
        <v>0</v>
      </c>
      <c r="FJ57">
        <v>224.59230769230771</v>
      </c>
      <c r="FK57">
        <v>3.2341892588276362E-2</v>
      </c>
      <c r="FL57">
        <v>2.576410237872977</v>
      </c>
      <c r="FM57">
        <v>3434.16</v>
      </c>
      <c r="FN57">
        <v>15</v>
      </c>
      <c r="FO57">
        <v>0</v>
      </c>
      <c r="FP57" t="s">
        <v>439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-1.922800243902439</v>
      </c>
      <c r="GC57">
        <v>-0.20115825783972061</v>
      </c>
      <c r="GD57">
        <v>5.1380633320623023E-2</v>
      </c>
      <c r="GE57">
        <v>1</v>
      </c>
      <c r="GF57">
        <v>224.6200294117647</v>
      </c>
      <c r="GG57">
        <v>-0.2078074811879157</v>
      </c>
      <c r="GH57">
        <v>0.2039517655338153</v>
      </c>
      <c r="GI57">
        <v>1</v>
      </c>
      <c r="GJ57">
        <v>9.944354878048782E-2</v>
      </c>
      <c r="GK57">
        <v>5.722634843205926E-3</v>
      </c>
      <c r="GL57">
        <v>1.5781248102332609E-2</v>
      </c>
      <c r="GM57">
        <v>1</v>
      </c>
      <c r="GN57">
        <v>3</v>
      </c>
      <c r="GO57">
        <v>3</v>
      </c>
      <c r="GP57" t="s">
        <v>440</v>
      </c>
      <c r="GQ57">
        <v>3.0998999999999999</v>
      </c>
      <c r="GR57">
        <v>2.7579699999999998</v>
      </c>
      <c r="GS57">
        <v>8.7473200000000001E-2</v>
      </c>
      <c r="GT57">
        <v>8.8052599999999995E-2</v>
      </c>
      <c r="GU57">
        <v>6.0822399999999999E-2</v>
      </c>
      <c r="GV57">
        <v>6.0943200000000003E-2</v>
      </c>
      <c r="GW57">
        <v>23695.200000000001</v>
      </c>
      <c r="GX57">
        <v>22044.400000000001</v>
      </c>
      <c r="GY57">
        <v>26532.3</v>
      </c>
      <c r="GZ57">
        <v>24404.5</v>
      </c>
      <c r="HA57">
        <v>39952.1</v>
      </c>
      <c r="HB57">
        <v>33923.5</v>
      </c>
      <c r="HC57">
        <v>46408.1</v>
      </c>
      <c r="HD57">
        <v>38654.1</v>
      </c>
      <c r="HE57">
        <v>1.8667199999999999</v>
      </c>
      <c r="HF57">
        <v>1.84982</v>
      </c>
      <c r="HG57">
        <v>-1.0192400000000001E-2</v>
      </c>
      <c r="HH57">
        <v>0</v>
      </c>
      <c r="HI57">
        <v>18.101500000000001</v>
      </c>
      <c r="HJ57">
        <v>999.9</v>
      </c>
      <c r="HK57">
        <v>34.4</v>
      </c>
      <c r="HL57">
        <v>32.299999999999997</v>
      </c>
      <c r="HM57">
        <v>18.401499999999999</v>
      </c>
      <c r="HN57">
        <v>62.421599999999998</v>
      </c>
      <c r="HO57">
        <v>23.6418</v>
      </c>
      <c r="HP57">
        <v>1</v>
      </c>
      <c r="HQ57">
        <v>0.255442</v>
      </c>
      <c r="HR57">
        <v>8.0339299999999998</v>
      </c>
      <c r="HS57">
        <v>20.1007</v>
      </c>
      <c r="HT57">
        <v>5.2219300000000004</v>
      </c>
      <c r="HU57">
        <v>11.986000000000001</v>
      </c>
      <c r="HV57">
        <v>4.9656500000000001</v>
      </c>
      <c r="HW57">
        <v>3.2757800000000001</v>
      </c>
      <c r="HX57">
        <v>9999</v>
      </c>
      <c r="HY57">
        <v>9999</v>
      </c>
      <c r="HZ57">
        <v>9999</v>
      </c>
      <c r="IA57">
        <v>521.5</v>
      </c>
      <c r="IB57">
        <v>1.8640099999999999</v>
      </c>
      <c r="IC57">
        <v>1.86012</v>
      </c>
      <c r="ID57">
        <v>1.8583799999999999</v>
      </c>
      <c r="IE57">
        <v>1.85975</v>
      </c>
      <c r="IF57">
        <v>1.85989</v>
      </c>
      <c r="IG57">
        <v>1.8583700000000001</v>
      </c>
      <c r="IH57">
        <v>1.85745</v>
      </c>
      <c r="II57">
        <v>1.8524</v>
      </c>
      <c r="IJ57">
        <v>0</v>
      </c>
      <c r="IK57">
        <v>0</v>
      </c>
      <c r="IL57">
        <v>0</v>
      </c>
      <c r="IM57">
        <v>0</v>
      </c>
      <c r="IN57" t="s">
        <v>441</v>
      </c>
      <c r="IO57" t="s">
        <v>442</v>
      </c>
      <c r="IP57" t="s">
        <v>443</v>
      </c>
      <c r="IQ57" t="s">
        <v>443</v>
      </c>
      <c r="IR57" t="s">
        <v>443</v>
      </c>
      <c r="IS57" t="s">
        <v>443</v>
      </c>
      <c r="IT57">
        <v>0</v>
      </c>
      <c r="IU57">
        <v>100</v>
      </c>
      <c r="IV57">
        <v>100</v>
      </c>
      <c r="IW57">
        <v>1.268</v>
      </c>
      <c r="IX57">
        <v>8.6999999999999994E-3</v>
      </c>
      <c r="IY57">
        <v>0.39716153104927959</v>
      </c>
      <c r="IZ57">
        <v>2.1943836705261579E-3</v>
      </c>
      <c r="JA57">
        <v>-2.6144308360484781E-7</v>
      </c>
      <c r="JB57">
        <v>2.8315668189746569E-11</v>
      </c>
      <c r="JC57">
        <v>-2.387284111826243E-2</v>
      </c>
      <c r="JD57">
        <v>-4.9195921971587819E-3</v>
      </c>
      <c r="JE57">
        <v>8.1864236447964141E-4</v>
      </c>
      <c r="JF57">
        <v>-8.2681161510495509E-6</v>
      </c>
      <c r="JG57">
        <v>6</v>
      </c>
      <c r="JH57">
        <v>2002</v>
      </c>
      <c r="JI57">
        <v>0</v>
      </c>
      <c r="JJ57">
        <v>28</v>
      </c>
      <c r="JK57">
        <v>28363717</v>
      </c>
      <c r="JL57">
        <v>28363717</v>
      </c>
      <c r="JM57">
        <v>1.1376999999999999</v>
      </c>
      <c r="JN57">
        <v>2.6403799999999999</v>
      </c>
      <c r="JO57">
        <v>1.49658</v>
      </c>
      <c r="JP57">
        <v>2.36206</v>
      </c>
      <c r="JQ57">
        <v>1.5490699999999999</v>
      </c>
      <c r="JR57">
        <v>2.4645999999999999</v>
      </c>
      <c r="JS57">
        <v>37.098599999999998</v>
      </c>
      <c r="JT57">
        <v>23.9999</v>
      </c>
      <c r="JU57">
        <v>18</v>
      </c>
      <c r="JV57">
        <v>487.24700000000001</v>
      </c>
      <c r="JW57">
        <v>490.56700000000001</v>
      </c>
      <c r="JX57">
        <v>12.1815</v>
      </c>
      <c r="JY57">
        <v>30.047699999999999</v>
      </c>
      <c r="JZ57">
        <v>29.9999</v>
      </c>
      <c r="KA57">
        <v>29.960899999999999</v>
      </c>
      <c r="KB57">
        <v>29.8584</v>
      </c>
      <c r="KC57">
        <v>22.867100000000001</v>
      </c>
      <c r="KD57">
        <v>35.069099999999999</v>
      </c>
      <c r="KE57">
        <v>44.761699999999998</v>
      </c>
      <c r="KF57">
        <v>12.2111</v>
      </c>
      <c r="KG57">
        <v>420</v>
      </c>
      <c r="KH57">
        <v>10.8184</v>
      </c>
      <c r="KI57">
        <v>101.40600000000001</v>
      </c>
      <c r="KJ57">
        <v>93.1785</v>
      </c>
    </row>
    <row r="58" spans="1:296" x14ac:dyDescent="0.3">
      <c r="A58">
        <v>40</v>
      </c>
      <c r="B58">
        <v>1701823298.5</v>
      </c>
      <c r="C58">
        <v>11721.5</v>
      </c>
      <c r="D58" t="s">
        <v>563</v>
      </c>
      <c r="E58" t="s">
        <v>564</v>
      </c>
      <c r="F58">
        <v>5</v>
      </c>
      <c r="G58" t="s">
        <v>555</v>
      </c>
      <c r="H58">
        <v>1701823290.5</v>
      </c>
      <c r="I58">
        <f t="shared" si="50"/>
        <v>6.1677616755570323E-4</v>
      </c>
      <c r="J58">
        <f t="shared" si="51"/>
        <v>0.61677616755570319</v>
      </c>
      <c r="K58">
        <f t="shared" si="52"/>
        <v>6.8881861763943339</v>
      </c>
      <c r="L58">
        <f t="shared" si="53"/>
        <v>417.17980645161288</v>
      </c>
      <c r="M58">
        <f t="shared" si="54"/>
        <v>97.691405429616253</v>
      </c>
      <c r="N58">
        <f t="shared" si="55"/>
        <v>8.8803503110900639</v>
      </c>
      <c r="O58">
        <f t="shared" si="56"/>
        <v>37.922505134519753</v>
      </c>
      <c r="P58">
        <f t="shared" si="57"/>
        <v>3.5500247959808419E-2</v>
      </c>
      <c r="Q58">
        <f t="shared" si="58"/>
        <v>2.8502741021146334</v>
      </c>
      <c r="R58">
        <f t="shared" si="59"/>
        <v>3.5256426795715855E-2</v>
      </c>
      <c r="S58">
        <f t="shared" si="60"/>
        <v>2.2057033370465259E-2</v>
      </c>
      <c r="T58">
        <f t="shared" si="61"/>
        <v>241.73787430057519</v>
      </c>
      <c r="U58">
        <f t="shared" si="62"/>
        <v>24.928955769532429</v>
      </c>
      <c r="V58">
        <f t="shared" si="63"/>
        <v>24.05048064516129</v>
      </c>
      <c r="W58">
        <f t="shared" si="64"/>
        <v>3.0040683981760381</v>
      </c>
      <c r="X58">
        <f t="shared" si="65"/>
        <v>49.605968147914204</v>
      </c>
      <c r="Y58">
        <f t="shared" si="66"/>
        <v>1.4528114357886071</v>
      </c>
      <c r="Z58">
        <f t="shared" si="67"/>
        <v>2.9287029162633003</v>
      </c>
      <c r="AA58">
        <f t="shared" si="68"/>
        <v>1.551256962387431</v>
      </c>
      <c r="AB58">
        <f t="shared" si="69"/>
        <v>-27.199828989206512</v>
      </c>
      <c r="AC58">
        <f t="shared" si="70"/>
        <v>-64.916586475383653</v>
      </c>
      <c r="AD58">
        <f t="shared" si="71"/>
        <v>-4.7615073605962248</v>
      </c>
      <c r="AE58">
        <f t="shared" si="72"/>
        <v>144.85995147538881</v>
      </c>
      <c r="AF58">
        <f t="shared" si="73"/>
        <v>6.8347997112690164</v>
      </c>
      <c r="AG58">
        <f t="shared" si="74"/>
        <v>0.69297999780399766</v>
      </c>
      <c r="AH58">
        <f t="shared" si="75"/>
        <v>6.8881861763943339</v>
      </c>
      <c r="AI58">
        <v>426.69615568854908</v>
      </c>
      <c r="AJ58">
        <v>423.93256363636351</v>
      </c>
      <c r="AK58">
        <v>-7.2961784212865963E-3</v>
      </c>
      <c r="AL58">
        <v>66.205941633385706</v>
      </c>
      <c r="AM58">
        <f t="shared" si="76"/>
        <v>0.61677616755570319</v>
      </c>
      <c r="AN58">
        <v>15.711777985249141</v>
      </c>
      <c r="AO58">
        <v>15.95722909090909</v>
      </c>
      <c r="AP58">
        <v>-3.3560142005020359E-4</v>
      </c>
      <c r="AQ58">
        <v>108.76998172306411</v>
      </c>
      <c r="AR58">
        <v>0</v>
      </c>
      <c r="AS58">
        <v>0</v>
      </c>
      <c r="AT58">
        <f t="shared" si="77"/>
        <v>1</v>
      </c>
      <c r="AU58">
        <f t="shared" si="78"/>
        <v>0</v>
      </c>
      <c r="AV58">
        <f t="shared" si="79"/>
        <v>48499.282350066853</v>
      </c>
      <c r="AW58" t="s">
        <v>436</v>
      </c>
      <c r="AX58">
        <v>0</v>
      </c>
      <c r="AY58">
        <v>0.7</v>
      </c>
      <c r="AZ58">
        <v>0.7</v>
      </c>
      <c r="BA58">
        <f t="shared" si="80"/>
        <v>0</v>
      </c>
      <c r="BB58">
        <v>-1</v>
      </c>
      <c r="BC58" t="s">
        <v>565</v>
      </c>
      <c r="BD58">
        <v>8179.25</v>
      </c>
      <c r="BE58">
        <v>216.21738461538459</v>
      </c>
      <c r="BF58">
        <v>225.7</v>
      </c>
      <c r="BG58">
        <f t="shared" si="81"/>
        <v>4.2014246276541378E-2</v>
      </c>
      <c r="BH58">
        <v>0.5</v>
      </c>
      <c r="BI58">
        <f t="shared" si="82"/>
        <v>1261.2162196777172</v>
      </c>
      <c r="BJ58">
        <f t="shared" si="83"/>
        <v>6.8881861763943339</v>
      </c>
      <c r="BK58">
        <f t="shared" si="84"/>
        <v>26.494524430754062</v>
      </c>
      <c r="BL58">
        <f t="shared" si="85"/>
        <v>6.2544281094085745E-3</v>
      </c>
      <c r="BM58">
        <f t="shared" si="86"/>
        <v>-0.99689853788214444</v>
      </c>
      <c r="BN58">
        <f t="shared" si="87"/>
        <v>225.7</v>
      </c>
      <c r="BO58" t="s">
        <v>436</v>
      </c>
      <c r="BP58">
        <v>0</v>
      </c>
      <c r="BQ58">
        <f t="shared" si="88"/>
        <v>225.7</v>
      </c>
      <c r="BR58">
        <f t="shared" si="89"/>
        <v>0</v>
      </c>
      <c r="BS58" t="e">
        <f t="shared" si="90"/>
        <v>#DIV/0!</v>
      </c>
      <c r="BT58">
        <f t="shared" si="91"/>
        <v>1</v>
      </c>
      <c r="BU58">
        <f t="shared" si="92"/>
        <v>4.2144957264957331E-2</v>
      </c>
      <c r="BV58" t="e">
        <f t="shared" si="93"/>
        <v>#DIV/0!</v>
      </c>
      <c r="BW58" t="e">
        <f t="shared" si="94"/>
        <v>#DIV/0!</v>
      </c>
      <c r="BX58" t="e">
        <f t="shared" si="95"/>
        <v>#DIV/0!</v>
      </c>
      <c r="DG58">
        <f t="shared" si="96"/>
        <v>1500.006451612903</v>
      </c>
      <c r="DH58">
        <f t="shared" si="97"/>
        <v>1261.2162196777172</v>
      </c>
      <c r="DI58">
        <f t="shared" si="98"/>
        <v>0.84080719674343851</v>
      </c>
      <c r="DJ58">
        <f t="shared" si="99"/>
        <v>0.16115788971483633</v>
      </c>
      <c r="DK58">
        <v>2</v>
      </c>
      <c r="DL58">
        <v>0.5</v>
      </c>
      <c r="DM58" t="s">
        <v>438</v>
      </c>
      <c r="DN58">
        <v>2</v>
      </c>
      <c r="DO58" t="b">
        <v>1</v>
      </c>
      <c r="DP58">
        <v>1701823290.5</v>
      </c>
      <c r="DQ58">
        <v>417.17980645161288</v>
      </c>
      <c r="DR58">
        <v>420.02925806451623</v>
      </c>
      <c r="DS58">
        <v>15.98216129032258</v>
      </c>
      <c r="DT58">
        <v>15.70940967741935</v>
      </c>
      <c r="DU58">
        <v>415.91309677419349</v>
      </c>
      <c r="DV58">
        <v>15.910364516129031</v>
      </c>
      <c r="DW58">
        <v>500.01880645161287</v>
      </c>
      <c r="DX58">
        <v>90.802093548387077</v>
      </c>
      <c r="DY58">
        <v>9.9969658064516131E-2</v>
      </c>
      <c r="DZ58">
        <v>23.628022580645158</v>
      </c>
      <c r="EA58">
        <v>24.05048064516129</v>
      </c>
      <c r="EB58">
        <v>999.90000000000032</v>
      </c>
      <c r="EC58">
        <v>0</v>
      </c>
      <c r="ED58">
        <v>0</v>
      </c>
      <c r="EE58">
        <v>9987.0983870967739</v>
      </c>
      <c r="EF58">
        <v>0</v>
      </c>
      <c r="EG58">
        <v>9.7749699999999997</v>
      </c>
      <c r="EH58">
        <v>-2.8494274193548388</v>
      </c>
      <c r="EI58">
        <v>423.95561290322581</v>
      </c>
      <c r="EJ58">
        <v>426.73296774193551</v>
      </c>
      <c r="EK58">
        <v>0.2727415483870968</v>
      </c>
      <c r="EL58">
        <v>420.02925806451623</v>
      </c>
      <c r="EM58">
        <v>15.70940967741935</v>
      </c>
      <c r="EN58">
        <v>1.451213870967742</v>
      </c>
      <c r="EO58">
        <v>1.426447741935484</v>
      </c>
      <c r="EP58">
        <v>12.463593548387101</v>
      </c>
      <c r="EQ58">
        <v>12.20174193548387</v>
      </c>
      <c r="ER58">
        <v>1500.006451612903</v>
      </c>
      <c r="ES58">
        <v>0.97300212903225813</v>
      </c>
      <c r="ET58">
        <v>2.6998158064516119E-2</v>
      </c>
      <c r="EU58">
        <v>0</v>
      </c>
      <c r="EV58">
        <v>216.1929032258065</v>
      </c>
      <c r="EW58">
        <v>4.9995999999999974</v>
      </c>
      <c r="EX58">
        <v>3313.8519354838709</v>
      </c>
      <c r="EY58">
        <v>14076.480645161289</v>
      </c>
      <c r="EZ58">
        <v>37.749806451612891</v>
      </c>
      <c r="FA58">
        <v>39.515999999999998</v>
      </c>
      <c r="FB58">
        <v>38.401000000000003</v>
      </c>
      <c r="FC58">
        <v>38.925193548387092</v>
      </c>
      <c r="FD58">
        <v>38.862774193548383</v>
      </c>
      <c r="FE58">
        <v>1454.646451612904</v>
      </c>
      <c r="FF58">
        <v>40.359999999999978</v>
      </c>
      <c r="FG58">
        <v>0</v>
      </c>
      <c r="FH58">
        <v>280.59999990463263</v>
      </c>
      <c r="FI58">
        <v>0</v>
      </c>
      <c r="FJ58">
        <v>216.21738461538459</v>
      </c>
      <c r="FK58">
        <v>0.15794871724116319</v>
      </c>
      <c r="FL58">
        <v>10.61709402852277</v>
      </c>
      <c r="FM58">
        <v>3313.961923076924</v>
      </c>
      <c r="FN58">
        <v>15</v>
      </c>
      <c r="FO58">
        <v>0</v>
      </c>
      <c r="FP58" t="s">
        <v>439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-2.8336995121951221</v>
      </c>
      <c r="GC58">
        <v>-0.1109326829268235</v>
      </c>
      <c r="GD58">
        <v>6.2246889743093808E-2</v>
      </c>
      <c r="GE58">
        <v>1</v>
      </c>
      <c r="GF58">
        <v>216.1551764705882</v>
      </c>
      <c r="GG58">
        <v>0.67838044746604242</v>
      </c>
      <c r="GH58">
        <v>0.21337931850114669</v>
      </c>
      <c r="GI58">
        <v>1</v>
      </c>
      <c r="GJ58">
        <v>0.28283809756097561</v>
      </c>
      <c r="GK58">
        <v>-0.20493221602787409</v>
      </c>
      <c r="GL58">
        <v>2.030368231747676E-2</v>
      </c>
      <c r="GM58">
        <v>0</v>
      </c>
      <c r="GN58">
        <v>2</v>
      </c>
      <c r="GO58">
        <v>3</v>
      </c>
      <c r="GP58" t="s">
        <v>447</v>
      </c>
      <c r="GQ58">
        <v>3.1010399999999998</v>
      </c>
      <c r="GR58">
        <v>2.7579600000000002</v>
      </c>
      <c r="GS58">
        <v>8.7338399999999997E-2</v>
      </c>
      <c r="GT58">
        <v>8.8047399999999998E-2</v>
      </c>
      <c r="GU58">
        <v>8.0969899999999997E-2</v>
      </c>
      <c r="GV58">
        <v>8.0882599999999999E-2</v>
      </c>
      <c r="GW58">
        <v>23693</v>
      </c>
      <c r="GX58">
        <v>22037.9</v>
      </c>
      <c r="GY58">
        <v>26525.599999999999</v>
      </c>
      <c r="GZ58">
        <v>24396.9</v>
      </c>
      <c r="HA58">
        <v>39080.699999999997</v>
      </c>
      <c r="HB58">
        <v>33191.199999999997</v>
      </c>
      <c r="HC58">
        <v>46395.8</v>
      </c>
      <c r="HD58">
        <v>38642.9</v>
      </c>
      <c r="HE58">
        <v>1.8669</v>
      </c>
      <c r="HF58">
        <v>1.8565499999999999</v>
      </c>
      <c r="HG58">
        <v>0.12102</v>
      </c>
      <c r="HH58">
        <v>0</v>
      </c>
      <c r="HI58">
        <v>22.073899999999998</v>
      </c>
      <c r="HJ58">
        <v>999.9</v>
      </c>
      <c r="HK58">
        <v>35.700000000000003</v>
      </c>
      <c r="HL58">
        <v>32.5</v>
      </c>
      <c r="HM58">
        <v>19.313199999999998</v>
      </c>
      <c r="HN58">
        <v>60.811599999999999</v>
      </c>
      <c r="HO58">
        <v>23.1691</v>
      </c>
      <c r="HP58">
        <v>1</v>
      </c>
      <c r="HQ58">
        <v>0.247637</v>
      </c>
      <c r="HR58">
        <v>4.6238099999999998</v>
      </c>
      <c r="HS58">
        <v>20.2166</v>
      </c>
      <c r="HT58">
        <v>5.2174399999999999</v>
      </c>
      <c r="HU58">
        <v>11.9831</v>
      </c>
      <c r="HV58">
        <v>4.9657</v>
      </c>
      <c r="HW58">
        <v>3.2755999999999998</v>
      </c>
      <c r="HX58">
        <v>9999</v>
      </c>
      <c r="HY58">
        <v>9999</v>
      </c>
      <c r="HZ58">
        <v>9999</v>
      </c>
      <c r="IA58">
        <v>521.6</v>
      </c>
      <c r="IB58">
        <v>1.8640099999999999</v>
      </c>
      <c r="IC58">
        <v>1.8601700000000001</v>
      </c>
      <c r="ID58">
        <v>1.85842</v>
      </c>
      <c r="IE58">
        <v>1.8597900000000001</v>
      </c>
      <c r="IF58">
        <v>1.85988</v>
      </c>
      <c r="IG58">
        <v>1.8583799999999999</v>
      </c>
      <c r="IH58">
        <v>1.85745</v>
      </c>
      <c r="II58">
        <v>1.85242</v>
      </c>
      <c r="IJ58">
        <v>0</v>
      </c>
      <c r="IK58">
        <v>0</v>
      </c>
      <c r="IL58">
        <v>0</v>
      </c>
      <c r="IM58">
        <v>0</v>
      </c>
      <c r="IN58" t="s">
        <v>441</v>
      </c>
      <c r="IO58" t="s">
        <v>442</v>
      </c>
      <c r="IP58" t="s">
        <v>443</v>
      </c>
      <c r="IQ58" t="s">
        <v>443</v>
      </c>
      <c r="IR58" t="s">
        <v>443</v>
      </c>
      <c r="IS58" t="s">
        <v>443</v>
      </c>
      <c r="IT58">
        <v>0</v>
      </c>
      <c r="IU58">
        <v>100</v>
      </c>
      <c r="IV58">
        <v>100</v>
      </c>
      <c r="IW58">
        <v>1.266</v>
      </c>
      <c r="IX58">
        <v>7.1400000000000005E-2</v>
      </c>
      <c r="IY58">
        <v>0.39716153104927959</v>
      </c>
      <c r="IZ58">
        <v>2.1943836705261579E-3</v>
      </c>
      <c r="JA58">
        <v>-2.6144308360484781E-7</v>
      </c>
      <c r="JB58">
        <v>2.8315668189746569E-11</v>
      </c>
      <c r="JC58">
        <v>-2.387284111826243E-2</v>
      </c>
      <c r="JD58">
        <v>-4.9195921971587819E-3</v>
      </c>
      <c r="JE58">
        <v>8.1864236447964141E-4</v>
      </c>
      <c r="JF58">
        <v>-8.2681161510495509E-6</v>
      </c>
      <c r="JG58">
        <v>6</v>
      </c>
      <c r="JH58">
        <v>2002</v>
      </c>
      <c r="JI58">
        <v>0</v>
      </c>
      <c r="JJ58">
        <v>28</v>
      </c>
      <c r="JK58">
        <v>28363721.600000001</v>
      </c>
      <c r="JL58">
        <v>28363721.600000001</v>
      </c>
      <c r="JM58">
        <v>1.1413599999999999</v>
      </c>
      <c r="JN58">
        <v>2.6464799999999999</v>
      </c>
      <c r="JO58">
        <v>1.49658</v>
      </c>
      <c r="JP58">
        <v>2.36206</v>
      </c>
      <c r="JQ58">
        <v>1.5490699999999999</v>
      </c>
      <c r="JR58">
        <v>2.3877000000000002</v>
      </c>
      <c r="JS58">
        <v>37.313800000000001</v>
      </c>
      <c r="JT58">
        <v>24.078700000000001</v>
      </c>
      <c r="JU58">
        <v>18</v>
      </c>
      <c r="JV58">
        <v>488.709</v>
      </c>
      <c r="JW58">
        <v>496.79700000000003</v>
      </c>
      <c r="JX58">
        <v>20.562899999999999</v>
      </c>
      <c r="JY58">
        <v>30.127099999999999</v>
      </c>
      <c r="JZ58">
        <v>30.001000000000001</v>
      </c>
      <c r="KA58">
        <v>30.142499999999998</v>
      </c>
      <c r="KB58">
        <v>30.0732</v>
      </c>
      <c r="KC58">
        <v>22.930800000000001</v>
      </c>
      <c r="KD58">
        <v>16.4651</v>
      </c>
      <c r="KE58">
        <v>51.569400000000002</v>
      </c>
      <c r="KF58">
        <v>20.564399999999999</v>
      </c>
      <c r="KG58">
        <v>420</v>
      </c>
      <c r="KH58">
        <v>15.8727</v>
      </c>
      <c r="KI58">
        <v>101.38</v>
      </c>
      <c r="KJ58">
        <v>93.150800000000004</v>
      </c>
    </row>
    <row r="59" spans="1:296" x14ac:dyDescent="0.3">
      <c r="A59">
        <v>41</v>
      </c>
      <c r="B59">
        <v>1701823444</v>
      </c>
      <c r="C59">
        <v>11867</v>
      </c>
      <c r="D59" t="s">
        <v>566</v>
      </c>
      <c r="E59" t="s">
        <v>567</v>
      </c>
      <c r="F59">
        <v>5</v>
      </c>
      <c r="G59" t="s">
        <v>555</v>
      </c>
      <c r="H59">
        <v>1701823436</v>
      </c>
      <c r="I59">
        <f t="shared" si="50"/>
        <v>6.3606127187147688E-4</v>
      </c>
      <c r="J59">
        <f t="shared" si="51"/>
        <v>0.63606127187147687</v>
      </c>
      <c r="K59">
        <f t="shared" si="52"/>
        <v>7.6257554125847768</v>
      </c>
      <c r="L59">
        <f t="shared" si="53"/>
        <v>416.92432258064508</v>
      </c>
      <c r="M59">
        <f t="shared" si="54"/>
        <v>74.321277273610775</v>
      </c>
      <c r="N59">
        <f t="shared" si="55"/>
        <v>6.7558119644854031</v>
      </c>
      <c r="O59">
        <f t="shared" si="56"/>
        <v>37.898465017034965</v>
      </c>
      <c r="P59">
        <f t="shared" si="57"/>
        <v>3.6564318981085982E-2</v>
      </c>
      <c r="Q59">
        <f t="shared" si="58"/>
        <v>2.8531428823662273</v>
      </c>
      <c r="R59">
        <f t="shared" si="59"/>
        <v>3.630597784289584E-2</v>
      </c>
      <c r="S59">
        <f t="shared" si="60"/>
        <v>2.2714294778474579E-2</v>
      </c>
      <c r="T59">
        <f t="shared" si="61"/>
        <v>241.73576346187113</v>
      </c>
      <c r="U59">
        <f t="shared" si="62"/>
        <v>24.723913507903184</v>
      </c>
      <c r="V59">
        <f t="shared" si="63"/>
        <v>24.032729032258061</v>
      </c>
      <c r="W59">
        <f t="shared" si="64"/>
        <v>3.0008677565441038</v>
      </c>
      <c r="X59">
        <f t="shared" si="65"/>
        <v>50.014096135073373</v>
      </c>
      <c r="Y59">
        <f t="shared" si="66"/>
        <v>1.4473114839312649</v>
      </c>
      <c r="Z59">
        <f t="shared" si="67"/>
        <v>2.893807137936677</v>
      </c>
      <c r="AA59">
        <f t="shared" si="68"/>
        <v>1.5535562726128389</v>
      </c>
      <c r="AB59">
        <f t="shared" si="69"/>
        <v>-28.050302089532131</v>
      </c>
      <c r="AC59">
        <f t="shared" si="70"/>
        <v>-92.835999140294319</v>
      </c>
      <c r="AD59">
        <f t="shared" si="71"/>
        <v>-6.7950573736651565</v>
      </c>
      <c r="AE59">
        <f t="shared" si="72"/>
        <v>114.05440485837954</v>
      </c>
      <c r="AF59">
        <f t="shared" si="73"/>
        <v>7.4841002882589009</v>
      </c>
      <c r="AG59">
        <f t="shared" si="74"/>
        <v>0.64919977685120356</v>
      </c>
      <c r="AH59">
        <f t="shared" si="75"/>
        <v>7.6257554125847768</v>
      </c>
      <c r="AI59">
        <v>426.70248319675648</v>
      </c>
      <c r="AJ59">
        <v>423.60618181818182</v>
      </c>
      <c r="AK59">
        <v>-4.8233661032376363E-4</v>
      </c>
      <c r="AL59">
        <v>66.205941633385706</v>
      </c>
      <c r="AM59">
        <f t="shared" si="76"/>
        <v>0.63606127187147687</v>
      </c>
      <c r="AN59">
        <v>15.6714345170888</v>
      </c>
      <c r="AO59">
        <v>15.92180242424242</v>
      </c>
      <c r="AP59">
        <v>-1.276004580858883E-6</v>
      </c>
      <c r="AQ59">
        <v>108.76998172306411</v>
      </c>
      <c r="AR59">
        <v>0</v>
      </c>
      <c r="AS59">
        <v>0</v>
      </c>
      <c r="AT59">
        <f t="shared" si="77"/>
        <v>1</v>
      </c>
      <c r="AU59">
        <f t="shared" si="78"/>
        <v>0</v>
      </c>
      <c r="AV59">
        <f t="shared" si="79"/>
        <v>48613.635654096593</v>
      </c>
      <c r="AW59" t="s">
        <v>436</v>
      </c>
      <c r="AX59">
        <v>0</v>
      </c>
      <c r="AY59">
        <v>0.7</v>
      </c>
      <c r="AZ59">
        <v>0.7</v>
      </c>
      <c r="BA59">
        <f t="shared" si="80"/>
        <v>0</v>
      </c>
      <c r="BB59">
        <v>-1</v>
      </c>
      <c r="BC59" t="s">
        <v>568</v>
      </c>
      <c r="BD59">
        <v>8177.89</v>
      </c>
      <c r="BE59">
        <v>217.39428000000001</v>
      </c>
      <c r="BF59">
        <v>227.81</v>
      </c>
      <c r="BG59">
        <f t="shared" si="81"/>
        <v>4.5721083358939429E-2</v>
      </c>
      <c r="BH59">
        <v>0.5</v>
      </c>
      <c r="BI59">
        <f t="shared" si="82"/>
        <v>1261.2051100003014</v>
      </c>
      <c r="BJ59">
        <f t="shared" si="83"/>
        <v>7.6257554125847768</v>
      </c>
      <c r="BK59">
        <f t="shared" si="84"/>
        <v>28.831831983522076</v>
      </c>
      <c r="BL59">
        <f t="shared" si="85"/>
        <v>6.8392962763865707E-3</v>
      </c>
      <c r="BM59">
        <f t="shared" si="86"/>
        <v>-0.99692726394802689</v>
      </c>
      <c r="BN59">
        <f t="shared" si="87"/>
        <v>227.81</v>
      </c>
      <c r="BO59" t="s">
        <v>436</v>
      </c>
      <c r="BP59">
        <v>0</v>
      </c>
      <c r="BQ59">
        <f t="shared" si="88"/>
        <v>227.81</v>
      </c>
      <c r="BR59">
        <f t="shared" si="89"/>
        <v>0</v>
      </c>
      <c r="BS59" t="e">
        <f t="shared" si="90"/>
        <v>#DIV/0!</v>
      </c>
      <c r="BT59">
        <f t="shared" si="91"/>
        <v>1</v>
      </c>
      <c r="BU59">
        <f t="shared" si="92"/>
        <v>4.5862005195720104E-2</v>
      </c>
      <c r="BV59" t="e">
        <f t="shared" si="93"/>
        <v>#DIV/0!</v>
      </c>
      <c r="BW59" t="e">
        <f t="shared" si="94"/>
        <v>#DIV/0!</v>
      </c>
      <c r="BX59" t="e">
        <f t="shared" si="95"/>
        <v>#DIV/0!</v>
      </c>
      <c r="DG59">
        <f t="shared" si="96"/>
        <v>1499.9932258064521</v>
      </c>
      <c r="DH59">
        <f t="shared" si="97"/>
        <v>1261.2051100003014</v>
      </c>
      <c r="DI59">
        <f t="shared" si="98"/>
        <v>0.84080720386069119</v>
      </c>
      <c r="DJ59">
        <f t="shared" si="99"/>
        <v>0.16115790345113393</v>
      </c>
      <c r="DK59">
        <v>2</v>
      </c>
      <c r="DL59">
        <v>0.5</v>
      </c>
      <c r="DM59" t="s">
        <v>438</v>
      </c>
      <c r="DN59">
        <v>2</v>
      </c>
      <c r="DO59" t="b">
        <v>1</v>
      </c>
      <c r="DP59">
        <v>1701823436</v>
      </c>
      <c r="DQ59">
        <v>416.92432258064508</v>
      </c>
      <c r="DR59">
        <v>420.02603225806439</v>
      </c>
      <c r="DS59">
        <v>15.922000000000001</v>
      </c>
      <c r="DT59">
        <v>15.66647096774193</v>
      </c>
      <c r="DU59">
        <v>415.65822580645158</v>
      </c>
      <c r="DV59">
        <v>15.8510935483871</v>
      </c>
      <c r="DW59">
        <v>500.03180645161302</v>
      </c>
      <c r="DX59">
        <v>90.800148387096783</v>
      </c>
      <c r="DY59">
        <v>9.9957374193548387E-2</v>
      </c>
      <c r="DZ59">
        <v>23.429187096774189</v>
      </c>
      <c r="EA59">
        <v>24.032729032258061</v>
      </c>
      <c r="EB59">
        <v>999.90000000000032</v>
      </c>
      <c r="EC59">
        <v>0</v>
      </c>
      <c r="ED59">
        <v>0</v>
      </c>
      <c r="EE59">
        <v>10004.87580645161</v>
      </c>
      <c r="EF59">
        <v>0</v>
      </c>
      <c r="EG59">
        <v>9.7749699999999997</v>
      </c>
      <c r="EH59">
        <v>-3.101657096774193</v>
      </c>
      <c r="EI59">
        <v>423.66996774193552</v>
      </c>
      <c r="EJ59">
        <v>426.71103225806439</v>
      </c>
      <c r="EK59">
        <v>0.25553422580645158</v>
      </c>
      <c r="EL59">
        <v>420.02603225806439</v>
      </c>
      <c r="EM59">
        <v>15.66647096774193</v>
      </c>
      <c r="EN59">
        <v>1.4457212903225809</v>
      </c>
      <c r="EO59">
        <v>1.4225183870967739</v>
      </c>
      <c r="EP59">
        <v>12.40586129032258</v>
      </c>
      <c r="EQ59">
        <v>12.15982903225807</v>
      </c>
      <c r="ER59">
        <v>1499.9932258064521</v>
      </c>
      <c r="ES59">
        <v>0.97300399999999987</v>
      </c>
      <c r="ET59">
        <v>2.6996499999999989E-2</v>
      </c>
      <c r="EU59">
        <v>0</v>
      </c>
      <c r="EV59">
        <v>217.40380645161289</v>
      </c>
      <c r="EW59">
        <v>4.9995999999999974</v>
      </c>
      <c r="EX59">
        <v>3336.632258064516</v>
      </c>
      <c r="EY59">
        <v>14076.358064516129</v>
      </c>
      <c r="EZ59">
        <v>38.124677419354832</v>
      </c>
      <c r="FA59">
        <v>39.741870967741932</v>
      </c>
      <c r="FB59">
        <v>39.062225806451593</v>
      </c>
      <c r="FC59">
        <v>39.257806451612893</v>
      </c>
      <c r="FD59">
        <v>39.332548387096757</v>
      </c>
      <c r="FE59">
        <v>1454.633225806451</v>
      </c>
      <c r="FF59">
        <v>40.359999999999978</v>
      </c>
      <c r="FG59">
        <v>0</v>
      </c>
      <c r="FH59">
        <v>144.9000000953674</v>
      </c>
      <c r="FI59">
        <v>0</v>
      </c>
      <c r="FJ59">
        <v>217.39428000000001</v>
      </c>
      <c r="FK59">
        <v>-0.18023078279634469</v>
      </c>
      <c r="FL59">
        <v>6.4361538636371822</v>
      </c>
      <c r="FM59">
        <v>3336.6779999999999</v>
      </c>
      <c r="FN59">
        <v>15</v>
      </c>
      <c r="FO59">
        <v>0</v>
      </c>
      <c r="FP59" t="s">
        <v>439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-3.090997317073171</v>
      </c>
      <c r="GC59">
        <v>-3.2580418118462552E-2</v>
      </c>
      <c r="GD59">
        <v>4.0267964391269367E-2</v>
      </c>
      <c r="GE59">
        <v>1</v>
      </c>
      <c r="GF59">
        <v>217.36141176470591</v>
      </c>
      <c r="GG59">
        <v>0.9273643960552862</v>
      </c>
      <c r="GH59">
        <v>0.18273640894936541</v>
      </c>
      <c r="GI59">
        <v>1</v>
      </c>
      <c r="GJ59">
        <v>0.25931548780487801</v>
      </c>
      <c r="GK59">
        <v>-6.6710299651568217E-2</v>
      </c>
      <c r="GL59">
        <v>6.7144397878367637E-3</v>
      </c>
      <c r="GM59">
        <v>1</v>
      </c>
      <c r="GN59">
        <v>3</v>
      </c>
      <c r="GO59">
        <v>3</v>
      </c>
      <c r="GP59" t="s">
        <v>440</v>
      </c>
      <c r="GQ59">
        <v>3.1011700000000002</v>
      </c>
      <c r="GR59">
        <v>2.7580100000000001</v>
      </c>
      <c r="GS59">
        <v>8.7272500000000003E-2</v>
      </c>
      <c r="GT59">
        <v>8.8020500000000002E-2</v>
      </c>
      <c r="GU59">
        <v>8.0824999999999994E-2</v>
      </c>
      <c r="GV59">
        <v>8.0711099999999994E-2</v>
      </c>
      <c r="GW59">
        <v>23693.9</v>
      </c>
      <c r="GX59">
        <v>22037.7</v>
      </c>
      <c r="GY59">
        <v>26524.7</v>
      </c>
      <c r="GZ59">
        <v>24396</v>
      </c>
      <c r="HA59">
        <v>39085.9</v>
      </c>
      <c r="HB59">
        <v>33196.1</v>
      </c>
      <c r="HC59">
        <v>46394.7</v>
      </c>
      <c r="HD59">
        <v>38641.4</v>
      </c>
      <c r="HE59">
        <v>1.8654999999999999</v>
      </c>
      <c r="HF59">
        <v>1.8563499999999999</v>
      </c>
      <c r="HG59">
        <v>8.4698200000000001E-2</v>
      </c>
      <c r="HH59">
        <v>0</v>
      </c>
      <c r="HI59">
        <v>22.6389</v>
      </c>
      <c r="HJ59">
        <v>999.9</v>
      </c>
      <c r="HK59">
        <v>35.6</v>
      </c>
      <c r="HL59">
        <v>32.6</v>
      </c>
      <c r="HM59">
        <v>19.366099999999999</v>
      </c>
      <c r="HN59">
        <v>60.461599999999997</v>
      </c>
      <c r="HO59">
        <v>23.0288</v>
      </c>
      <c r="HP59">
        <v>1</v>
      </c>
      <c r="HQ59">
        <v>0.24351100000000001</v>
      </c>
      <c r="HR59">
        <v>3.7686500000000001</v>
      </c>
      <c r="HS59">
        <v>20.238199999999999</v>
      </c>
      <c r="HT59">
        <v>5.2220800000000001</v>
      </c>
      <c r="HU59">
        <v>11.9801</v>
      </c>
      <c r="HV59">
        <v>4.9653999999999998</v>
      </c>
      <c r="HW59">
        <v>3.27563</v>
      </c>
      <c r="HX59">
        <v>9999</v>
      </c>
      <c r="HY59">
        <v>9999</v>
      </c>
      <c r="HZ59">
        <v>9999</v>
      </c>
      <c r="IA59">
        <v>521.6</v>
      </c>
      <c r="IB59">
        <v>1.8640099999999999</v>
      </c>
      <c r="IC59">
        <v>1.8601399999999999</v>
      </c>
      <c r="ID59">
        <v>1.85839</v>
      </c>
      <c r="IE59">
        <v>1.8597600000000001</v>
      </c>
      <c r="IF59">
        <v>1.85989</v>
      </c>
      <c r="IG59">
        <v>1.8583700000000001</v>
      </c>
      <c r="IH59">
        <v>1.85745</v>
      </c>
      <c r="II59">
        <v>1.8524099999999999</v>
      </c>
      <c r="IJ59">
        <v>0</v>
      </c>
      <c r="IK59">
        <v>0</v>
      </c>
      <c r="IL59">
        <v>0</v>
      </c>
      <c r="IM59">
        <v>0</v>
      </c>
      <c r="IN59" t="s">
        <v>441</v>
      </c>
      <c r="IO59" t="s">
        <v>442</v>
      </c>
      <c r="IP59" t="s">
        <v>443</v>
      </c>
      <c r="IQ59" t="s">
        <v>443</v>
      </c>
      <c r="IR59" t="s">
        <v>443</v>
      </c>
      <c r="IS59" t="s">
        <v>443</v>
      </c>
      <c r="IT59">
        <v>0</v>
      </c>
      <c r="IU59">
        <v>100</v>
      </c>
      <c r="IV59">
        <v>100</v>
      </c>
      <c r="IW59">
        <v>1.266</v>
      </c>
      <c r="IX59">
        <v>7.0900000000000005E-2</v>
      </c>
      <c r="IY59">
        <v>0.39716153104927959</v>
      </c>
      <c r="IZ59">
        <v>2.1943836705261579E-3</v>
      </c>
      <c r="JA59">
        <v>-2.6144308360484781E-7</v>
      </c>
      <c r="JB59">
        <v>2.8315668189746569E-11</v>
      </c>
      <c r="JC59">
        <v>-2.387284111826243E-2</v>
      </c>
      <c r="JD59">
        <v>-4.9195921971587819E-3</v>
      </c>
      <c r="JE59">
        <v>8.1864236447964141E-4</v>
      </c>
      <c r="JF59">
        <v>-8.2681161510495509E-6</v>
      </c>
      <c r="JG59">
        <v>6</v>
      </c>
      <c r="JH59">
        <v>2002</v>
      </c>
      <c r="JI59">
        <v>0</v>
      </c>
      <c r="JJ59">
        <v>28</v>
      </c>
      <c r="JK59">
        <v>28363724.100000001</v>
      </c>
      <c r="JL59">
        <v>28363724.100000001</v>
      </c>
      <c r="JM59">
        <v>1.1401399999999999</v>
      </c>
      <c r="JN59">
        <v>2.65015</v>
      </c>
      <c r="JO59">
        <v>1.49658</v>
      </c>
      <c r="JP59">
        <v>2.36206</v>
      </c>
      <c r="JQ59">
        <v>1.5490699999999999</v>
      </c>
      <c r="JR59">
        <v>2.34497</v>
      </c>
      <c r="JS59">
        <v>37.337800000000001</v>
      </c>
      <c r="JT59">
        <v>24.087499999999999</v>
      </c>
      <c r="JU59">
        <v>18</v>
      </c>
      <c r="JV59">
        <v>488.447</v>
      </c>
      <c r="JW59">
        <v>497.39499999999998</v>
      </c>
      <c r="JX59">
        <v>20.236000000000001</v>
      </c>
      <c r="JY59">
        <v>30.1386</v>
      </c>
      <c r="JZ59">
        <v>30.0002</v>
      </c>
      <c r="KA59">
        <v>30.2182</v>
      </c>
      <c r="KB59">
        <v>30.161799999999999</v>
      </c>
      <c r="KC59">
        <v>22.925799999999999</v>
      </c>
      <c r="KD59">
        <v>17.309100000000001</v>
      </c>
      <c r="KE59">
        <v>51.198099999999997</v>
      </c>
      <c r="KF59">
        <v>20.206299999999999</v>
      </c>
      <c r="KG59">
        <v>420</v>
      </c>
      <c r="KH59">
        <v>15.6861</v>
      </c>
      <c r="KI59">
        <v>101.377</v>
      </c>
      <c r="KJ59">
        <v>93.147199999999998</v>
      </c>
    </row>
    <row r="60" spans="1:296" x14ac:dyDescent="0.3">
      <c r="A60">
        <v>42</v>
      </c>
      <c r="B60">
        <v>1701823525.5</v>
      </c>
      <c r="C60">
        <v>11948.5</v>
      </c>
      <c r="D60" t="s">
        <v>569</v>
      </c>
      <c r="E60" t="s">
        <v>570</v>
      </c>
      <c r="F60">
        <v>5</v>
      </c>
      <c r="G60" t="s">
        <v>555</v>
      </c>
      <c r="H60">
        <v>1701823517.75</v>
      </c>
      <c r="I60">
        <f t="shared" si="50"/>
        <v>6.3293048341848089E-4</v>
      </c>
      <c r="J60">
        <f t="shared" si="51"/>
        <v>0.6329304834184809</v>
      </c>
      <c r="K60">
        <f t="shared" si="52"/>
        <v>7.8126124805840726</v>
      </c>
      <c r="L60">
        <f t="shared" si="53"/>
        <v>416.82743333333337</v>
      </c>
      <c r="M60">
        <f t="shared" si="54"/>
        <v>67.450400887778073</v>
      </c>
      <c r="N60">
        <f t="shared" si="55"/>
        <v>6.1311547131984003</v>
      </c>
      <c r="O60">
        <f t="shared" si="56"/>
        <v>37.889077734675652</v>
      </c>
      <c r="P60">
        <f t="shared" si="57"/>
        <v>3.6703398640463236E-2</v>
      </c>
      <c r="Q60">
        <f t="shared" si="58"/>
        <v>2.8539979242600131</v>
      </c>
      <c r="R60">
        <f t="shared" si="59"/>
        <v>3.6443173398759098E-2</v>
      </c>
      <c r="S60">
        <f t="shared" si="60"/>
        <v>2.2800209637955052E-2</v>
      </c>
      <c r="T60">
        <f t="shared" si="61"/>
        <v>241.73764262315652</v>
      </c>
      <c r="U60">
        <f t="shared" si="62"/>
        <v>24.673767754721496</v>
      </c>
      <c r="V60">
        <f t="shared" si="63"/>
        <v>23.984956666666669</v>
      </c>
      <c r="W60">
        <f t="shared" si="64"/>
        <v>2.9922691334387319</v>
      </c>
      <c r="X60">
        <f t="shared" si="65"/>
        <v>50.335718225013423</v>
      </c>
      <c r="Y60">
        <f t="shared" si="66"/>
        <v>1.4521711944896207</v>
      </c>
      <c r="Z60">
        <f t="shared" si="67"/>
        <v>2.8849716378299148</v>
      </c>
      <c r="AA60">
        <f t="shared" si="68"/>
        <v>1.5400979389491112</v>
      </c>
      <c r="AB60">
        <f t="shared" si="69"/>
        <v>-27.912234318755008</v>
      </c>
      <c r="AC60">
        <f t="shared" si="70"/>
        <v>-93.310756320968366</v>
      </c>
      <c r="AD60">
        <f t="shared" si="71"/>
        <v>-6.824363337307207</v>
      </c>
      <c r="AE60">
        <f t="shared" si="72"/>
        <v>113.69028864612595</v>
      </c>
      <c r="AF60">
        <f t="shared" si="73"/>
        <v>7.6951258069220607</v>
      </c>
      <c r="AG60">
        <f t="shared" si="74"/>
        <v>0.62682396168237153</v>
      </c>
      <c r="AH60">
        <f t="shared" si="75"/>
        <v>7.8126124805840726</v>
      </c>
      <c r="AI60">
        <v>426.7169801808588</v>
      </c>
      <c r="AJ60">
        <v>423.57666666666643</v>
      </c>
      <c r="AK60">
        <v>-7.0902535406921477E-3</v>
      </c>
      <c r="AL60">
        <v>66.205941633385706</v>
      </c>
      <c r="AM60">
        <f t="shared" si="76"/>
        <v>0.6329304834184809</v>
      </c>
      <c r="AN60">
        <v>15.73410681976271</v>
      </c>
      <c r="AO60">
        <v>15.983024848484851</v>
      </c>
      <c r="AP60">
        <v>2.5000651600961631E-5</v>
      </c>
      <c r="AQ60">
        <v>108.76998172306411</v>
      </c>
      <c r="AR60">
        <v>0</v>
      </c>
      <c r="AS60">
        <v>0</v>
      </c>
      <c r="AT60">
        <f t="shared" si="77"/>
        <v>1</v>
      </c>
      <c r="AU60">
        <f t="shared" si="78"/>
        <v>0</v>
      </c>
      <c r="AV60">
        <f t="shared" si="79"/>
        <v>48646.335930426743</v>
      </c>
      <c r="AW60" t="s">
        <v>436</v>
      </c>
      <c r="AX60">
        <v>0</v>
      </c>
      <c r="AY60">
        <v>0.7</v>
      </c>
      <c r="AZ60">
        <v>0.7</v>
      </c>
      <c r="BA60">
        <f t="shared" si="80"/>
        <v>0</v>
      </c>
      <c r="BB60">
        <v>-1</v>
      </c>
      <c r="BC60" t="s">
        <v>571</v>
      </c>
      <c r="BD60">
        <v>8175.07</v>
      </c>
      <c r="BE60">
        <v>217.96796000000001</v>
      </c>
      <c r="BF60">
        <v>228.38</v>
      </c>
      <c r="BG60">
        <f t="shared" si="81"/>
        <v>4.5590857343024704E-2</v>
      </c>
      <c r="BH60">
        <v>0.5</v>
      </c>
      <c r="BI60">
        <f t="shared" si="82"/>
        <v>1261.2150003228792</v>
      </c>
      <c r="BJ60">
        <f t="shared" si="83"/>
        <v>7.8126124805840726</v>
      </c>
      <c r="BK60">
        <f t="shared" si="84"/>
        <v>28.749936579301622</v>
      </c>
      <c r="BL60">
        <f t="shared" si="85"/>
        <v>6.9873990384890653E-3</v>
      </c>
      <c r="BM60">
        <f t="shared" si="86"/>
        <v>-0.99693493300639291</v>
      </c>
      <c r="BN60">
        <f t="shared" si="87"/>
        <v>228.38</v>
      </c>
      <c r="BO60" t="s">
        <v>436</v>
      </c>
      <c r="BP60">
        <v>0</v>
      </c>
      <c r="BQ60">
        <f t="shared" si="88"/>
        <v>228.38</v>
      </c>
      <c r="BR60">
        <f t="shared" si="89"/>
        <v>0</v>
      </c>
      <c r="BS60" t="e">
        <f t="shared" si="90"/>
        <v>#DIV/0!</v>
      </c>
      <c r="BT60">
        <f t="shared" si="91"/>
        <v>1</v>
      </c>
      <c r="BU60">
        <f t="shared" si="92"/>
        <v>4.5731026001405439E-2</v>
      </c>
      <c r="BV60" t="e">
        <f t="shared" si="93"/>
        <v>#DIV/0!</v>
      </c>
      <c r="BW60" t="e">
        <f t="shared" si="94"/>
        <v>#DIV/0!</v>
      </c>
      <c r="BX60" t="e">
        <f t="shared" si="95"/>
        <v>#DIV/0!</v>
      </c>
      <c r="DG60">
        <f t="shared" si="96"/>
        <v>1500.0050000000001</v>
      </c>
      <c r="DH60">
        <f t="shared" si="97"/>
        <v>1261.2150003228792</v>
      </c>
      <c r="DI60">
        <f t="shared" si="98"/>
        <v>0.84080719752459432</v>
      </c>
      <c r="DJ60">
        <f t="shared" si="99"/>
        <v>0.16115789122246693</v>
      </c>
      <c r="DK60">
        <v>2</v>
      </c>
      <c r="DL60">
        <v>0.5</v>
      </c>
      <c r="DM60" t="s">
        <v>438</v>
      </c>
      <c r="DN60">
        <v>2</v>
      </c>
      <c r="DO60" t="b">
        <v>1</v>
      </c>
      <c r="DP60">
        <v>1701823517.75</v>
      </c>
      <c r="DQ60">
        <v>416.82743333333337</v>
      </c>
      <c r="DR60">
        <v>420.00990000000002</v>
      </c>
      <c r="DS60">
        <v>15.975706666666669</v>
      </c>
      <c r="DT60">
        <v>15.72899</v>
      </c>
      <c r="DU60">
        <v>415.56149999999991</v>
      </c>
      <c r="DV60">
        <v>15.904019999999999</v>
      </c>
      <c r="DW60">
        <v>500.01486666666659</v>
      </c>
      <c r="DX60">
        <v>90.798800000000014</v>
      </c>
      <c r="DY60">
        <v>9.9914203333333326E-2</v>
      </c>
      <c r="DZ60">
        <v>23.378509999999999</v>
      </c>
      <c r="EA60">
        <v>23.984956666666669</v>
      </c>
      <c r="EB60">
        <v>999.9000000000002</v>
      </c>
      <c r="EC60">
        <v>0</v>
      </c>
      <c r="ED60">
        <v>0</v>
      </c>
      <c r="EE60">
        <v>10010.263999999999</v>
      </c>
      <c r="EF60">
        <v>0</v>
      </c>
      <c r="EG60">
        <v>9.7674296666666685</v>
      </c>
      <c r="EH60">
        <v>-3.1825450000000002</v>
      </c>
      <c r="EI60">
        <v>423.59469999999999</v>
      </c>
      <c r="EJ60">
        <v>426.72183333333322</v>
      </c>
      <c r="EK60">
        <v>0.24672520000000001</v>
      </c>
      <c r="EL60">
        <v>420.00990000000002</v>
      </c>
      <c r="EM60">
        <v>15.72899</v>
      </c>
      <c r="EN60">
        <v>1.4505749999999999</v>
      </c>
      <c r="EO60">
        <v>1.4281723333333329</v>
      </c>
      <c r="EP60">
        <v>12.456910000000001</v>
      </c>
      <c r="EQ60">
        <v>12.220103333333331</v>
      </c>
      <c r="ER60">
        <v>1500.0050000000001</v>
      </c>
      <c r="ES60">
        <v>0.9730051999999999</v>
      </c>
      <c r="ET60">
        <v>2.6995073333333331E-2</v>
      </c>
      <c r="EU60">
        <v>0</v>
      </c>
      <c r="EV60">
        <v>217.946</v>
      </c>
      <c r="EW60">
        <v>4.9995999999999983</v>
      </c>
      <c r="EX60">
        <v>3346.7766666666671</v>
      </c>
      <c r="EY60">
        <v>14076.49</v>
      </c>
      <c r="EZ60">
        <v>38.260066666666667</v>
      </c>
      <c r="FA60">
        <v>39.843499999999992</v>
      </c>
      <c r="FB60">
        <v>39.451899999999988</v>
      </c>
      <c r="FC60">
        <v>39.362099999999991</v>
      </c>
      <c r="FD60">
        <v>39.368433333333321</v>
      </c>
      <c r="FE60">
        <v>1454.645</v>
      </c>
      <c r="FF60">
        <v>40.359999999999992</v>
      </c>
      <c r="FG60">
        <v>0</v>
      </c>
      <c r="FH60">
        <v>80.799999952316284</v>
      </c>
      <c r="FI60">
        <v>0</v>
      </c>
      <c r="FJ60">
        <v>217.96796000000001</v>
      </c>
      <c r="FK60">
        <v>-1.1110000218027589</v>
      </c>
      <c r="FL60">
        <v>8.6415385124183128</v>
      </c>
      <c r="FM60">
        <v>3346.7716</v>
      </c>
      <c r="FN60">
        <v>15</v>
      </c>
      <c r="FO60">
        <v>0</v>
      </c>
      <c r="FP60" t="s">
        <v>439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-3.165414146341464</v>
      </c>
      <c r="GC60">
        <v>-0.1645105923344943</v>
      </c>
      <c r="GD60">
        <v>4.3032174688453849E-2</v>
      </c>
      <c r="GE60">
        <v>1</v>
      </c>
      <c r="GF60">
        <v>217.9591176470588</v>
      </c>
      <c r="GG60">
        <v>-0.21729565369197931</v>
      </c>
      <c r="GH60">
        <v>0.1877610754477271</v>
      </c>
      <c r="GI60">
        <v>1</v>
      </c>
      <c r="GJ60">
        <v>0.24647612195121951</v>
      </c>
      <c r="GK60">
        <v>1.752606271777336E-3</v>
      </c>
      <c r="GL60">
        <v>6.8124155649712775E-4</v>
      </c>
      <c r="GM60">
        <v>1</v>
      </c>
      <c r="GN60">
        <v>3</v>
      </c>
      <c r="GO60">
        <v>3</v>
      </c>
      <c r="GP60" t="s">
        <v>440</v>
      </c>
      <c r="GQ60">
        <v>3.1013000000000002</v>
      </c>
      <c r="GR60">
        <v>2.7581799999999999</v>
      </c>
      <c r="GS60">
        <v>8.7258500000000003E-2</v>
      </c>
      <c r="GT60">
        <v>8.8010500000000005E-2</v>
      </c>
      <c r="GU60">
        <v>8.1051799999999993E-2</v>
      </c>
      <c r="GV60">
        <v>8.0944199999999994E-2</v>
      </c>
      <c r="GW60">
        <v>23694.2</v>
      </c>
      <c r="GX60">
        <v>22037.599999999999</v>
      </c>
      <c r="GY60">
        <v>26524.400000000001</v>
      </c>
      <c r="GZ60">
        <v>24395.5</v>
      </c>
      <c r="HA60">
        <v>39075.9</v>
      </c>
      <c r="HB60">
        <v>33187</v>
      </c>
      <c r="HC60">
        <v>46394.400000000001</v>
      </c>
      <c r="HD60">
        <v>38640.699999999997</v>
      </c>
      <c r="HE60">
        <v>1.86602</v>
      </c>
      <c r="HF60">
        <v>1.8567</v>
      </c>
      <c r="HG60">
        <v>7.3872499999999994E-2</v>
      </c>
      <c r="HH60">
        <v>0</v>
      </c>
      <c r="HI60">
        <v>22.7821</v>
      </c>
      <c r="HJ60">
        <v>999.9</v>
      </c>
      <c r="HK60">
        <v>35.6</v>
      </c>
      <c r="HL60">
        <v>32.6</v>
      </c>
      <c r="HM60">
        <v>19.367599999999999</v>
      </c>
      <c r="HN60">
        <v>60.521599999999999</v>
      </c>
      <c r="HO60">
        <v>22.960699999999999</v>
      </c>
      <c r="HP60">
        <v>1</v>
      </c>
      <c r="HQ60">
        <v>0.240427</v>
      </c>
      <c r="HR60">
        <v>3.4216899999999999</v>
      </c>
      <c r="HS60">
        <v>20.246200000000002</v>
      </c>
      <c r="HT60">
        <v>5.2172900000000002</v>
      </c>
      <c r="HU60">
        <v>11.98</v>
      </c>
      <c r="HV60">
        <v>4.9656500000000001</v>
      </c>
      <c r="HW60">
        <v>3.2757800000000001</v>
      </c>
      <c r="HX60">
        <v>9999</v>
      </c>
      <c r="HY60">
        <v>9999</v>
      </c>
      <c r="HZ60">
        <v>9999</v>
      </c>
      <c r="IA60">
        <v>521.6</v>
      </c>
      <c r="IB60">
        <v>1.8640099999999999</v>
      </c>
      <c r="IC60">
        <v>1.8601300000000001</v>
      </c>
      <c r="ID60">
        <v>1.85842</v>
      </c>
      <c r="IE60">
        <v>1.8597600000000001</v>
      </c>
      <c r="IF60">
        <v>1.85989</v>
      </c>
      <c r="IG60">
        <v>1.8583799999999999</v>
      </c>
      <c r="IH60">
        <v>1.85744</v>
      </c>
      <c r="II60">
        <v>1.85242</v>
      </c>
      <c r="IJ60">
        <v>0</v>
      </c>
      <c r="IK60">
        <v>0</v>
      </c>
      <c r="IL60">
        <v>0</v>
      </c>
      <c r="IM60">
        <v>0</v>
      </c>
      <c r="IN60" t="s">
        <v>441</v>
      </c>
      <c r="IO60" t="s">
        <v>442</v>
      </c>
      <c r="IP60" t="s">
        <v>443</v>
      </c>
      <c r="IQ60" t="s">
        <v>443</v>
      </c>
      <c r="IR60" t="s">
        <v>443</v>
      </c>
      <c r="IS60" t="s">
        <v>443</v>
      </c>
      <c r="IT60">
        <v>0</v>
      </c>
      <c r="IU60">
        <v>100</v>
      </c>
      <c r="IV60">
        <v>100</v>
      </c>
      <c r="IW60">
        <v>1.266</v>
      </c>
      <c r="IX60">
        <v>7.1800000000000003E-2</v>
      </c>
      <c r="IY60">
        <v>0.39716153104927959</v>
      </c>
      <c r="IZ60">
        <v>2.1943836705261579E-3</v>
      </c>
      <c r="JA60">
        <v>-2.6144308360484781E-7</v>
      </c>
      <c r="JB60">
        <v>2.8315668189746569E-11</v>
      </c>
      <c r="JC60">
        <v>-2.387284111826243E-2</v>
      </c>
      <c r="JD60">
        <v>-4.9195921971587819E-3</v>
      </c>
      <c r="JE60">
        <v>8.1864236447964141E-4</v>
      </c>
      <c r="JF60">
        <v>-8.2681161510495509E-6</v>
      </c>
      <c r="JG60">
        <v>6</v>
      </c>
      <c r="JH60">
        <v>2002</v>
      </c>
      <c r="JI60">
        <v>0</v>
      </c>
      <c r="JJ60">
        <v>28</v>
      </c>
      <c r="JK60">
        <v>28363725.399999999</v>
      </c>
      <c r="JL60">
        <v>28363725.399999999</v>
      </c>
      <c r="JM60">
        <v>1.1401399999999999</v>
      </c>
      <c r="JN60">
        <v>2.6440399999999999</v>
      </c>
      <c r="JO60">
        <v>1.49658</v>
      </c>
      <c r="JP60">
        <v>2.36206</v>
      </c>
      <c r="JQ60">
        <v>1.5490699999999999</v>
      </c>
      <c r="JR60">
        <v>2.3754900000000001</v>
      </c>
      <c r="JS60">
        <v>37.361800000000002</v>
      </c>
      <c r="JT60">
        <v>24.096299999999999</v>
      </c>
      <c r="JU60">
        <v>18</v>
      </c>
      <c r="JV60">
        <v>488.83600000000001</v>
      </c>
      <c r="JW60">
        <v>497.84</v>
      </c>
      <c r="JX60">
        <v>20.2014</v>
      </c>
      <c r="JY60">
        <v>30.0992</v>
      </c>
      <c r="JZ60">
        <v>30.0001</v>
      </c>
      <c r="KA60">
        <v>30.2287</v>
      </c>
      <c r="KB60">
        <v>30.1874</v>
      </c>
      <c r="KC60">
        <v>22.921900000000001</v>
      </c>
      <c r="KD60">
        <v>17.309100000000001</v>
      </c>
      <c r="KE60">
        <v>51.198099999999997</v>
      </c>
      <c r="KF60">
        <v>20.212199999999999</v>
      </c>
      <c r="KG60">
        <v>420</v>
      </c>
      <c r="KH60">
        <v>15.6813</v>
      </c>
      <c r="KI60">
        <v>101.376</v>
      </c>
      <c r="KJ60">
        <v>93.145499999999998</v>
      </c>
    </row>
    <row r="61" spans="1:296" x14ac:dyDescent="0.3">
      <c r="A61">
        <v>43</v>
      </c>
      <c r="B61">
        <v>1701823902.5999999</v>
      </c>
      <c r="C61">
        <v>12325.599999904631</v>
      </c>
      <c r="D61" t="s">
        <v>572</v>
      </c>
      <c r="E61" t="s">
        <v>573</v>
      </c>
      <c r="F61">
        <v>5</v>
      </c>
      <c r="G61" t="s">
        <v>555</v>
      </c>
      <c r="H61">
        <v>1701823894.849999</v>
      </c>
      <c r="I61">
        <f t="shared" si="50"/>
        <v>9.3088203018311681E-4</v>
      </c>
      <c r="J61">
        <f t="shared" si="51"/>
        <v>0.93088203018311677</v>
      </c>
      <c r="K61">
        <f t="shared" si="52"/>
        <v>7.0960069537416919</v>
      </c>
      <c r="L61">
        <f t="shared" si="53"/>
        <v>417.00663333333341</v>
      </c>
      <c r="M61">
        <f t="shared" si="54"/>
        <v>105.31552783735079</v>
      </c>
      <c r="N61">
        <f t="shared" si="55"/>
        <v>9.5734173721023161</v>
      </c>
      <c r="O61">
        <f t="shared" si="56"/>
        <v>37.906837005087723</v>
      </c>
      <c r="P61">
        <f t="shared" si="57"/>
        <v>3.7911914003743614E-2</v>
      </c>
      <c r="Q61">
        <f t="shared" si="58"/>
        <v>2.8518966002533457</v>
      </c>
      <c r="R61">
        <f t="shared" si="59"/>
        <v>3.7634137036644442E-2</v>
      </c>
      <c r="S61">
        <f t="shared" si="60"/>
        <v>2.3546123008429527E-2</v>
      </c>
      <c r="T61">
        <f t="shared" si="61"/>
        <v>241.73674876998984</v>
      </c>
      <c r="U61">
        <f t="shared" si="62"/>
        <v>30.81620869064346</v>
      </c>
      <c r="V61">
        <f t="shared" si="63"/>
        <v>29.99368333333333</v>
      </c>
      <c r="W61">
        <f t="shared" si="64"/>
        <v>4.2589042226972111</v>
      </c>
      <c r="X61">
        <f t="shared" si="65"/>
        <v>50.15775107777786</v>
      </c>
      <c r="Y61">
        <f t="shared" si="66"/>
        <v>2.0889404410779226</v>
      </c>
      <c r="Z61">
        <f t="shared" si="67"/>
        <v>4.1647410344189399</v>
      </c>
      <c r="AA61">
        <f t="shared" si="68"/>
        <v>2.1699637816192885</v>
      </c>
      <c r="AB61">
        <f t="shared" si="69"/>
        <v>-41.051897531075454</v>
      </c>
      <c r="AC61">
        <f t="shared" si="70"/>
        <v>-59.758063377329705</v>
      </c>
      <c r="AD61">
        <f t="shared" si="71"/>
        <v>-4.6498499814338317</v>
      </c>
      <c r="AE61">
        <f t="shared" si="72"/>
        <v>136.27693788015088</v>
      </c>
      <c r="AF61">
        <f t="shared" si="73"/>
        <v>7.0870606672989886</v>
      </c>
      <c r="AG61">
        <f t="shared" si="74"/>
        <v>0.95935683503990732</v>
      </c>
      <c r="AH61">
        <f t="shared" si="75"/>
        <v>7.0960069537416919</v>
      </c>
      <c r="AI61">
        <v>429.71819723806288</v>
      </c>
      <c r="AJ61">
        <v>426.81410303030287</v>
      </c>
      <c r="AK61">
        <v>3.2585832255842558E-5</v>
      </c>
      <c r="AL61">
        <v>66.205941633385706</v>
      </c>
      <c r="AM61">
        <f t="shared" si="76"/>
        <v>0.93088203018311677</v>
      </c>
      <c r="AN61">
        <v>22.59890094073549</v>
      </c>
      <c r="AO61">
        <v>22.964338787878781</v>
      </c>
      <c r="AP61">
        <v>-2.1023203399877079E-4</v>
      </c>
      <c r="AQ61">
        <v>108.76998172306411</v>
      </c>
      <c r="AR61">
        <v>0</v>
      </c>
      <c r="AS61">
        <v>0</v>
      </c>
      <c r="AT61">
        <f t="shared" si="77"/>
        <v>1</v>
      </c>
      <c r="AU61">
        <f t="shared" si="78"/>
        <v>0</v>
      </c>
      <c r="AV61">
        <f t="shared" si="79"/>
        <v>47586.683190946678</v>
      </c>
      <c r="AW61" t="s">
        <v>436</v>
      </c>
      <c r="AX61">
        <v>0</v>
      </c>
      <c r="AY61">
        <v>0.7</v>
      </c>
      <c r="AZ61">
        <v>0.7</v>
      </c>
      <c r="BA61">
        <f t="shared" si="80"/>
        <v>0</v>
      </c>
      <c r="BB61">
        <v>-1</v>
      </c>
      <c r="BC61" t="s">
        <v>574</v>
      </c>
      <c r="BD61">
        <v>8166.19</v>
      </c>
      <c r="BE61">
        <v>209.54635999999999</v>
      </c>
      <c r="BF61">
        <v>221.08</v>
      </c>
      <c r="BG61">
        <f t="shared" si="81"/>
        <v>5.2169531391351609E-2</v>
      </c>
      <c r="BH61">
        <v>0.5</v>
      </c>
      <c r="BI61">
        <f t="shared" si="82"/>
        <v>1261.2062068238288</v>
      </c>
      <c r="BJ61">
        <f t="shared" si="83"/>
        <v>7.0960069537416919</v>
      </c>
      <c r="BK61">
        <f t="shared" si="84"/>
        <v>32.898268398931613</v>
      </c>
      <c r="BL61">
        <f t="shared" si="85"/>
        <v>6.4192571444207785E-3</v>
      </c>
      <c r="BM61">
        <f t="shared" si="86"/>
        <v>-0.99683372534829029</v>
      </c>
      <c r="BN61">
        <f t="shared" si="87"/>
        <v>221.08</v>
      </c>
      <c r="BO61" t="s">
        <v>436</v>
      </c>
      <c r="BP61">
        <v>0</v>
      </c>
      <c r="BQ61">
        <f t="shared" si="88"/>
        <v>221.08</v>
      </c>
      <c r="BR61">
        <f t="shared" si="89"/>
        <v>0</v>
      </c>
      <c r="BS61" t="e">
        <f t="shared" si="90"/>
        <v>#DIV/0!</v>
      </c>
      <c r="BT61">
        <f t="shared" si="91"/>
        <v>1</v>
      </c>
      <c r="BU61">
        <f t="shared" si="92"/>
        <v>5.2335239132407743E-2</v>
      </c>
      <c r="BV61" t="e">
        <f t="shared" si="93"/>
        <v>#DIV/0!</v>
      </c>
      <c r="BW61" t="e">
        <f t="shared" si="94"/>
        <v>#DIV/0!</v>
      </c>
      <c r="BX61" t="e">
        <f t="shared" si="95"/>
        <v>#DIV/0!</v>
      </c>
      <c r="DG61">
        <f t="shared" si="96"/>
        <v>1499.9939999999999</v>
      </c>
      <c r="DH61">
        <f t="shared" si="97"/>
        <v>1261.2062068238288</v>
      </c>
      <c r="DI61">
        <f t="shared" si="98"/>
        <v>0.84080750111255709</v>
      </c>
      <c r="DJ61">
        <f t="shared" si="99"/>
        <v>0.16115847714723516</v>
      </c>
      <c r="DK61">
        <v>2</v>
      </c>
      <c r="DL61">
        <v>0.5</v>
      </c>
      <c r="DM61" t="s">
        <v>438</v>
      </c>
      <c r="DN61">
        <v>2</v>
      </c>
      <c r="DO61" t="b">
        <v>1</v>
      </c>
      <c r="DP61">
        <v>1701823894.849999</v>
      </c>
      <c r="DQ61">
        <v>417.00663333333341</v>
      </c>
      <c r="DR61">
        <v>420.00136666666668</v>
      </c>
      <c r="DS61">
        <v>22.980076666666669</v>
      </c>
      <c r="DT61">
        <v>22.605166666666669</v>
      </c>
      <c r="DU61">
        <v>415.7403333333333</v>
      </c>
      <c r="DV61">
        <v>22.788763333333339</v>
      </c>
      <c r="DW61">
        <v>500.01906666666662</v>
      </c>
      <c r="DX61">
        <v>90.802216666666666</v>
      </c>
      <c r="DY61">
        <v>0.10002319</v>
      </c>
      <c r="DZ61">
        <v>29.605016666666671</v>
      </c>
      <c r="EA61">
        <v>29.99368333333333</v>
      </c>
      <c r="EB61">
        <v>999.9000000000002</v>
      </c>
      <c r="EC61">
        <v>0</v>
      </c>
      <c r="ED61">
        <v>0</v>
      </c>
      <c r="EE61">
        <v>9997.0150000000012</v>
      </c>
      <c r="EF61">
        <v>0</v>
      </c>
      <c r="EG61">
        <v>9.7744130000000009</v>
      </c>
      <c r="EH61">
        <v>-2.9947866666666672</v>
      </c>
      <c r="EI61">
        <v>426.8148666666666</v>
      </c>
      <c r="EJ61">
        <v>429.71523333333329</v>
      </c>
      <c r="EK61">
        <v>0.37491396666666671</v>
      </c>
      <c r="EL61">
        <v>420.00136666666668</v>
      </c>
      <c r="EM61">
        <v>22.605166666666669</v>
      </c>
      <c r="EN61">
        <v>2.086641333333334</v>
      </c>
      <c r="EO61">
        <v>2.0525980000000001</v>
      </c>
      <c r="EP61">
        <v>18.117566666666669</v>
      </c>
      <c r="EQ61">
        <v>17.856023333333329</v>
      </c>
      <c r="ER61">
        <v>1499.9939999999999</v>
      </c>
      <c r="ES61">
        <v>0.97299310000000006</v>
      </c>
      <c r="ET61">
        <v>2.7006806666666671E-2</v>
      </c>
      <c r="EU61">
        <v>0</v>
      </c>
      <c r="EV61">
        <v>209.56576666666669</v>
      </c>
      <c r="EW61">
        <v>4.9995999999999983</v>
      </c>
      <c r="EX61">
        <v>3235.6280000000002</v>
      </c>
      <c r="EY61">
        <v>14076.306666666669</v>
      </c>
      <c r="EZ61">
        <v>38.887233333333327</v>
      </c>
      <c r="FA61">
        <v>40.366599999999998</v>
      </c>
      <c r="FB61">
        <v>39.39556666666666</v>
      </c>
      <c r="FC61">
        <v>39.945633333333333</v>
      </c>
      <c r="FD61">
        <v>40.45796666666665</v>
      </c>
      <c r="FE61">
        <v>1454.623333333333</v>
      </c>
      <c r="FF61">
        <v>40.374999999999993</v>
      </c>
      <c r="FG61">
        <v>0</v>
      </c>
      <c r="FH61">
        <v>376.5</v>
      </c>
      <c r="FI61">
        <v>0</v>
      </c>
      <c r="FJ61">
        <v>209.54635999999999</v>
      </c>
      <c r="FK61">
        <v>-0.111692301333262</v>
      </c>
      <c r="FL61">
        <v>-0.87230770261763546</v>
      </c>
      <c r="FM61">
        <v>3235.6296000000002</v>
      </c>
      <c r="FN61">
        <v>15</v>
      </c>
      <c r="FO61">
        <v>0</v>
      </c>
      <c r="FP61" t="s">
        <v>439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-2.986318780487804</v>
      </c>
      <c r="GC61">
        <v>-0.17776850174216061</v>
      </c>
      <c r="GD61">
        <v>3.0399863381843369E-2</v>
      </c>
      <c r="GE61">
        <v>1</v>
      </c>
      <c r="GF61">
        <v>209.57247058823529</v>
      </c>
      <c r="GG61">
        <v>-0.35321619245896152</v>
      </c>
      <c r="GH61">
        <v>0.23696664387929789</v>
      </c>
      <c r="GI61">
        <v>1</v>
      </c>
      <c r="GJ61">
        <v>0.37800768292682929</v>
      </c>
      <c r="GK61">
        <v>-3.7854418118466647E-2</v>
      </c>
      <c r="GL61">
        <v>1.2136746115220431E-2</v>
      </c>
      <c r="GM61">
        <v>1</v>
      </c>
      <c r="GN61">
        <v>3</v>
      </c>
      <c r="GO61">
        <v>3</v>
      </c>
      <c r="GP61" t="s">
        <v>440</v>
      </c>
      <c r="GQ61">
        <v>3.1028500000000001</v>
      </c>
      <c r="GR61">
        <v>2.7581699999999998</v>
      </c>
      <c r="GS61">
        <v>8.7332499999999993E-2</v>
      </c>
      <c r="GT61">
        <v>8.8060100000000002E-2</v>
      </c>
      <c r="GU61">
        <v>0.10491399999999999</v>
      </c>
      <c r="GV61">
        <v>0.104808</v>
      </c>
      <c r="GW61">
        <v>23687</v>
      </c>
      <c r="GX61">
        <v>22031.3</v>
      </c>
      <c r="GY61">
        <v>26518.3</v>
      </c>
      <c r="GZ61">
        <v>24389.7</v>
      </c>
      <c r="HA61">
        <v>38045.4</v>
      </c>
      <c r="HB61">
        <v>32312.5</v>
      </c>
      <c r="HC61">
        <v>46383.199999999997</v>
      </c>
      <c r="HD61">
        <v>38629.599999999999</v>
      </c>
      <c r="HE61">
        <v>1.86513</v>
      </c>
      <c r="HF61">
        <v>1.86633</v>
      </c>
      <c r="HG61">
        <v>0.167992</v>
      </c>
      <c r="HH61">
        <v>0</v>
      </c>
      <c r="HI61">
        <v>27.263400000000001</v>
      </c>
      <c r="HJ61">
        <v>999.9</v>
      </c>
      <c r="HK61">
        <v>46.8</v>
      </c>
      <c r="HL61">
        <v>32.799999999999997</v>
      </c>
      <c r="HM61">
        <v>25.750399999999999</v>
      </c>
      <c r="HN61">
        <v>60.332500000000003</v>
      </c>
      <c r="HO61">
        <v>22.932700000000001</v>
      </c>
      <c r="HP61">
        <v>1</v>
      </c>
      <c r="HQ61">
        <v>0.23991399999999999</v>
      </c>
      <c r="HR61">
        <v>0.654003</v>
      </c>
      <c r="HS61">
        <v>20.2775</v>
      </c>
      <c r="HT61">
        <v>5.2226800000000004</v>
      </c>
      <c r="HU61">
        <v>11.98</v>
      </c>
      <c r="HV61">
        <v>4.9656500000000001</v>
      </c>
      <c r="HW61">
        <v>3.27535</v>
      </c>
      <c r="HX61">
        <v>9999</v>
      </c>
      <c r="HY61">
        <v>9999</v>
      </c>
      <c r="HZ61">
        <v>9999</v>
      </c>
      <c r="IA61">
        <v>521.70000000000005</v>
      </c>
      <c r="IB61">
        <v>1.8640099999999999</v>
      </c>
      <c r="IC61">
        <v>1.8601700000000001</v>
      </c>
      <c r="ID61">
        <v>1.8584099999999999</v>
      </c>
      <c r="IE61">
        <v>1.85981</v>
      </c>
      <c r="IF61">
        <v>1.85988</v>
      </c>
      <c r="IG61">
        <v>1.85842</v>
      </c>
      <c r="IH61">
        <v>1.85745</v>
      </c>
      <c r="II61">
        <v>1.85242</v>
      </c>
      <c r="IJ61">
        <v>0</v>
      </c>
      <c r="IK61">
        <v>0</v>
      </c>
      <c r="IL61">
        <v>0</v>
      </c>
      <c r="IM61">
        <v>0</v>
      </c>
      <c r="IN61" t="s">
        <v>441</v>
      </c>
      <c r="IO61" t="s">
        <v>442</v>
      </c>
      <c r="IP61" t="s">
        <v>443</v>
      </c>
      <c r="IQ61" t="s">
        <v>443</v>
      </c>
      <c r="IR61" t="s">
        <v>443</v>
      </c>
      <c r="IS61" t="s">
        <v>443</v>
      </c>
      <c r="IT61">
        <v>0</v>
      </c>
      <c r="IU61">
        <v>100</v>
      </c>
      <c r="IV61">
        <v>100</v>
      </c>
      <c r="IW61">
        <v>1.266</v>
      </c>
      <c r="IX61">
        <v>0.19089999999999999</v>
      </c>
      <c r="IY61">
        <v>0.39716153104927959</v>
      </c>
      <c r="IZ61">
        <v>2.1943836705261579E-3</v>
      </c>
      <c r="JA61">
        <v>-2.6144308360484781E-7</v>
      </c>
      <c r="JB61">
        <v>2.8315668189746569E-11</v>
      </c>
      <c r="JC61">
        <v>-2.387284111826243E-2</v>
      </c>
      <c r="JD61">
        <v>-4.9195921971587819E-3</v>
      </c>
      <c r="JE61">
        <v>8.1864236447964141E-4</v>
      </c>
      <c r="JF61">
        <v>-8.2681161510495509E-6</v>
      </c>
      <c r="JG61">
        <v>6</v>
      </c>
      <c r="JH61">
        <v>2002</v>
      </c>
      <c r="JI61">
        <v>0</v>
      </c>
      <c r="JJ61">
        <v>28</v>
      </c>
      <c r="JK61">
        <v>28363731.699999999</v>
      </c>
      <c r="JL61">
        <v>28363731.699999999</v>
      </c>
      <c r="JM61">
        <v>1.1462399999999999</v>
      </c>
      <c r="JN61">
        <v>2.6428199999999999</v>
      </c>
      <c r="JO61">
        <v>1.49658</v>
      </c>
      <c r="JP61">
        <v>2.36206</v>
      </c>
      <c r="JQ61">
        <v>1.5490699999999999</v>
      </c>
      <c r="JR61">
        <v>2.4206500000000002</v>
      </c>
      <c r="JS61">
        <v>37.554000000000002</v>
      </c>
      <c r="JT61">
        <v>24.105</v>
      </c>
      <c r="JU61">
        <v>18</v>
      </c>
      <c r="JV61">
        <v>489.06299999999999</v>
      </c>
      <c r="JW61">
        <v>505.14499999999998</v>
      </c>
      <c r="JX61">
        <v>28.081399999999999</v>
      </c>
      <c r="JY61">
        <v>30.2395</v>
      </c>
      <c r="JZ61">
        <v>30.0002</v>
      </c>
      <c r="KA61">
        <v>30.3307</v>
      </c>
      <c r="KB61">
        <v>30.2867</v>
      </c>
      <c r="KC61">
        <v>23.056000000000001</v>
      </c>
      <c r="KD61">
        <v>18.134799999999998</v>
      </c>
      <c r="KE61">
        <v>90.557000000000002</v>
      </c>
      <c r="KF61">
        <v>28.028500000000001</v>
      </c>
      <c r="KG61">
        <v>420</v>
      </c>
      <c r="KH61">
        <v>22.536000000000001</v>
      </c>
      <c r="KI61">
        <v>101.352</v>
      </c>
      <c r="KJ61">
        <v>93.120500000000007</v>
      </c>
    </row>
    <row r="62" spans="1:296" x14ac:dyDescent="0.3">
      <c r="A62">
        <v>44</v>
      </c>
      <c r="B62">
        <v>1701824030.5999999</v>
      </c>
      <c r="C62">
        <v>12453.599999904631</v>
      </c>
      <c r="D62" t="s">
        <v>575</v>
      </c>
      <c r="E62" t="s">
        <v>576</v>
      </c>
      <c r="F62">
        <v>5</v>
      </c>
      <c r="G62" t="s">
        <v>555</v>
      </c>
      <c r="H62">
        <v>1701824022.599999</v>
      </c>
      <c r="I62">
        <f t="shared" si="50"/>
        <v>9.6878540924169219E-4</v>
      </c>
      <c r="J62">
        <f t="shared" si="51"/>
        <v>0.96878540924169221</v>
      </c>
      <c r="K62">
        <f t="shared" si="52"/>
        <v>7.1647815047310708</v>
      </c>
      <c r="L62">
        <f t="shared" si="53"/>
        <v>417.03070967741951</v>
      </c>
      <c r="M62">
        <f t="shared" si="54"/>
        <v>112.32816886227103</v>
      </c>
      <c r="N62">
        <f t="shared" si="55"/>
        <v>10.210872764985044</v>
      </c>
      <c r="O62">
        <f t="shared" si="56"/>
        <v>37.90899076106826</v>
      </c>
      <c r="P62">
        <f t="shared" si="57"/>
        <v>3.9223702444467441E-2</v>
      </c>
      <c r="Q62">
        <f t="shared" si="58"/>
        <v>2.8519426001618911</v>
      </c>
      <c r="R62">
        <f t="shared" si="59"/>
        <v>3.8926456296348645E-2</v>
      </c>
      <c r="S62">
        <f t="shared" si="60"/>
        <v>2.4355553661510584E-2</v>
      </c>
      <c r="T62">
        <f t="shared" si="61"/>
        <v>241.73675433299209</v>
      </c>
      <c r="U62">
        <f t="shared" si="62"/>
        <v>30.682366279953872</v>
      </c>
      <c r="V62">
        <f t="shared" si="63"/>
        <v>29.998051612903222</v>
      </c>
      <c r="W62">
        <f t="shared" si="64"/>
        <v>4.2599729927285654</v>
      </c>
      <c r="X62">
        <f t="shared" si="65"/>
        <v>50.215883340782518</v>
      </c>
      <c r="Y62">
        <f t="shared" si="66"/>
        <v>2.0764876334841778</v>
      </c>
      <c r="Z62">
        <f t="shared" si="67"/>
        <v>4.1351211914214625</v>
      </c>
      <c r="AA62">
        <f t="shared" si="68"/>
        <v>2.1834853592443877</v>
      </c>
      <c r="AB62">
        <f t="shared" si="69"/>
        <v>-42.723436547558627</v>
      </c>
      <c r="AC62">
        <f t="shared" si="70"/>
        <v>-79.471934274912215</v>
      </c>
      <c r="AD62">
        <f t="shared" si="71"/>
        <v>-6.1800541614118902</v>
      </c>
      <c r="AE62">
        <f t="shared" si="72"/>
        <v>113.36132934910934</v>
      </c>
      <c r="AF62">
        <f t="shared" si="73"/>
        <v>7.070150213149506</v>
      </c>
      <c r="AG62">
        <f t="shared" si="74"/>
        <v>0.94414365369454856</v>
      </c>
      <c r="AH62">
        <f t="shared" si="75"/>
        <v>7.1647815047310708</v>
      </c>
      <c r="AI62">
        <v>429.70971410572162</v>
      </c>
      <c r="AJ62">
        <v>426.77774545454548</v>
      </c>
      <c r="AK62">
        <v>4.279760819463285E-5</v>
      </c>
      <c r="AL62">
        <v>66.205941633385706</v>
      </c>
      <c r="AM62">
        <f t="shared" si="76"/>
        <v>0.96878540924169221</v>
      </c>
      <c r="AN62">
        <v>22.456421608399381</v>
      </c>
      <c r="AO62">
        <v>22.835923030303022</v>
      </c>
      <c r="AP62">
        <v>-1.071772967605474E-4</v>
      </c>
      <c r="AQ62">
        <v>108.76998172306411</v>
      </c>
      <c r="AR62">
        <v>0</v>
      </c>
      <c r="AS62">
        <v>0</v>
      </c>
      <c r="AT62">
        <f t="shared" si="77"/>
        <v>1</v>
      </c>
      <c r="AU62">
        <f t="shared" si="78"/>
        <v>0</v>
      </c>
      <c r="AV62">
        <f t="shared" si="79"/>
        <v>47607.451874394916</v>
      </c>
      <c r="AW62" t="s">
        <v>436</v>
      </c>
      <c r="AX62">
        <v>0</v>
      </c>
      <c r="AY62">
        <v>0.7</v>
      </c>
      <c r="AZ62">
        <v>0.7</v>
      </c>
      <c r="BA62">
        <f t="shared" si="80"/>
        <v>0</v>
      </c>
      <c r="BB62">
        <v>-1</v>
      </c>
      <c r="BC62" t="s">
        <v>577</v>
      </c>
      <c r="BD62">
        <v>8170.47</v>
      </c>
      <c r="BE62">
        <v>209.89768000000001</v>
      </c>
      <c r="BF62">
        <v>221.98</v>
      </c>
      <c r="BG62">
        <f t="shared" si="81"/>
        <v>5.4429768447607829E-2</v>
      </c>
      <c r="BH62">
        <v>0.5</v>
      </c>
      <c r="BI62">
        <f t="shared" si="82"/>
        <v>1261.2075777423156</v>
      </c>
      <c r="BJ62">
        <f t="shared" si="83"/>
        <v>7.1647815047310708</v>
      </c>
      <c r="BK62">
        <f t="shared" si="84"/>
        <v>34.323618210441296</v>
      </c>
      <c r="BL62">
        <f t="shared" si="85"/>
        <v>6.4737808817695378E-3</v>
      </c>
      <c r="BM62">
        <f t="shared" si="86"/>
        <v>-0.99684656275340122</v>
      </c>
      <c r="BN62">
        <f t="shared" si="87"/>
        <v>221.98000000000002</v>
      </c>
      <c r="BO62" t="s">
        <v>436</v>
      </c>
      <c r="BP62">
        <v>0</v>
      </c>
      <c r="BQ62">
        <f t="shared" si="88"/>
        <v>221.98000000000002</v>
      </c>
      <c r="BR62">
        <f t="shared" si="89"/>
        <v>0</v>
      </c>
      <c r="BS62">
        <f t="shared" si="90"/>
        <v>-425108842576336</v>
      </c>
      <c r="BT62">
        <f t="shared" si="91"/>
        <v>0.99999999999999989</v>
      </c>
      <c r="BU62">
        <f t="shared" si="92"/>
        <v>5.4601952277657184E-2</v>
      </c>
      <c r="BV62" t="e">
        <f t="shared" si="93"/>
        <v>#DIV/0!</v>
      </c>
      <c r="BW62">
        <f t="shared" si="94"/>
        <v>-449579342063690.63</v>
      </c>
      <c r="BX62">
        <f t="shared" si="95"/>
        <v>449579342063691.63</v>
      </c>
      <c r="DG62">
        <f t="shared" si="96"/>
        <v>1499.9958064516129</v>
      </c>
      <c r="DH62">
        <f t="shared" si="97"/>
        <v>1261.2075777423156</v>
      </c>
      <c r="DI62">
        <f t="shared" si="98"/>
        <v>0.84080740247256147</v>
      </c>
      <c r="DJ62">
        <f t="shared" si="99"/>
        <v>0.16115828677204377</v>
      </c>
      <c r="DK62">
        <v>2</v>
      </c>
      <c r="DL62">
        <v>0.5</v>
      </c>
      <c r="DM62" t="s">
        <v>438</v>
      </c>
      <c r="DN62">
        <v>2</v>
      </c>
      <c r="DO62" t="b">
        <v>1</v>
      </c>
      <c r="DP62">
        <v>1701824022.599999</v>
      </c>
      <c r="DQ62">
        <v>417.03070967741951</v>
      </c>
      <c r="DR62">
        <v>420.0162258064517</v>
      </c>
      <c r="DS62">
        <v>22.843106451612901</v>
      </c>
      <c r="DT62">
        <v>22.47408064516129</v>
      </c>
      <c r="DU62">
        <v>415.7645483870968</v>
      </c>
      <c r="DV62">
        <v>22.65441612903226</v>
      </c>
      <c r="DW62">
        <v>500.00648387096771</v>
      </c>
      <c r="DX62">
        <v>90.802177419354805</v>
      </c>
      <c r="DY62">
        <v>9.9978900000000009E-2</v>
      </c>
      <c r="DZ62">
        <v>29.481174193548391</v>
      </c>
      <c r="EA62">
        <v>29.998051612903222</v>
      </c>
      <c r="EB62">
        <v>999.90000000000032</v>
      </c>
      <c r="EC62">
        <v>0</v>
      </c>
      <c r="ED62">
        <v>0</v>
      </c>
      <c r="EE62">
        <v>9997.3009677419341</v>
      </c>
      <c r="EF62">
        <v>0</v>
      </c>
      <c r="EG62">
        <v>9.7512699999999981</v>
      </c>
      <c r="EH62">
        <v>-2.9853219354838711</v>
      </c>
      <c r="EI62">
        <v>426.7798064516129</v>
      </c>
      <c r="EJ62">
        <v>429.67270967741928</v>
      </c>
      <c r="EK62">
        <v>0.3690165161290323</v>
      </c>
      <c r="EL62">
        <v>420.0162258064517</v>
      </c>
      <c r="EM62">
        <v>22.47408064516129</v>
      </c>
      <c r="EN62">
        <v>2.0742035483870969</v>
      </c>
      <c r="EO62">
        <v>2.0406961290322578</v>
      </c>
      <c r="EP62">
        <v>18.02244838709678</v>
      </c>
      <c r="EQ62">
        <v>17.763670967741941</v>
      </c>
      <c r="ER62">
        <v>1499.9958064516129</v>
      </c>
      <c r="ES62">
        <v>0.97299577419354843</v>
      </c>
      <c r="ET62">
        <v>2.7004264516129039E-2</v>
      </c>
      <c r="EU62">
        <v>0</v>
      </c>
      <c r="EV62">
        <v>209.91461290322579</v>
      </c>
      <c r="EW62">
        <v>4.9995999999999974</v>
      </c>
      <c r="EX62">
        <v>3244.0606451612898</v>
      </c>
      <c r="EY62">
        <v>14076.35483870968</v>
      </c>
      <c r="EZ62">
        <v>39.2356129032258</v>
      </c>
      <c r="FA62">
        <v>40.612806451612897</v>
      </c>
      <c r="FB62">
        <v>39.701387096774191</v>
      </c>
      <c r="FC62">
        <v>40.253741935483873</v>
      </c>
      <c r="FD62">
        <v>40.777999999999999</v>
      </c>
      <c r="FE62">
        <v>1454.625806451613</v>
      </c>
      <c r="FF62">
        <v>40.369999999999983</v>
      </c>
      <c r="FG62">
        <v>0</v>
      </c>
      <c r="FH62">
        <v>127.5999999046326</v>
      </c>
      <c r="FI62">
        <v>0</v>
      </c>
      <c r="FJ62">
        <v>209.89768000000001</v>
      </c>
      <c r="FK62">
        <v>-0.1436153859682969</v>
      </c>
      <c r="FL62">
        <v>7.1376922935677287</v>
      </c>
      <c r="FM62">
        <v>3244.1563999999998</v>
      </c>
      <c r="FN62">
        <v>15</v>
      </c>
      <c r="FO62">
        <v>0</v>
      </c>
      <c r="FP62" t="s">
        <v>439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-2.973957</v>
      </c>
      <c r="GC62">
        <v>-0.2235618011257039</v>
      </c>
      <c r="GD62">
        <v>3.7600171223014407E-2</v>
      </c>
      <c r="GE62">
        <v>1</v>
      </c>
      <c r="GF62">
        <v>209.85876470588241</v>
      </c>
      <c r="GG62">
        <v>0.63703590332839988</v>
      </c>
      <c r="GH62">
        <v>0.205633033914008</v>
      </c>
      <c r="GI62">
        <v>1</v>
      </c>
      <c r="GJ62">
        <v>0.3686777</v>
      </c>
      <c r="GK62">
        <v>6.8137733583489526E-2</v>
      </c>
      <c r="GL62">
        <v>1.169078159534255E-2</v>
      </c>
      <c r="GM62">
        <v>1</v>
      </c>
      <c r="GN62">
        <v>3</v>
      </c>
      <c r="GO62">
        <v>3</v>
      </c>
      <c r="GP62" t="s">
        <v>440</v>
      </c>
      <c r="GQ62">
        <v>3.1027300000000002</v>
      </c>
      <c r="GR62">
        <v>2.7581899999999999</v>
      </c>
      <c r="GS62">
        <v>8.7326399999999998E-2</v>
      </c>
      <c r="GT62">
        <v>8.8040300000000002E-2</v>
      </c>
      <c r="GU62">
        <v>0.10449799999999999</v>
      </c>
      <c r="GV62">
        <v>0.10433199999999999</v>
      </c>
      <c r="GW62">
        <v>23686.9</v>
      </c>
      <c r="GX62">
        <v>22030.7</v>
      </c>
      <c r="GY62">
        <v>26518.1</v>
      </c>
      <c r="GZ62">
        <v>24388.5</v>
      </c>
      <c r="HA62">
        <v>38063.1</v>
      </c>
      <c r="HB62">
        <v>32328.2</v>
      </c>
      <c r="HC62">
        <v>46383</v>
      </c>
      <c r="HD62">
        <v>38627.599999999999</v>
      </c>
      <c r="HE62">
        <v>1.8644499999999999</v>
      </c>
      <c r="HF62">
        <v>1.8662300000000001</v>
      </c>
      <c r="HG62">
        <v>0.14419100000000001</v>
      </c>
      <c r="HH62">
        <v>0</v>
      </c>
      <c r="HI62">
        <v>27.648499999999999</v>
      </c>
      <c r="HJ62">
        <v>999.9</v>
      </c>
      <c r="HK62">
        <v>47.7</v>
      </c>
      <c r="HL62">
        <v>32.799999999999997</v>
      </c>
      <c r="HM62">
        <v>26.2409</v>
      </c>
      <c r="HN62">
        <v>60.672499999999999</v>
      </c>
      <c r="HO62">
        <v>22.720400000000001</v>
      </c>
      <c r="HP62">
        <v>1</v>
      </c>
      <c r="HQ62">
        <v>0.24040400000000001</v>
      </c>
      <c r="HR62">
        <v>0.48166900000000001</v>
      </c>
      <c r="HS62">
        <v>20.278700000000001</v>
      </c>
      <c r="HT62">
        <v>5.2220800000000001</v>
      </c>
      <c r="HU62">
        <v>11.98</v>
      </c>
      <c r="HV62">
        <v>4.9655500000000004</v>
      </c>
      <c r="HW62">
        <v>3.27563</v>
      </c>
      <c r="HX62">
        <v>9999</v>
      </c>
      <c r="HY62">
        <v>9999</v>
      </c>
      <c r="HZ62">
        <v>9999</v>
      </c>
      <c r="IA62">
        <v>521.79999999999995</v>
      </c>
      <c r="IB62">
        <v>1.8640099999999999</v>
      </c>
      <c r="IC62">
        <v>1.8601799999999999</v>
      </c>
      <c r="ID62">
        <v>1.8584000000000001</v>
      </c>
      <c r="IE62">
        <v>1.85978</v>
      </c>
      <c r="IF62">
        <v>1.85989</v>
      </c>
      <c r="IG62">
        <v>1.85839</v>
      </c>
      <c r="IH62">
        <v>1.8574600000000001</v>
      </c>
      <c r="II62">
        <v>1.8524099999999999</v>
      </c>
      <c r="IJ62">
        <v>0</v>
      </c>
      <c r="IK62">
        <v>0</v>
      </c>
      <c r="IL62">
        <v>0</v>
      </c>
      <c r="IM62">
        <v>0</v>
      </c>
      <c r="IN62" t="s">
        <v>441</v>
      </c>
      <c r="IO62" t="s">
        <v>442</v>
      </c>
      <c r="IP62" t="s">
        <v>443</v>
      </c>
      <c r="IQ62" t="s">
        <v>443</v>
      </c>
      <c r="IR62" t="s">
        <v>443</v>
      </c>
      <c r="IS62" t="s">
        <v>443</v>
      </c>
      <c r="IT62">
        <v>0</v>
      </c>
      <c r="IU62">
        <v>100</v>
      </c>
      <c r="IV62">
        <v>100</v>
      </c>
      <c r="IW62">
        <v>1.266</v>
      </c>
      <c r="IX62">
        <v>0.18859999999999999</v>
      </c>
      <c r="IY62">
        <v>0.39716153104927959</v>
      </c>
      <c r="IZ62">
        <v>2.1943836705261579E-3</v>
      </c>
      <c r="JA62">
        <v>-2.6144308360484781E-7</v>
      </c>
      <c r="JB62">
        <v>2.8315668189746569E-11</v>
      </c>
      <c r="JC62">
        <v>-2.387284111826243E-2</v>
      </c>
      <c r="JD62">
        <v>-4.9195921971587819E-3</v>
      </c>
      <c r="JE62">
        <v>8.1864236447964141E-4</v>
      </c>
      <c r="JF62">
        <v>-8.2681161510495509E-6</v>
      </c>
      <c r="JG62">
        <v>6</v>
      </c>
      <c r="JH62">
        <v>2002</v>
      </c>
      <c r="JI62">
        <v>0</v>
      </c>
      <c r="JJ62">
        <v>28</v>
      </c>
      <c r="JK62">
        <v>28363733.800000001</v>
      </c>
      <c r="JL62">
        <v>28363733.800000001</v>
      </c>
      <c r="JM62">
        <v>1.1462399999999999</v>
      </c>
      <c r="JN62">
        <v>2.6403799999999999</v>
      </c>
      <c r="JO62">
        <v>1.49658</v>
      </c>
      <c r="JP62">
        <v>2.36328</v>
      </c>
      <c r="JQ62">
        <v>1.5490699999999999</v>
      </c>
      <c r="JR62">
        <v>2.3645</v>
      </c>
      <c r="JS62">
        <v>37.602200000000003</v>
      </c>
      <c r="JT62">
        <v>24.105</v>
      </c>
      <c r="JU62">
        <v>18</v>
      </c>
      <c r="JV62">
        <v>488.935</v>
      </c>
      <c r="JW62">
        <v>505.44200000000001</v>
      </c>
      <c r="JX62">
        <v>27.869</v>
      </c>
      <c r="JY62">
        <v>30.2422</v>
      </c>
      <c r="JZ62">
        <v>30</v>
      </c>
      <c r="KA62">
        <v>30.367100000000001</v>
      </c>
      <c r="KB62">
        <v>30.330200000000001</v>
      </c>
      <c r="KC62">
        <v>23.053799999999999</v>
      </c>
      <c r="KD62">
        <v>19.554400000000001</v>
      </c>
      <c r="KE62">
        <v>93.601500000000001</v>
      </c>
      <c r="KF62">
        <v>27.870200000000001</v>
      </c>
      <c r="KG62">
        <v>420</v>
      </c>
      <c r="KH62">
        <v>22.405200000000001</v>
      </c>
      <c r="KI62">
        <v>101.352</v>
      </c>
      <c r="KJ62">
        <v>93.115899999999996</v>
      </c>
    </row>
    <row r="63" spans="1:296" x14ac:dyDescent="0.3">
      <c r="A63">
        <v>45</v>
      </c>
      <c r="B63">
        <v>1701824117.0999999</v>
      </c>
      <c r="C63">
        <v>12540.099999904631</v>
      </c>
      <c r="D63" t="s">
        <v>578</v>
      </c>
      <c r="E63" t="s">
        <v>579</v>
      </c>
      <c r="F63">
        <v>5</v>
      </c>
      <c r="G63" t="s">
        <v>555</v>
      </c>
      <c r="H63">
        <v>1701824109.349999</v>
      </c>
      <c r="I63">
        <f t="shared" si="50"/>
        <v>9.2371286931234773E-4</v>
      </c>
      <c r="J63">
        <f t="shared" si="51"/>
        <v>0.92371286931234775</v>
      </c>
      <c r="K63">
        <f t="shared" si="52"/>
        <v>7.3073938714821374</v>
      </c>
      <c r="L63">
        <f t="shared" si="53"/>
        <v>416.97279999999989</v>
      </c>
      <c r="M63">
        <f t="shared" si="54"/>
        <v>91.161261613010552</v>
      </c>
      <c r="N63">
        <f t="shared" si="55"/>
        <v>8.2868226210388904</v>
      </c>
      <c r="O63">
        <f t="shared" si="56"/>
        <v>37.904034786907467</v>
      </c>
      <c r="P63">
        <f t="shared" si="57"/>
        <v>3.7267840370344349E-2</v>
      </c>
      <c r="Q63">
        <f t="shared" si="58"/>
        <v>2.8522838854029677</v>
      </c>
      <c r="R63">
        <f t="shared" si="59"/>
        <v>3.6999421470904383E-2</v>
      </c>
      <c r="S63">
        <f t="shared" si="60"/>
        <v>2.3148593493174031E-2</v>
      </c>
      <c r="T63">
        <f t="shared" si="61"/>
        <v>241.7359872233167</v>
      </c>
      <c r="U63">
        <f t="shared" si="62"/>
        <v>30.643187530615634</v>
      </c>
      <c r="V63">
        <f t="shared" si="63"/>
        <v>29.997420000000002</v>
      </c>
      <c r="W63">
        <f t="shared" si="64"/>
        <v>4.2598184439939057</v>
      </c>
      <c r="X63">
        <f t="shared" si="65"/>
        <v>50.191613892802742</v>
      </c>
      <c r="Y63">
        <f t="shared" si="66"/>
        <v>2.0693789589973459</v>
      </c>
      <c r="Z63">
        <f t="shared" si="67"/>
        <v>4.122957598887024</v>
      </c>
      <c r="AA63">
        <f t="shared" si="68"/>
        <v>2.1904394849965598</v>
      </c>
      <c r="AB63">
        <f t="shared" si="69"/>
        <v>-40.735737536674534</v>
      </c>
      <c r="AC63">
        <f t="shared" si="70"/>
        <v>-87.239142740605828</v>
      </c>
      <c r="AD63">
        <f t="shared" si="71"/>
        <v>-6.781514633696772</v>
      </c>
      <c r="AE63">
        <f t="shared" si="72"/>
        <v>106.97959231233959</v>
      </c>
      <c r="AF63">
        <f t="shared" si="73"/>
        <v>7.2017742363961146</v>
      </c>
      <c r="AG63">
        <f t="shared" si="74"/>
        <v>0.91239141187166795</v>
      </c>
      <c r="AH63">
        <f t="shared" si="75"/>
        <v>7.3073938714821374</v>
      </c>
      <c r="AI63">
        <v>429.64529849362441</v>
      </c>
      <c r="AJ63">
        <v>426.65884848484859</v>
      </c>
      <c r="AK63">
        <v>-7.364553886043488E-4</v>
      </c>
      <c r="AL63">
        <v>66.205941633385706</v>
      </c>
      <c r="AM63">
        <f t="shared" si="76"/>
        <v>0.92371286931234775</v>
      </c>
      <c r="AN63">
        <v>22.412738931547828</v>
      </c>
      <c r="AO63">
        <v>22.773544848484839</v>
      </c>
      <c r="AP63">
        <v>3.3918329269965273E-5</v>
      </c>
      <c r="AQ63">
        <v>108.76998172306411</v>
      </c>
      <c r="AR63">
        <v>0</v>
      </c>
      <c r="AS63">
        <v>0</v>
      </c>
      <c r="AT63">
        <f t="shared" si="77"/>
        <v>1</v>
      </c>
      <c r="AU63">
        <f t="shared" si="78"/>
        <v>0</v>
      </c>
      <c r="AV63">
        <f t="shared" si="79"/>
        <v>47625.055688488239</v>
      </c>
      <c r="AW63" t="s">
        <v>436</v>
      </c>
      <c r="AX63">
        <v>0</v>
      </c>
      <c r="AY63">
        <v>0.7</v>
      </c>
      <c r="AZ63">
        <v>0.7</v>
      </c>
      <c r="BA63">
        <f t="shared" si="80"/>
        <v>0</v>
      </c>
      <c r="BB63">
        <v>-1</v>
      </c>
      <c r="BC63" t="s">
        <v>580</v>
      </c>
      <c r="BD63">
        <v>8171.68</v>
      </c>
      <c r="BE63">
        <v>210.43573076923079</v>
      </c>
      <c r="BF63">
        <v>222.9</v>
      </c>
      <c r="BG63">
        <f t="shared" si="81"/>
        <v>5.5918659626600364E-2</v>
      </c>
      <c r="BH63">
        <v>0.5</v>
      </c>
      <c r="BI63">
        <f t="shared" si="82"/>
        <v>1261.203540322962</v>
      </c>
      <c r="BJ63">
        <f t="shared" si="83"/>
        <v>7.3073938714821374</v>
      </c>
      <c r="BK63">
        <f t="shared" si="84"/>
        <v>35.262405745591529</v>
      </c>
      <c r="BL63">
        <f t="shared" si="85"/>
        <v>6.5868780144359776E-3</v>
      </c>
      <c r="BM63">
        <f t="shared" si="86"/>
        <v>-0.99685957828622707</v>
      </c>
      <c r="BN63">
        <f t="shared" si="87"/>
        <v>222.9</v>
      </c>
      <c r="BO63" t="s">
        <v>436</v>
      </c>
      <c r="BP63">
        <v>0</v>
      </c>
      <c r="BQ63">
        <f t="shared" si="88"/>
        <v>222.9</v>
      </c>
      <c r="BR63">
        <f t="shared" si="89"/>
        <v>0</v>
      </c>
      <c r="BS63" t="e">
        <f t="shared" si="90"/>
        <v>#DIV/0!</v>
      </c>
      <c r="BT63">
        <f t="shared" si="91"/>
        <v>1</v>
      </c>
      <c r="BU63">
        <f t="shared" si="92"/>
        <v>5.6094821020563533E-2</v>
      </c>
      <c r="BV63" t="e">
        <f t="shared" si="93"/>
        <v>#DIV/0!</v>
      </c>
      <c r="BW63" t="e">
        <f t="shared" si="94"/>
        <v>#DIV/0!</v>
      </c>
      <c r="BX63" t="e">
        <f t="shared" si="95"/>
        <v>#DIV/0!</v>
      </c>
      <c r="DG63">
        <f t="shared" si="96"/>
        <v>1499.991</v>
      </c>
      <c r="DH63">
        <f t="shared" si="97"/>
        <v>1261.203540322962</v>
      </c>
      <c r="DI63">
        <f t="shared" si="98"/>
        <v>0.84080740505973839</v>
      </c>
      <c r="DJ63">
        <f t="shared" si="99"/>
        <v>0.16115829176529506</v>
      </c>
      <c r="DK63">
        <v>2</v>
      </c>
      <c r="DL63">
        <v>0.5</v>
      </c>
      <c r="DM63" t="s">
        <v>438</v>
      </c>
      <c r="DN63">
        <v>2</v>
      </c>
      <c r="DO63" t="b">
        <v>1</v>
      </c>
      <c r="DP63">
        <v>1701824109.349999</v>
      </c>
      <c r="DQ63">
        <v>416.97279999999989</v>
      </c>
      <c r="DR63">
        <v>420.00569999999999</v>
      </c>
      <c r="DS63">
        <v>22.764720000000001</v>
      </c>
      <c r="DT63">
        <v>22.408069999999999</v>
      </c>
      <c r="DU63">
        <v>415.70673333333337</v>
      </c>
      <c r="DV63">
        <v>22.577513333333329</v>
      </c>
      <c r="DW63">
        <v>499.99779999999998</v>
      </c>
      <c r="DX63">
        <v>90.80292</v>
      </c>
      <c r="DY63">
        <v>9.9975313333333343E-2</v>
      </c>
      <c r="DZ63">
        <v>29.430093333333339</v>
      </c>
      <c r="EA63">
        <v>29.997420000000002</v>
      </c>
      <c r="EB63">
        <v>999.9000000000002</v>
      </c>
      <c r="EC63">
        <v>0</v>
      </c>
      <c r="ED63">
        <v>0</v>
      </c>
      <c r="EE63">
        <v>9999.3090000000011</v>
      </c>
      <c r="EF63">
        <v>0</v>
      </c>
      <c r="EG63">
        <v>9.7738563333333328</v>
      </c>
      <c r="EH63">
        <v>-3.0327359999999999</v>
      </c>
      <c r="EI63">
        <v>426.68636666666669</v>
      </c>
      <c r="EJ63">
        <v>429.63286666666659</v>
      </c>
      <c r="EK63">
        <v>0.35664699999999999</v>
      </c>
      <c r="EL63">
        <v>420.00569999999999</v>
      </c>
      <c r="EM63">
        <v>22.408069999999999</v>
      </c>
      <c r="EN63">
        <v>2.067102666666667</v>
      </c>
      <c r="EO63">
        <v>2.034717666666666</v>
      </c>
      <c r="EP63">
        <v>17.967916666666671</v>
      </c>
      <c r="EQ63">
        <v>17.71712333333333</v>
      </c>
      <c r="ER63">
        <v>1499.991</v>
      </c>
      <c r="ES63">
        <v>0.97299700000000044</v>
      </c>
      <c r="ET63">
        <v>2.7003139999999998E-2</v>
      </c>
      <c r="EU63">
        <v>0</v>
      </c>
      <c r="EV63">
        <v>210.43036666666671</v>
      </c>
      <c r="EW63">
        <v>4.9995999999999983</v>
      </c>
      <c r="EX63">
        <v>3254.025333333333</v>
      </c>
      <c r="EY63">
        <v>14076.306666666669</v>
      </c>
      <c r="EZ63">
        <v>39.445599999999999</v>
      </c>
      <c r="FA63">
        <v>40.770666666666664</v>
      </c>
      <c r="FB63">
        <v>40.387133333333317</v>
      </c>
      <c r="FC63">
        <v>40.374599999999987</v>
      </c>
      <c r="FD63">
        <v>41.033066666666649</v>
      </c>
      <c r="FE63">
        <v>1454.6210000000001</v>
      </c>
      <c r="FF63">
        <v>40.369999999999983</v>
      </c>
      <c r="FG63">
        <v>0</v>
      </c>
      <c r="FH63">
        <v>85.599999904632568</v>
      </c>
      <c r="FI63">
        <v>0</v>
      </c>
      <c r="FJ63">
        <v>210.43573076923079</v>
      </c>
      <c r="FK63">
        <v>1.1470427226554949</v>
      </c>
      <c r="FL63">
        <v>8.9767521396966874</v>
      </c>
      <c r="FM63">
        <v>3254.0342307692308</v>
      </c>
      <c r="FN63">
        <v>15</v>
      </c>
      <c r="FO63">
        <v>0</v>
      </c>
      <c r="FP63" t="s">
        <v>439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-3.0188007317073171</v>
      </c>
      <c r="GC63">
        <v>-0.2104494773519224</v>
      </c>
      <c r="GD63">
        <v>3.7679214260245418E-2</v>
      </c>
      <c r="GE63">
        <v>1</v>
      </c>
      <c r="GF63">
        <v>210.4144117647059</v>
      </c>
      <c r="GG63">
        <v>0.43969442133125469</v>
      </c>
      <c r="GH63">
        <v>0.2186344138520161</v>
      </c>
      <c r="GI63">
        <v>1</v>
      </c>
      <c r="GJ63">
        <v>0.35960297560975613</v>
      </c>
      <c r="GK63">
        <v>-4.3191073170731432E-2</v>
      </c>
      <c r="GL63">
        <v>5.8512902162281338E-3</v>
      </c>
      <c r="GM63">
        <v>1</v>
      </c>
      <c r="GN63">
        <v>3</v>
      </c>
      <c r="GO63">
        <v>3</v>
      </c>
      <c r="GP63" t="s">
        <v>440</v>
      </c>
      <c r="GQ63">
        <v>3.1028099999999998</v>
      </c>
      <c r="GR63">
        <v>2.7583099999999998</v>
      </c>
      <c r="GS63">
        <v>8.7313000000000002E-2</v>
      </c>
      <c r="GT63">
        <v>8.8049299999999997E-2</v>
      </c>
      <c r="GU63">
        <v>0.10430399999999999</v>
      </c>
      <c r="GV63">
        <v>0.104197</v>
      </c>
      <c r="GW63">
        <v>23687.9</v>
      </c>
      <c r="GX63">
        <v>22030.7</v>
      </c>
      <c r="GY63">
        <v>26518.7</v>
      </c>
      <c r="GZ63">
        <v>24388.6</v>
      </c>
      <c r="HA63">
        <v>38072.1</v>
      </c>
      <c r="HB63">
        <v>32333.1</v>
      </c>
      <c r="HC63">
        <v>46384</v>
      </c>
      <c r="HD63">
        <v>38627.800000000003</v>
      </c>
      <c r="HE63">
        <v>1.8649</v>
      </c>
      <c r="HF63">
        <v>1.86598</v>
      </c>
      <c r="HG63">
        <v>0.13653199999999999</v>
      </c>
      <c r="HH63">
        <v>0</v>
      </c>
      <c r="HI63">
        <v>27.768899999999999</v>
      </c>
      <c r="HJ63">
        <v>999.9</v>
      </c>
      <c r="HK63">
        <v>48.1</v>
      </c>
      <c r="HL63">
        <v>32.799999999999997</v>
      </c>
      <c r="HM63">
        <v>26.4633</v>
      </c>
      <c r="HN63">
        <v>61.002499999999998</v>
      </c>
      <c r="HO63">
        <v>22.7684</v>
      </c>
      <c r="HP63">
        <v>1</v>
      </c>
      <c r="HQ63">
        <v>0.237929</v>
      </c>
      <c r="HR63">
        <v>0.13112499999999999</v>
      </c>
      <c r="HS63">
        <v>20.2789</v>
      </c>
      <c r="HT63">
        <v>5.2226800000000004</v>
      </c>
      <c r="HU63">
        <v>11.98</v>
      </c>
      <c r="HV63">
        <v>4.9656500000000001</v>
      </c>
      <c r="HW63">
        <v>3.27555</v>
      </c>
      <c r="HX63">
        <v>9999</v>
      </c>
      <c r="HY63">
        <v>9999</v>
      </c>
      <c r="HZ63">
        <v>9999</v>
      </c>
      <c r="IA63">
        <v>521.79999999999995</v>
      </c>
      <c r="IB63">
        <v>1.8640099999999999</v>
      </c>
      <c r="IC63">
        <v>1.8601700000000001</v>
      </c>
      <c r="ID63">
        <v>1.8584000000000001</v>
      </c>
      <c r="IE63">
        <v>1.8597600000000001</v>
      </c>
      <c r="IF63">
        <v>1.85989</v>
      </c>
      <c r="IG63">
        <v>1.8583799999999999</v>
      </c>
      <c r="IH63">
        <v>1.85745</v>
      </c>
      <c r="II63">
        <v>1.8524</v>
      </c>
      <c r="IJ63">
        <v>0</v>
      </c>
      <c r="IK63">
        <v>0</v>
      </c>
      <c r="IL63">
        <v>0</v>
      </c>
      <c r="IM63">
        <v>0</v>
      </c>
      <c r="IN63" t="s">
        <v>441</v>
      </c>
      <c r="IO63" t="s">
        <v>442</v>
      </c>
      <c r="IP63" t="s">
        <v>443</v>
      </c>
      <c r="IQ63" t="s">
        <v>443</v>
      </c>
      <c r="IR63" t="s">
        <v>443</v>
      </c>
      <c r="IS63" t="s">
        <v>443</v>
      </c>
      <c r="IT63">
        <v>0</v>
      </c>
      <c r="IU63">
        <v>100</v>
      </c>
      <c r="IV63">
        <v>100</v>
      </c>
      <c r="IW63">
        <v>1.266</v>
      </c>
      <c r="IX63">
        <v>0.18729999999999999</v>
      </c>
      <c r="IY63">
        <v>0.39716153104927959</v>
      </c>
      <c r="IZ63">
        <v>2.1943836705261579E-3</v>
      </c>
      <c r="JA63">
        <v>-2.6144308360484781E-7</v>
      </c>
      <c r="JB63">
        <v>2.8315668189746569E-11</v>
      </c>
      <c r="JC63">
        <v>-2.387284111826243E-2</v>
      </c>
      <c r="JD63">
        <v>-4.9195921971587819E-3</v>
      </c>
      <c r="JE63">
        <v>8.1864236447964141E-4</v>
      </c>
      <c r="JF63">
        <v>-8.2681161510495509E-6</v>
      </c>
      <c r="JG63">
        <v>6</v>
      </c>
      <c r="JH63">
        <v>2002</v>
      </c>
      <c r="JI63">
        <v>0</v>
      </c>
      <c r="JJ63">
        <v>28</v>
      </c>
      <c r="JK63">
        <v>28363735.300000001</v>
      </c>
      <c r="JL63">
        <v>28363735.300000001</v>
      </c>
      <c r="JM63">
        <v>1.1462399999999999</v>
      </c>
      <c r="JN63">
        <v>2.64893</v>
      </c>
      <c r="JO63">
        <v>1.49658</v>
      </c>
      <c r="JP63">
        <v>2.36328</v>
      </c>
      <c r="JQ63">
        <v>1.5490699999999999</v>
      </c>
      <c r="JR63">
        <v>2.3571800000000001</v>
      </c>
      <c r="JS63">
        <v>37.602200000000003</v>
      </c>
      <c r="JT63">
        <v>24.105</v>
      </c>
      <c r="JU63">
        <v>18</v>
      </c>
      <c r="JV63">
        <v>489.202</v>
      </c>
      <c r="JW63">
        <v>505.36</v>
      </c>
      <c r="JX63">
        <v>27.6874</v>
      </c>
      <c r="JY63">
        <v>30.214300000000001</v>
      </c>
      <c r="JZ63">
        <v>29.999600000000001</v>
      </c>
      <c r="KA63">
        <v>30.367100000000001</v>
      </c>
      <c r="KB63">
        <v>30.340599999999998</v>
      </c>
      <c r="KC63">
        <v>23.049099999999999</v>
      </c>
      <c r="KD63">
        <v>19.829899999999999</v>
      </c>
      <c r="KE63">
        <v>94.753299999999996</v>
      </c>
      <c r="KF63">
        <v>27.742100000000001</v>
      </c>
      <c r="KG63">
        <v>420</v>
      </c>
      <c r="KH63">
        <v>22.355699999999999</v>
      </c>
      <c r="KI63">
        <v>101.354</v>
      </c>
      <c r="KJ63">
        <v>93.116200000000006</v>
      </c>
    </row>
    <row r="64" spans="1:296" x14ac:dyDescent="0.3">
      <c r="A64">
        <v>46</v>
      </c>
      <c r="B64">
        <v>1701824495.5999999</v>
      </c>
      <c r="C64">
        <v>12918.599999904631</v>
      </c>
      <c r="D64" t="s">
        <v>581</v>
      </c>
      <c r="E64" t="s">
        <v>582</v>
      </c>
      <c r="F64">
        <v>5</v>
      </c>
      <c r="G64" t="s">
        <v>555</v>
      </c>
      <c r="H64">
        <v>1701824487.849999</v>
      </c>
      <c r="I64">
        <f t="shared" si="50"/>
        <v>1.1546508601225018E-3</v>
      </c>
      <c r="J64">
        <f t="shared" si="51"/>
        <v>1.1546508601225018</v>
      </c>
      <c r="K64">
        <f t="shared" si="52"/>
        <v>3.6659130303609615</v>
      </c>
      <c r="L64">
        <f t="shared" si="53"/>
        <v>418.36983333333319</v>
      </c>
      <c r="M64">
        <f t="shared" si="54"/>
        <v>191.40391554821684</v>
      </c>
      <c r="N64">
        <f t="shared" si="55"/>
        <v>17.40038696015699</v>
      </c>
      <c r="O64">
        <f t="shared" si="56"/>
        <v>38.033688974468866</v>
      </c>
      <c r="P64">
        <f t="shared" si="57"/>
        <v>2.8459037921340778E-2</v>
      </c>
      <c r="Q64">
        <f t="shared" si="58"/>
        <v>2.8514364362583482</v>
      </c>
      <c r="R64">
        <f t="shared" si="59"/>
        <v>2.8302177984651622E-2</v>
      </c>
      <c r="S64">
        <f t="shared" si="60"/>
        <v>1.7702882271417173E-2</v>
      </c>
      <c r="T64">
        <f t="shared" si="61"/>
        <v>241.73152462317245</v>
      </c>
      <c r="U64">
        <f t="shared" si="62"/>
        <v>36.713007036109893</v>
      </c>
      <c r="V64">
        <f t="shared" si="63"/>
        <v>35.914536666666663</v>
      </c>
      <c r="W64">
        <f t="shared" si="64"/>
        <v>5.9408010209280535</v>
      </c>
      <c r="X64">
        <f t="shared" si="65"/>
        <v>41.217854164299908</v>
      </c>
      <c r="Y64">
        <f t="shared" si="66"/>
        <v>2.4021385221706995</v>
      </c>
      <c r="Z64">
        <f t="shared" si="67"/>
        <v>5.8279077619990893</v>
      </c>
      <c r="AA64">
        <f t="shared" si="68"/>
        <v>3.5386624987573541</v>
      </c>
      <c r="AB64">
        <f t="shared" si="69"/>
        <v>-50.920102931402326</v>
      </c>
      <c r="AC64">
        <f t="shared" si="70"/>
        <v>-53.546576068048537</v>
      </c>
      <c r="AD64">
        <f t="shared" si="71"/>
        <v>-4.4173279080889438</v>
      </c>
      <c r="AE64">
        <f t="shared" si="72"/>
        <v>132.84751771563265</v>
      </c>
      <c r="AF64">
        <f t="shared" si="73"/>
        <v>3.5964732643290307</v>
      </c>
      <c r="AG64">
        <f t="shared" si="74"/>
        <v>1.1364351202805525</v>
      </c>
      <c r="AH64">
        <f t="shared" si="75"/>
        <v>3.6659130303609615</v>
      </c>
      <c r="AI64">
        <v>431.20342009182423</v>
      </c>
      <c r="AJ64">
        <v>429.69778787878772</v>
      </c>
      <c r="AK64">
        <v>2.01051481822675E-5</v>
      </c>
      <c r="AL64">
        <v>66.205941633385706</v>
      </c>
      <c r="AM64">
        <f t="shared" si="76"/>
        <v>1.1546508601225018</v>
      </c>
      <c r="AN64">
        <v>25.98084439038978</v>
      </c>
      <c r="AO64">
        <v>26.430418787878779</v>
      </c>
      <c r="AP64">
        <v>1.2529859143735311E-5</v>
      </c>
      <c r="AQ64">
        <v>108.76998172306411</v>
      </c>
      <c r="AR64">
        <v>0</v>
      </c>
      <c r="AS64">
        <v>0</v>
      </c>
      <c r="AT64">
        <f t="shared" si="77"/>
        <v>1</v>
      </c>
      <c r="AU64">
        <f t="shared" si="78"/>
        <v>0</v>
      </c>
      <c r="AV64">
        <f t="shared" si="79"/>
        <v>46654.888587445392</v>
      </c>
      <c r="AW64" t="s">
        <v>436</v>
      </c>
      <c r="AX64">
        <v>0</v>
      </c>
      <c r="AY64">
        <v>0.7</v>
      </c>
      <c r="AZ64">
        <v>0.7</v>
      </c>
      <c r="BA64">
        <f t="shared" si="80"/>
        <v>0</v>
      </c>
      <c r="BB64">
        <v>-1</v>
      </c>
      <c r="BC64" t="s">
        <v>583</v>
      </c>
      <c r="BD64">
        <v>8159.76</v>
      </c>
      <c r="BE64">
        <v>204.86223076923071</v>
      </c>
      <c r="BF64">
        <v>214.13</v>
      </c>
      <c r="BG64">
        <f t="shared" si="81"/>
        <v>4.3281040633116774E-2</v>
      </c>
      <c r="BH64">
        <v>0.5</v>
      </c>
      <c r="BI64">
        <f t="shared" si="82"/>
        <v>1261.1828003228875</v>
      </c>
      <c r="BJ64">
        <f t="shared" si="83"/>
        <v>3.6659130303609615</v>
      </c>
      <c r="BK64">
        <f t="shared" si="84"/>
        <v>27.292652013281447</v>
      </c>
      <c r="BL64">
        <f t="shared" si="85"/>
        <v>3.6996326219850099E-3</v>
      </c>
      <c r="BM64">
        <f t="shared" si="86"/>
        <v>-0.99673095782935606</v>
      </c>
      <c r="BN64">
        <f t="shared" si="87"/>
        <v>214.13</v>
      </c>
      <c r="BO64" t="s">
        <v>436</v>
      </c>
      <c r="BP64">
        <v>0</v>
      </c>
      <c r="BQ64">
        <f t="shared" si="88"/>
        <v>214.13</v>
      </c>
      <c r="BR64">
        <f t="shared" si="89"/>
        <v>0</v>
      </c>
      <c r="BS64" t="e">
        <f t="shared" si="90"/>
        <v>#DIV/0!</v>
      </c>
      <c r="BT64">
        <f t="shared" si="91"/>
        <v>1</v>
      </c>
      <c r="BU64">
        <f t="shared" si="92"/>
        <v>4.3422992225878691E-2</v>
      </c>
      <c r="BV64" t="e">
        <f t="shared" si="93"/>
        <v>#DIV/0!</v>
      </c>
      <c r="BW64" t="e">
        <f t="shared" si="94"/>
        <v>#DIV/0!</v>
      </c>
      <c r="BX64" t="e">
        <f t="shared" si="95"/>
        <v>#DIV/0!</v>
      </c>
      <c r="DG64">
        <f t="shared" si="96"/>
        <v>1499.9666666666669</v>
      </c>
      <c r="DH64">
        <f t="shared" si="97"/>
        <v>1261.1828003228875</v>
      </c>
      <c r="DI64">
        <f t="shared" si="98"/>
        <v>0.8408072181534394</v>
      </c>
      <c r="DJ64">
        <f t="shared" si="99"/>
        <v>0.16115793103613796</v>
      </c>
      <c r="DK64">
        <v>2</v>
      </c>
      <c r="DL64">
        <v>0.5</v>
      </c>
      <c r="DM64" t="s">
        <v>438</v>
      </c>
      <c r="DN64">
        <v>2</v>
      </c>
      <c r="DO64" t="b">
        <v>1</v>
      </c>
      <c r="DP64">
        <v>1701824487.849999</v>
      </c>
      <c r="DQ64">
        <v>418.36983333333319</v>
      </c>
      <c r="DR64">
        <v>419.99866666666668</v>
      </c>
      <c r="DS64">
        <v>26.423476666666659</v>
      </c>
      <c r="DT64">
        <v>25.98089666666667</v>
      </c>
      <c r="DU64">
        <v>417.10076666666657</v>
      </c>
      <c r="DV64">
        <v>26.163746666666661</v>
      </c>
      <c r="DW64">
        <v>499.98036666666673</v>
      </c>
      <c r="DX64">
        <v>90.80929666666664</v>
      </c>
      <c r="DY64">
        <v>9.9956210000000018E-2</v>
      </c>
      <c r="DZ64">
        <v>35.56621333333333</v>
      </c>
      <c r="EA64">
        <v>35.914536666666663</v>
      </c>
      <c r="EB64">
        <v>999.9000000000002</v>
      </c>
      <c r="EC64">
        <v>0</v>
      </c>
      <c r="ED64">
        <v>0</v>
      </c>
      <c r="EE64">
        <v>9993.4186666666665</v>
      </c>
      <c r="EF64">
        <v>0</v>
      </c>
      <c r="EG64">
        <v>9.716729666666664</v>
      </c>
      <c r="EH64">
        <v>-1.6289186666666671</v>
      </c>
      <c r="EI64">
        <v>429.72469999999993</v>
      </c>
      <c r="EJ64">
        <v>431.20173333333332</v>
      </c>
      <c r="EK64">
        <v>0.44258693333333338</v>
      </c>
      <c r="EL64">
        <v>419.99866666666668</v>
      </c>
      <c r="EM64">
        <v>25.98089666666667</v>
      </c>
      <c r="EN64">
        <v>2.399497333333334</v>
      </c>
      <c r="EO64">
        <v>2.3593063333333339</v>
      </c>
      <c r="EP64">
        <v>20.36039666666667</v>
      </c>
      <c r="EQ64">
        <v>20.08714333333333</v>
      </c>
      <c r="ER64">
        <v>1499.9666666666669</v>
      </c>
      <c r="ES64">
        <v>0.97300423333333297</v>
      </c>
      <c r="ET64">
        <v>2.699549E-2</v>
      </c>
      <c r="EU64">
        <v>0</v>
      </c>
      <c r="EV64">
        <v>204.86156666666659</v>
      </c>
      <c r="EW64">
        <v>4.9995999999999983</v>
      </c>
      <c r="EX64">
        <v>3186.903666666667</v>
      </c>
      <c r="EY64">
        <v>14076.12</v>
      </c>
      <c r="EZ64">
        <v>40.19339999999999</v>
      </c>
      <c r="FA64">
        <v>41.397733333333328</v>
      </c>
      <c r="FB64">
        <v>40.595533333333343</v>
      </c>
      <c r="FC64">
        <v>41.09143333333332</v>
      </c>
      <c r="FD64">
        <v>42.253866666666653</v>
      </c>
      <c r="FE64">
        <v>1454.606666666667</v>
      </c>
      <c r="FF64">
        <v>40.359999999999992</v>
      </c>
      <c r="FG64">
        <v>0</v>
      </c>
      <c r="FH64">
        <v>377.59999990463263</v>
      </c>
      <c r="FI64">
        <v>0</v>
      </c>
      <c r="FJ64">
        <v>204.86223076923071</v>
      </c>
      <c r="FK64">
        <v>0.8821196528329327</v>
      </c>
      <c r="FL64">
        <v>-0.93401710684065264</v>
      </c>
      <c r="FM64">
        <v>3186.9184615384611</v>
      </c>
      <c r="FN64">
        <v>15</v>
      </c>
      <c r="FO64">
        <v>0</v>
      </c>
      <c r="FP64" t="s">
        <v>439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-1.6147957500000001</v>
      </c>
      <c r="GC64">
        <v>-0.27646953095684401</v>
      </c>
      <c r="GD64">
        <v>4.342047719034766E-2</v>
      </c>
      <c r="GE64">
        <v>1</v>
      </c>
      <c r="GF64">
        <v>204.91194117647061</v>
      </c>
      <c r="GG64">
        <v>-0.26190985409498491</v>
      </c>
      <c r="GH64">
        <v>0.20521250695408649</v>
      </c>
      <c r="GI64">
        <v>1</v>
      </c>
      <c r="GJ64">
        <v>0.44089564999999997</v>
      </c>
      <c r="GK64">
        <v>4.4099864915570178E-2</v>
      </c>
      <c r="GL64">
        <v>4.3282170321623159E-3</v>
      </c>
      <c r="GM64">
        <v>1</v>
      </c>
      <c r="GN64">
        <v>3</v>
      </c>
      <c r="GO64">
        <v>3</v>
      </c>
      <c r="GP64" t="s">
        <v>440</v>
      </c>
      <c r="GQ64">
        <v>3.1037499999999998</v>
      </c>
      <c r="GR64">
        <v>2.7582800000000001</v>
      </c>
      <c r="GS64">
        <v>8.7549199999999994E-2</v>
      </c>
      <c r="GT64">
        <v>8.8064100000000006E-2</v>
      </c>
      <c r="GU64">
        <v>0.115601</v>
      </c>
      <c r="GV64">
        <v>0.11543299999999999</v>
      </c>
      <c r="GW64">
        <v>23674.5</v>
      </c>
      <c r="GX64">
        <v>22022.5</v>
      </c>
      <c r="GY64">
        <v>26511.1</v>
      </c>
      <c r="GZ64">
        <v>24380.6</v>
      </c>
      <c r="HA64">
        <v>37578.300000000003</v>
      </c>
      <c r="HB64">
        <v>31911.5</v>
      </c>
      <c r="HC64">
        <v>46370.8</v>
      </c>
      <c r="HD64">
        <v>38610.199999999997</v>
      </c>
      <c r="HE64">
        <v>1.8637999999999999</v>
      </c>
      <c r="HF64">
        <v>1.8684000000000001</v>
      </c>
      <c r="HG64">
        <v>0.238396</v>
      </c>
      <c r="HH64">
        <v>0</v>
      </c>
      <c r="HI64">
        <v>32.076999999999998</v>
      </c>
      <c r="HJ64">
        <v>999.9</v>
      </c>
      <c r="HK64">
        <v>48.9</v>
      </c>
      <c r="HL64">
        <v>32.9</v>
      </c>
      <c r="HM64">
        <v>27.052499999999998</v>
      </c>
      <c r="HN64">
        <v>61.1526</v>
      </c>
      <c r="HO64">
        <v>22.4239</v>
      </c>
      <c r="HP64">
        <v>1</v>
      </c>
      <c r="HQ64">
        <v>0.25523400000000002</v>
      </c>
      <c r="HR64">
        <v>-2.2252100000000001</v>
      </c>
      <c r="HS64">
        <v>20.2637</v>
      </c>
      <c r="HT64">
        <v>5.2207299999999996</v>
      </c>
      <c r="HU64">
        <v>11.98</v>
      </c>
      <c r="HV64">
        <v>4.9648000000000003</v>
      </c>
      <c r="HW64">
        <v>3.2753700000000001</v>
      </c>
      <c r="HX64">
        <v>9999</v>
      </c>
      <c r="HY64">
        <v>9999</v>
      </c>
      <c r="HZ64">
        <v>9999</v>
      </c>
      <c r="IA64">
        <v>521.9</v>
      </c>
      <c r="IB64">
        <v>1.8640099999999999</v>
      </c>
      <c r="IC64">
        <v>1.86019</v>
      </c>
      <c r="ID64">
        <v>1.8584000000000001</v>
      </c>
      <c r="IE64">
        <v>1.8597699999999999</v>
      </c>
      <c r="IF64">
        <v>1.85989</v>
      </c>
      <c r="IG64">
        <v>1.85839</v>
      </c>
      <c r="IH64">
        <v>1.85745</v>
      </c>
      <c r="II64">
        <v>1.85242</v>
      </c>
      <c r="IJ64">
        <v>0</v>
      </c>
      <c r="IK64">
        <v>0</v>
      </c>
      <c r="IL64">
        <v>0</v>
      </c>
      <c r="IM64">
        <v>0</v>
      </c>
      <c r="IN64" t="s">
        <v>441</v>
      </c>
      <c r="IO64" t="s">
        <v>442</v>
      </c>
      <c r="IP64" t="s">
        <v>443</v>
      </c>
      <c r="IQ64" t="s">
        <v>443</v>
      </c>
      <c r="IR64" t="s">
        <v>443</v>
      </c>
      <c r="IS64" t="s">
        <v>443</v>
      </c>
      <c r="IT64">
        <v>0</v>
      </c>
      <c r="IU64">
        <v>100</v>
      </c>
      <c r="IV64">
        <v>100</v>
      </c>
      <c r="IW64">
        <v>1.2689999999999999</v>
      </c>
      <c r="IX64">
        <v>0.25990000000000002</v>
      </c>
      <c r="IY64">
        <v>0.39716153104927959</v>
      </c>
      <c r="IZ64">
        <v>2.1943836705261579E-3</v>
      </c>
      <c r="JA64">
        <v>-2.6144308360484781E-7</v>
      </c>
      <c r="JB64">
        <v>2.8315668189746569E-11</v>
      </c>
      <c r="JC64">
        <v>-2.387284111826243E-2</v>
      </c>
      <c r="JD64">
        <v>-4.9195921971587819E-3</v>
      </c>
      <c r="JE64">
        <v>8.1864236447964141E-4</v>
      </c>
      <c r="JF64">
        <v>-8.2681161510495509E-6</v>
      </c>
      <c r="JG64">
        <v>6</v>
      </c>
      <c r="JH64">
        <v>2002</v>
      </c>
      <c r="JI64">
        <v>0</v>
      </c>
      <c r="JJ64">
        <v>28</v>
      </c>
      <c r="JK64">
        <v>28363741.600000001</v>
      </c>
      <c r="JL64">
        <v>28363741.600000001</v>
      </c>
      <c r="JM64">
        <v>1.1511199999999999</v>
      </c>
      <c r="JN64">
        <v>2.63794</v>
      </c>
      <c r="JO64">
        <v>1.49658</v>
      </c>
      <c r="JP64">
        <v>2.3645</v>
      </c>
      <c r="JQ64">
        <v>1.5490699999999999</v>
      </c>
      <c r="JR64">
        <v>2.4609399999999999</v>
      </c>
      <c r="JS64">
        <v>37.795299999999997</v>
      </c>
      <c r="JT64">
        <v>24.105</v>
      </c>
      <c r="JU64">
        <v>18</v>
      </c>
      <c r="JV64">
        <v>489.50400000000002</v>
      </c>
      <c r="JW64">
        <v>507.81599999999997</v>
      </c>
      <c r="JX64">
        <v>35.629100000000001</v>
      </c>
      <c r="JY64">
        <v>30.465</v>
      </c>
      <c r="JZ64">
        <v>30.000299999999999</v>
      </c>
      <c r="KA64">
        <v>30.4953</v>
      </c>
      <c r="KB64">
        <v>30.437200000000001</v>
      </c>
      <c r="KC64">
        <v>23.138300000000001</v>
      </c>
      <c r="KD64">
        <v>0</v>
      </c>
      <c r="KE64">
        <v>100</v>
      </c>
      <c r="KF64">
        <v>35.642499999999998</v>
      </c>
      <c r="KG64">
        <v>420</v>
      </c>
      <c r="KH64">
        <v>26.646699999999999</v>
      </c>
      <c r="KI64">
        <v>101.325</v>
      </c>
      <c r="KJ64">
        <v>93.078400000000002</v>
      </c>
    </row>
    <row r="65" spans="1:296" x14ac:dyDescent="0.3">
      <c r="A65">
        <v>47</v>
      </c>
      <c r="B65">
        <v>1701824558.5999999</v>
      </c>
      <c r="C65">
        <v>12981.599999904631</v>
      </c>
      <c r="D65" t="s">
        <v>584</v>
      </c>
      <c r="E65" t="s">
        <v>585</v>
      </c>
      <c r="F65">
        <v>5</v>
      </c>
      <c r="G65" t="s">
        <v>555</v>
      </c>
      <c r="H65">
        <v>1701824550.599999</v>
      </c>
      <c r="I65">
        <f t="shared" si="50"/>
        <v>1.2676529512802416E-3</v>
      </c>
      <c r="J65">
        <f t="shared" si="51"/>
        <v>1.2676529512802417</v>
      </c>
      <c r="K65">
        <f t="shared" si="52"/>
        <v>4.1973041576641608</v>
      </c>
      <c r="L65">
        <f t="shared" si="53"/>
        <v>418.12722580645158</v>
      </c>
      <c r="M65">
        <f t="shared" si="54"/>
        <v>181.37150221182551</v>
      </c>
      <c r="N65">
        <f t="shared" si="55"/>
        <v>16.487711170517489</v>
      </c>
      <c r="O65">
        <f t="shared" si="56"/>
        <v>38.010166137208252</v>
      </c>
      <c r="P65">
        <f t="shared" si="57"/>
        <v>3.1093743924761927E-2</v>
      </c>
      <c r="Q65">
        <f t="shared" si="58"/>
        <v>2.8517224962319636</v>
      </c>
      <c r="R65">
        <f t="shared" si="59"/>
        <v>3.0906617451359437E-2</v>
      </c>
      <c r="S65">
        <f t="shared" si="60"/>
        <v>1.9333354455379332E-2</v>
      </c>
      <c r="T65">
        <f t="shared" si="61"/>
        <v>241.73777133283357</v>
      </c>
      <c r="U65">
        <f t="shared" si="62"/>
        <v>36.701474721883464</v>
      </c>
      <c r="V65">
        <f t="shared" si="63"/>
        <v>35.985422580645171</v>
      </c>
      <c r="W65">
        <f t="shared" si="64"/>
        <v>5.9640066777032317</v>
      </c>
      <c r="X65">
        <f t="shared" si="65"/>
        <v>41.261353101245071</v>
      </c>
      <c r="Y65">
        <f t="shared" si="66"/>
        <v>2.4071280653996259</v>
      </c>
      <c r="Z65">
        <f t="shared" si="67"/>
        <v>5.8338563437149862</v>
      </c>
      <c r="AA65">
        <f t="shared" si="68"/>
        <v>3.5568786123036058</v>
      </c>
      <c r="AB65">
        <f t="shared" si="69"/>
        <v>-55.903495151458657</v>
      </c>
      <c r="AC65">
        <f t="shared" si="70"/>
        <v>-61.605932557414519</v>
      </c>
      <c r="AD65">
        <f t="shared" si="71"/>
        <v>-5.0838828765610202</v>
      </c>
      <c r="AE65">
        <f t="shared" si="72"/>
        <v>119.14446074739939</v>
      </c>
      <c r="AF65">
        <f t="shared" si="73"/>
        <v>4.1481680891449813</v>
      </c>
      <c r="AG65">
        <f t="shared" si="74"/>
        <v>1.2525774645269423</v>
      </c>
      <c r="AH65">
        <f t="shared" si="75"/>
        <v>4.1973041576641608</v>
      </c>
      <c r="AI65">
        <v>431.26493176866489</v>
      </c>
      <c r="AJ65">
        <v>429.53952727272718</v>
      </c>
      <c r="AK65">
        <v>3.7539170521334479E-4</v>
      </c>
      <c r="AL65">
        <v>66.205941633385706</v>
      </c>
      <c r="AM65">
        <f t="shared" si="76"/>
        <v>1.2676529512802417</v>
      </c>
      <c r="AN65">
        <v>25.992744363606199</v>
      </c>
      <c r="AO65">
        <v>26.486295151515151</v>
      </c>
      <c r="AP65">
        <v>7.5234424847713067E-6</v>
      </c>
      <c r="AQ65">
        <v>108.76998172306411</v>
      </c>
      <c r="AR65">
        <v>0</v>
      </c>
      <c r="AS65">
        <v>0</v>
      </c>
      <c r="AT65">
        <f t="shared" si="77"/>
        <v>1</v>
      </c>
      <c r="AU65">
        <f t="shared" si="78"/>
        <v>0</v>
      </c>
      <c r="AV65">
        <f t="shared" si="79"/>
        <v>46659.857294238325</v>
      </c>
      <c r="AW65" t="s">
        <v>436</v>
      </c>
      <c r="AX65">
        <v>0</v>
      </c>
      <c r="AY65">
        <v>0.7</v>
      </c>
      <c r="AZ65">
        <v>0.7</v>
      </c>
      <c r="BA65">
        <f t="shared" si="80"/>
        <v>0</v>
      </c>
      <c r="BB65">
        <v>-1</v>
      </c>
      <c r="BC65" t="s">
        <v>586</v>
      </c>
      <c r="BD65">
        <v>8167.81</v>
      </c>
      <c r="BE65">
        <v>204.78543999999999</v>
      </c>
      <c r="BF65">
        <v>214.65</v>
      </c>
      <c r="BG65">
        <f t="shared" si="81"/>
        <v>4.5956487304915083E-2</v>
      </c>
      <c r="BH65">
        <v>0.5</v>
      </c>
      <c r="BI65">
        <f t="shared" si="82"/>
        <v>1261.2156777422338</v>
      </c>
      <c r="BJ65">
        <f t="shared" si="83"/>
        <v>4.1973041576641608</v>
      </c>
      <c r="BK65">
        <f t="shared" si="84"/>
        <v>28.980521141460418</v>
      </c>
      <c r="BL65">
        <f t="shared" si="85"/>
        <v>4.120868658220392E-3</v>
      </c>
      <c r="BM65">
        <f t="shared" si="86"/>
        <v>-0.99673887724202193</v>
      </c>
      <c r="BN65">
        <f t="shared" si="87"/>
        <v>214.65</v>
      </c>
      <c r="BO65" t="s">
        <v>436</v>
      </c>
      <c r="BP65">
        <v>0</v>
      </c>
      <c r="BQ65">
        <f t="shared" si="88"/>
        <v>214.65</v>
      </c>
      <c r="BR65">
        <f t="shared" si="89"/>
        <v>0</v>
      </c>
      <c r="BS65" t="e">
        <f t="shared" si="90"/>
        <v>#DIV/0!</v>
      </c>
      <c r="BT65">
        <f t="shared" si="91"/>
        <v>1</v>
      </c>
      <c r="BU65">
        <f t="shared" si="92"/>
        <v>4.6106847394251041E-2</v>
      </c>
      <c r="BV65" t="e">
        <f t="shared" si="93"/>
        <v>#DIV/0!</v>
      </c>
      <c r="BW65" t="e">
        <f t="shared" si="94"/>
        <v>#DIV/0!</v>
      </c>
      <c r="BX65" t="e">
        <f t="shared" si="95"/>
        <v>#DIV/0!</v>
      </c>
      <c r="DG65">
        <f t="shared" si="96"/>
        <v>1500.0058064516129</v>
      </c>
      <c r="DH65">
        <f t="shared" si="97"/>
        <v>1261.2156777422338</v>
      </c>
      <c r="DI65">
        <f t="shared" si="98"/>
        <v>0.84080719709061869</v>
      </c>
      <c r="DJ65">
        <f t="shared" si="99"/>
        <v>0.161157890384894</v>
      </c>
      <c r="DK65">
        <v>2</v>
      </c>
      <c r="DL65">
        <v>0.5</v>
      </c>
      <c r="DM65" t="s">
        <v>438</v>
      </c>
      <c r="DN65">
        <v>2</v>
      </c>
      <c r="DO65" t="b">
        <v>1</v>
      </c>
      <c r="DP65">
        <v>1701824550.599999</v>
      </c>
      <c r="DQ65">
        <v>418.12722580645158</v>
      </c>
      <c r="DR65">
        <v>419.99590322580639</v>
      </c>
      <c r="DS65">
        <v>26.479383870967741</v>
      </c>
      <c r="DT65">
        <v>25.991641935483869</v>
      </c>
      <c r="DU65">
        <v>416.85870967741943</v>
      </c>
      <c r="DV65">
        <v>26.218519354838719</v>
      </c>
      <c r="DW65">
        <v>500.02261290322582</v>
      </c>
      <c r="DX65">
        <v>90.805680645161303</v>
      </c>
      <c r="DY65">
        <v>0.1000623709677419</v>
      </c>
      <c r="DZ65">
        <v>35.584712903225807</v>
      </c>
      <c r="EA65">
        <v>35.985422580645171</v>
      </c>
      <c r="EB65">
        <v>999.90000000000032</v>
      </c>
      <c r="EC65">
        <v>0</v>
      </c>
      <c r="ED65">
        <v>0</v>
      </c>
      <c r="EE65">
        <v>9995.5677419354834</v>
      </c>
      <c r="EF65">
        <v>0</v>
      </c>
      <c r="EG65">
        <v>9.7364329032258077</v>
      </c>
      <c r="EH65">
        <v>-1.8686893548387089</v>
      </c>
      <c r="EI65">
        <v>429.50009677419348</v>
      </c>
      <c r="EJ65">
        <v>431.2035806451612</v>
      </c>
      <c r="EK65">
        <v>0.48774638709677409</v>
      </c>
      <c r="EL65">
        <v>419.99590322580639</v>
      </c>
      <c r="EM65">
        <v>25.991641935483869</v>
      </c>
      <c r="EN65">
        <v>2.4044787096774192</v>
      </c>
      <c r="EO65">
        <v>2.360188709677419</v>
      </c>
      <c r="EP65">
        <v>20.393961290322569</v>
      </c>
      <c r="EQ65">
        <v>20.093187096774201</v>
      </c>
      <c r="ER65">
        <v>1500.0058064516129</v>
      </c>
      <c r="ES65">
        <v>0.97300567741935462</v>
      </c>
      <c r="ET65">
        <v>2.6994180645161289E-2</v>
      </c>
      <c r="EU65">
        <v>0</v>
      </c>
      <c r="EV65">
        <v>204.7770967741935</v>
      </c>
      <c r="EW65">
        <v>4.9995999999999974</v>
      </c>
      <c r="EX65">
        <v>3188.2122580645159</v>
      </c>
      <c r="EY65">
        <v>14076.49032258065</v>
      </c>
      <c r="EZ65">
        <v>40.34848387096774</v>
      </c>
      <c r="FA65">
        <v>41.45732258064514</v>
      </c>
      <c r="FB65">
        <v>40.71951612903225</v>
      </c>
      <c r="FC65">
        <v>41.195354838709662</v>
      </c>
      <c r="FD65">
        <v>42.427096774193537</v>
      </c>
      <c r="FE65">
        <v>1454.645806451613</v>
      </c>
      <c r="FF65">
        <v>40.359999999999978</v>
      </c>
      <c r="FG65">
        <v>0</v>
      </c>
      <c r="FH65">
        <v>62.599999904632568</v>
      </c>
      <c r="FI65">
        <v>0</v>
      </c>
      <c r="FJ65">
        <v>204.78543999999999</v>
      </c>
      <c r="FK65">
        <v>1.2906153771419631</v>
      </c>
      <c r="FL65">
        <v>2.552307680524581</v>
      </c>
      <c r="FM65">
        <v>3188.2136</v>
      </c>
      <c r="FN65">
        <v>15</v>
      </c>
      <c r="FO65">
        <v>0</v>
      </c>
      <c r="FP65" t="s">
        <v>439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-1.8729972500000001</v>
      </c>
      <c r="GC65">
        <v>-0.15015455909943221</v>
      </c>
      <c r="GD65">
        <v>5.071901428396948E-2</v>
      </c>
      <c r="GE65">
        <v>1</v>
      </c>
      <c r="GF65">
        <v>204.80776470588239</v>
      </c>
      <c r="GG65">
        <v>-0.16351413652493441</v>
      </c>
      <c r="GH65">
        <v>0.2085689417439896</v>
      </c>
      <c r="GI65">
        <v>1</v>
      </c>
      <c r="GJ65">
        <v>0.48592632499999999</v>
      </c>
      <c r="GK65">
        <v>3.6606990619136179E-2</v>
      </c>
      <c r="GL65">
        <v>3.6559954484893758E-3</v>
      </c>
      <c r="GM65">
        <v>1</v>
      </c>
      <c r="GN65">
        <v>3</v>
      </c>
      <c r="GO65">
        <v>3</v>
      </c>
      <c r="GP65" t="s">
        <v>440</v>
      </c>
      <c r="GQ65">
        <v>3.1036700000000002</v>
      </c>
      <c r="GR65">
        <v>2.7578399999999998</v>
      </c>
      <c r="GS65">
        <v>8.7504600000000002E-2</v>
      </c>
      <c r="GT65">
        <v>8.8054199999999999E-2</v>
      </c>
      <c r="GU65">
        <v>0.11575299999999999</v>
      </c>
      <c r="GV65">
        <v>0.115448</v>
      </c>
      <c r="GW65">
        <v>23675.7</v>
      </c>
      <c r="GX65">
        <v>22022.7</v>
      </c>
      <c r="GY65">
        <v>26511.1</v>
      </c>
      <c r="GZ65">
        <v>24380.7</v>
      </c>
      <c r="HA65">
        <v>37571.800000000003</v>
      </c>
      <c r="HB65">
        <v>31911.1</v>
      </c>
      <c r="HC65">
        <v>46370.8</v>
      </c>
      <c r="HD65">
        <v>38610.300000000003</v>
      </c>
      <c r="HE65">
        <v>1.8631</v>
      </c>
      <c r="HF65">
        <v>1.8683000000000001</v>
      </c>
      <c r="HG65">
        <v>0.229381</v>
      </c>
      <c r="HH65">
        <v>0</v>
      </c>
      <c r="HI65">
        <v>32.2744</v>
      </c>
      <c r="HJ65">
        <v>999.9</v>
      </c>
      <c r="HK65">
        <v>48.9</v>
      </c>
      <c r="HL65">
        <v>32.9</v>
      </c>
      <c r="HM65">
        <v>27.0548</v>
      </c>
      <c r="HN65">
        <v>60.552500000000002</v>
      </c>
      <c r="HO65">
        <v>22.524000000000001</v>
      </c>
      <c r="HP65">
        <v>1</v>
      </c>
      <c r="HQ65">
        <v>0.25580799999999998</v>
      </c>
      <c r="HR65">
        <v>-2.2061000000000002</v>
      </c>
      <c r="HS65">
        <v>20.264800000000001</v>
      </c>
      <c r="HT65">
        <v>5.2214799999999997</v>
      </c>
      <c r="HU65">
        <v>11.98</v>
      </c>
      <c r="HV65">
        <v>4.9653</v>
      </c>
      <c r="HW65">
        <v>3.2757299999999998</v>
      </c>
      <c r="HX65">
        <v>9999</v>
      </c>
      <c r="HY65">
        <v>9999</v>
      </c>
      <c r="HZ65">
        <v>9999</v>
      </c>
      <c r="IA65">
        <v>521.9</v>
      </c>
      <c r="IB65">
        <v>1.8640099999999999</v>
      </c>
      <c r="IC65">
        <v>1.86019</v>
      </c>
      <c r="ID65">
        <v>1.85842</v>
      </c>
      <c r="IE65">
        <v>1.8597999999999999</v>
      </c>
      <c r="IF65">
        <v>1.85989</v>
      </c>
      <c r="IG65">
        <v>1.85839</v>
      </c>
      <c r="IH65">
        <v>1.85745</v>
      </c>
      <c r="II65">
        <v>1.85242</v>
      </c>
      <c r="IJ65">
        <v>0</v>
      </c>
      <c r="IK65">
        <v>0</v>
      </c>
      <c r="IL65">
        <v>0</v>
      </c>
      <c r="IM65">
        <v>0</v>
      </c>
      <c r="IN65" t="s">
        <v>441</v>
      </c>
      <c r="IO65" t="s">
        <v>442</v>
      </c>
      <c r="IP65" t="s">
        <v>443</v>
      </c>
      <c r="IQ65" t="s">
        <v>443</v>
      </c>
      <c r="IR65" t="s">
        <v>443</v>
      </c>
      <c r="IS65" t="s">
        <v>443</v>
      </c>
      <c r="IT65">
        <v>0</v>
      </c>
      <c r="IU65">
        <v>100</v>
      </c>
      <c r="IV65">
        <v>100</v>
      </c>
      <c r="IW65">
        <v>1.268</v>
      </c>
      <c r="IX65">
        <v>0.2611</v>
      </c>
      <c r="IY65">
        <v>0.39716153104927959</v>
      </c>
      <c r="IZ65">
        <v>2.1943836705261579E-3</v>
      </c>
      <c r="JA65">
        <v>-2.6144308360484781E-7</v>
      </c>
      <c r="JB65">
        <v>2.8315668189746569E-11</v>
      </c>
      <c r="JC65">
        <v>-2.387284111826243E-2</v>
      </c>
      <c r="JD65">
        <v>-4.9195921971587819E-3</v>
      </c>
      <c r="JE65">
        <v>8.1864236447964141E-4</v>
      </c>
      <c r="JF65">
        <v>-8.2681161510495509E-6</v>
      </c>
      <c r="JG65">
        <v>6</v>
      </c>
      <c r="JH65">
        <v>2002</v>
      </c>
      <c r="JI65">
        <v>0</v>
      </c>
      <c r="JJ65">
        <v>28</v>
      </c>
      <c r="JK65">
        <v>28363742.600000001</v>
      </c>
      <c r="JL65">
        <v>28363742.600000001</v>
      </c>
      <c r="JM65">
        <v>1.1511199999999999</v>
      </c>
      <c r="JN65">
        <v>2.6464799999999999</v>
      </c>
      <c r="JO65">
        <v>1.49658</v>
      </c>
      <c r="JP65">
        <v>2.3645</v>
      </c>
      <c r="JQ65">
        <v>1.5490699999999999</v>
      </c>
      <c r="JR65">
        <v>2.4084500000000002</v>
      </c>
      <c r="JS65">
        <v>37.795299999999997</v>
      </c>
      <c r="JT65">
        <v>24.105</v>
      </c>
      <c r="JU65">
        <v>18</v>
      </c>
      <c r="JV65">
        <v>489.26799999999997</v>
      </c>
      <c r="JW65">
        <v>507.94600000000003</v>
      </c>
      <c r="JX65">
        <v>35.7059</v>
      </c>
      <c r="JY65">
        <v>30.478000000000002</v>
      </c>
      <c r="JZ65">
        <v>30.0002</v>
      </c>
      <c r="KA65">
        <v>30.519500000000001</v>
      </c>
      <c r="KB65">
        <v>30.460699999999999</v>
      </c>
      <c r="KC65">
        <v>23.139900000000001</v>
      </c>
      <c r="KD65">
        <v>0</v>
      </c>
      <c r="KE65">
        <v>100</v>
      </c>
      <c r="KF65">
        <v>35.7087</v>
      </c>
      <c r="KG65">
        <v>420</v>
      </c>
      <c r="KH65">
        <v>26.646699999999999</v>
      </c>
      <c r="KI65">
        <v>101.325</v>
      </c>
      <c r="KJ65">
        <v>93.078599999999994</v>
      </c>
    </row>
    <row r="66" spans="1:296" x14ac:dyDescent="0.3">
      <c r="A66">
        <v>48</v>
      </c>
      <c r="B66">
        <v>1701824626.0999999</v>
      </c>
      <c r="C66">
        <v>13049.099999904631</v>
      </c>
      <c r="D66" t="s">
        <v>587</v>
      </c>
      <c r="E66" t="s">
        <v>588</v>
      </c>
      <c r="F66">
        <v>5</v>
      </c>
      <c r="G66" t="s">
        <v>555</v>
      </c>
      <c r="H66">
        <v>1701824618.349999</v>
      </c>
      <c r="I66">
        <f t="shared" si="50"/>
        <v>1.3498994006878886E-3</v>
      </c>
      <c r="J66">
        <f t="shared" si="51"/>
        <v>1.3498994006878886</v>
      </c>
      <c r="K66">
        <f t="shared" si="52"/>
        <v>4.7787609146085739</v>
      </c>
      <c r="L66">
        <f t="shared" si="53"/>
        <v>417.80156666666682</v>
      </c>
      <c r="M66">
        <f t="shared" si="54"/>
        <v>166.84021949391021</v>
      </c>
      <c r="N66">
        <f t="shared" si="55"/>
        <v>15.166903786318874</v>
      </c>
      <c r="O66">
        <f t="shared" si="56"/>
        <v>37.980986734663958</v>
      </c>
      <c r="P66">
        <f t="shared" si="57"/>
        <v>3.3165165936767375E-2</v>
      </c>
      <c r="Q66">
        <f t="shared" si="58"/>
        <v>2.8505587495420452</v>
      </c>
      <c r="R66">
        <f t="shared" si="59"/>
        <v>3.2952282583141514E-2</v>
      </c>
      <c r="S66">
        <f t="shared" si="60"/>
        <v>2.0614189281606642E-2</v>
      </c>
      <c r="T66">
        <f t="shared" si="61"/>
        <v>241.73491270776466</v>
      </c>
      <c r="U66">
        <f t="shared" si="62"/>
        <v>36.665139721651336</v>
      </c>
      <c r="V66">
        <f t="shared" si="63"/>
        <v>35.985059999999997</v>
      </c>
      <c r="W66">
        <f t="shared" si="64"/>
        <v>5.9638877809789097</v>
      </c>
      <c r="X66">
        <f t="shared" si="65"/>
        <v>41.368927494001575</v>
      </c>
      <c r="Y66">
        <f t="shared" si="66"/>
        <v>2.4114154415657914</v>
      </c>
      <c r="Z66">
        <f t="shared" si="67"/>
        <v>5.8290499358859202</v>
      </c>
      <c r="AA66">
        <f t="shared" si="68"/>
        <v>3.5524723394131184</v>
      </c>
      <c r="AB66">
        <f t="shared" si="69"/>
        <v>-59.530563570335886</v>
      </c>
      <c r="AC66">
        <f t="shared" si="70"/>
        <v>-63.821998439872047</v>
      </c>
      <c r="AD66">
        <f t="shared" si="71"/>
        <v>-5.2685169461531984</v>
      </c>
      <c r="AE66">
        <f t="shared" si="72"/>
        <v>113.11383375140353</v>
      </c>
      <c r="AF66">
        <f t="shared" si="73"/>
        <v>4.9082750658002325</v>
      </c>
      <c r="AG66">
        <f t="shared" si="74"/>
        <v>1.3413545631336723</v>
      </c>
      <c r="AH66">
        <f t="shared" si="75"/>
        <v>4.7787609146085739</v>
      </c>
      <c r="AI66">
        <v>431.22714685497158</v>
      </c>
      <c r="AJ66">
        <v>429.22750909090911</v>
      </c>
      <c r="AK66">
        <v>7.9217546417763383E-3</v>
      </c>
      <c r="AL66">
        <v>66.205941633385706</v>
      </c>
      <c r="AM66">
        <f t="shared" si="76"/>
        <v>1.3498994006878886</v>
      </c>
      <c r="AN66">
        <v>26.00493876466534</v>
      </c>
      <c r="AO66">
        <v>26.530363030303029</v>
      </c>
      <c r="AP66">
        <v>2.6952399717829212E-5</v>
      </c>
      <c r="AQ66">
        <v>108.76998172306411</v>
      </c>
      <c r="AR66">
        <v>0</v>
      </c>
      <c r="AS66">
        <v>0</v>
      </c>
      <c r="AT66">
        <f t="shared" si="77"/>
        <v>1</v>
      </c>
      <c r="AU66">
        <f t="shared" si="78"/>
        <v>0</v>
      </c>
      <c r="AV66">
        <f t="shared" si="79"/>
        <v>46630.2412443102</v>
      </c>
      <c r="AW66" t="s">
        <v>436</v>
      </c>
      <c r="AX66">
        <v>0</v>
      </c>
      <c r="AY66">
        <v>0.7</v>
      </c>
      <c r="AZ66">
        <v>0.7</v>
      </c>
      <c r="BA66">
        <f t="shared" si="80"/>
        <v>0</v>
      </c>
      <c r="BB66">
        <v>-1</v>
      </c>
      <c r="BC66" t="s">
        <v>589</v>
      </c>
      <c r="BD66">
        <v>8163.1</v>
      </c>
      <c r="BE66">
        <v>205.0378</v>
      </c>
      <c r="BF66">
        <v>215.55</v>
      </c>
      <c r="BG66">
        <f t="shared" si="81"/>
        <v>4.8769195082347561E-2</v>
      </c>
      <c r="BH66">
        <v>0.5</v>
      </c>
      <c r="BI66">
        <f t="shared" si="82"/>
        <v>1261.2024787086862</v>
      </c>
      <c r="BJ66">
        <f t="shared" si="83"/>
        <v>4.7787609146085739</v>
      </c>
      <c r="BK66">
        <f t="shared" si="84"/>
        <v>30.753914861242105</v>
      </c>
      <c r="BL66">
        <f t="shared" si="85"/>
        <v>4.5819454149228309E-3</v>
      </c>
      <c r="BM66">
        <f t="shared" si="86"/>
        <v>-0.99675249362096963</v>
      </c>
      <c r="BN66">
        <f t="shared" si="87"/>
        <v>215.55</v>
      </c>
      <c r="BO66" t="s">
        <v>436</v>
      </c>
      <c r="BP66">
        <v>0</v>
      </c>
      <c r="BQ66">
        <f t="shared" si="88"/>
        <v>215.55</v>
      </c>
      <c r="BR66">
        <f t="shared" si="89"/>
        <v>0</v>
      </c>
      <c r="BS66" t="e">
        <f t="shared" si="90"/>
        <v>#DIV/0!</v>
      </c>
      <c r="BT66">
        <f t="shared" si="91"/>
        <v>1</v>
      </c>
      <c r="BU66">
        <f t="shared" si="92"/>
        <v>4.8928089364673057E-2</v>
      </c>
      <c r="BV66" t="e">
        <f t="shared" si="93"/>
        <v>#DIV/0!</v>
      </c>
      <c r="BW66" t="e">
        <f t="shared" si="94"/>
        <v>#DIV/0!</v>
      </c>
      <c r="BX66" t="e">
        <f t="shared" si="95"/>
        <v>#DIV/0!</v>
      </c>
      <c r="DG66">
        <f t="shared" si="96"/>
        <v>1499.990333333333</v>
      </c>
      <c r="DH66">
        <f t="shared" si="97"/>
        <v>1261.2024787086862</v>
      </c>
      <c r="DI66">
        <f t="shared" si="98"/>
        <v>0.84080707100691521</v>
      </c>
      <c r="DJ66">
        <f t="shared" si="99"/>
        <v>0.16115764704334631</v>
      </c>
      <c r="DK66">
        <v>2</v>
      </c>
      <c r="DL66">
        <v>0.5</v>
      </c>
      <c r="DM66" t="s">
        <v>438</v>
      </c>
      <c r="DN66">
        <v>2</v>
      </c>
      <c r="DO66" t="b">
        <v>1</v>
      </c>
      <c r="DP66">
        <v>1701824618.349999</v>
      </c>
      <c r="DQ66">
        <v>417.80156666666682</v>
      </c>
      <c r="DR66">
        <v>419.98903333333328</v>
      </c>
      <c r="DS66">
        <v>26.526250000000001</v>
      </c>
      <c r="DT66">
        <v>26.003943333333329</v>
      </c>
      <c r="DU66">
        <v>416.53373333333337</v>
      </c>
      <c r="DV66">
        <v>26.26441333333333</v>
      </c>
      <c r="DW66">
        <v>500.00259999999997</v>
      </c>
      <c r="DX66">
        <v>90.806689999999989</v>
      </c>
      <c r="DY66">
        <v>0.1000699666666667</v>
      </c>
      <c r="DZ66">
        <v>35.569766666666673</v>
      </c>
      <c r="EA66">
        <v>35.985059999999997</v>
      </c>
      <c r="EB66">
        <v>999.9000000000002</v>
      </c>
      <c r="EC66">
        <v>0</v>
      </c>
      <c r="ED66">
        <v>0</v>
      </c>
      <c r="EE66">
        <v>9988.3343333333323</v>
      </c>
      <c r="EF66">
        <v>0</v>
      </c>
      <c r="EG66">
        <v>9.7327693333333318</v>
      </c>
      <c r="EH66">
        <v>-2.187475333333333</v>
      </c>
      <c r="EI66">
        <v>429.18630000000002</v>
      </c>
      <c r="EJ66">
        <v>431.2020333333333</v>
      </c>
      <c r="EK66">
        <v>0.52230180000000004</v>
      </c>
      <c r="EL66">
        <v>419.98903333333328</v>
      </c>
      <c r="EM66">
        <v>26.003943333333329</v>
      </c>
      <c r="EN66">
        <v>2.4087609999999988</v>
      </c>
      <c r="EO66">
        <v>2.361332</v>
      </c>
      <c r="EP66">
        <v>20.42279666666667</v>
      </c>
      <c r="EQ66">
        <v>20.10100666666666</v>
      </c>
      <c r="ER66">
        <v>1499.990333333333</v>
      </c>
      <c r="ES66">
        <v>0.97300656666666663</v>
      </c>
      <c r="ET66">
        <v>2.6993309999999989E-2</v>
      </c>
      <c r="EU66">
        <v>0</v>
      </c>
      <c r="EV66">
        <v>205.02366666666671</v>
      </c>
      <c r="EW66">
        <v>4.9995999999999983</v>
      </c>
      <c r="EX66">
        <v>3193.5230000000001</v>
      </c>
      <c r="EY66">
        <v>14076.35</v>
      </c>
      <c r="EZ66">
        <v>40.516533333333321</v>
      </c>
      <c r="FA66">
        <v>41.537199999999977</v>
      </c>
      <c r="FB66">
        <v>40.797599999999989</v>
      </c>
      <c r="FC66">
        <v>41.249866666666662</v>
      </c>
      <c r="FD66">
        <v>42.553966666666661</v>
      </c>
      <c r="FE66">
        <v>1454.6389999999999</v>
      </c>
      <c r="FF66">
        <v>40.353333333333318</v>
      </c>
      <c r="FG66">
        <v>0</v>
      </c>
      <c r="FH66">
        <v>66.5</v>
      </c>
      <c r="FI66">
        <v>0</v>
      </c>
      <c r="FJ66">
        <v>205.0378</v>
      </c>
      <c r="FK66">
        <v>0.46846154726973149</v>
      </c>
      <c r="FL66">
        <v>7.7892307436002817</v>
      </c>
      <c r="FM66">
        <v>3193.5967999999998</v>
      </c>
      <c r="FN66">
        <v>15</v>
      </c>
      <c r="FO66">
        <v>0</v>
      </c>
      <c r="FP66" t="s">
        <v>439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-2.1797752500000001</v>
      </c>
      <c r="GC66">
        <v>-0.13774908067541619</v>
      </c>
      <c r="GD66">
        <v>3.9204928324606078E-2</v>
      </c>
      <c r="GE66">
        <v>1</v>
      </c>
      <c r="GF66">
        <v>204.99202941176469</v>
      </c>
      <c r="GG66">
        <v>0.56511841671971375</v>
      </c>
      <c r="GH66">
        <v>0.18967921609206931</v>
      </c>
      <c r="GI66">
        <v>1</v>
      </c>
      <c r="GJ66">
        <v>0.521531525</v>
      </c>
      <c r="GK66">
        <v>1.368890431519728E-2</v>
      </c>
      <c r="GL66">
        <v>1.4993271155338301E-3</v>
      </c>
      <c r="GM66">
        <v>1</v>
      </c>
      <c r="GN66">
        <v>3</v>
      </c>
      <c r="GO66">
        <v>3</v>
      </c>
      <c r="GP66" t="s">
        <v>440</v>
      </c>
      <c r="GQ66">
        <v>3.1037699999999999</v>
      </c>
      <c r="GR66">
        <v>2.7582100000000001</v>
      </c>
      <c r="GS66">
        <v>8.7446700000000002E-2</v>
      </c>
      <c r="GT66">
        <v>8.8049199999999994E-2</v>
      </c>
      <c r="GU66">
        <v>0.115883</v>
      </c>
      <c r="GV66">
        <v>0.115484</v>
      </c>
      <c r="GW66">
        <v>23677.8</v>
      </c>
      <c r="GX66">
        <v>22023.200000000001</v>
      </c>
      <c r="GY66">
        <v>26511.7</v>
      </c>
      <c r="GZ66">
        <v>24381</v>
      </c>
      <c r="HA66">
        <v>37566.9</v>
      </c>
      <c r="HB66">
        <v>31910.1</v>
      </c>
      <c r="HC66">
        <v>46371.9</v>
      </c>
      <c r="HD66">
        <v>38610.699999999997</v>
      </c>
      <c r="HE66">
        <v>1.86327</v>
      </c>
      <c r="HF66">
        <v>1.86822</v>
      </c>
      <c r="HG66">
        <v>0.223</v>
      </c>
      <c r="HH66">
        <v>0</v>
      </c>
      <c r="HI66">
        <v>32.362200000000001</v>
      </c>
      <c r="HJ66">
        <v>999.9</v>
      </c>
      <c r="HK66">
        <v>48.9</v>
      </c>
      <c r="HL66">
        <v>32.9</v>
      </c>
      <c r="HM66">
        <v>27.054099999999998</v>
      </c>
      <c r="HN66">
        <v>59.662500000000001</v>
      </c>
      <c r="HO66">
        <v>22.552099999999999</v>
      </c>
      <c r="HP66">
        <v>1</v>
      </c>
      <c r="HQ66">
        <v>0.25435200000000002</v>
      </c>
      <c r="HR66">
        <v>-2.3881299999999999</v>
      </c>
      <c r="HS66">
        <v>20.2624</v>
      </c>
      <c r="HT66">
        <v>5.2180400000000002</v>
      </c>
      <c r="HU66">
        <v>11.98</v>
      </c>
      <c r="HV66">
        <v>4.9653999999999998</v>
      </c>
      <c r="HW66">
        <v>3.2754300000000001</v>
      </c>
      <c r="HX66">
        <v>9999</v>
      </c>
      <c r="HY66">
        <v>9999</v>
      </c>
      <c r="HZ66">
        <v>9999</v>
      </c>
      <c r="IA66">
        <v>521.9</v>
      </c>
      <c r="IB66">
        <v>1.8640099999999999</v>
      </c>
      <c r="IC66">
        <v>1.86019</v>
      </c>
      <c r="ID66">
        <v>1.8584099999999999</v>
      </c>
      <c r="IE66">
        <v>1.8598300000000001</v>
      </c>
      <c r="IF66">
        <v>1.85989</v>
      </c>
      <c r="IG66">
        <v>1.8583799999999999</v>
      </c>
      <c r="IH66">
        <v>1.85745</v>
      </c>
      <c r="II66">
        <v>1.85242</v>
      </c>
      <c r="IJ66">
        <v>0</v>
      </c>
      <c r="IK66">
        <v>0</v>
      </c>
      <c r="IL66">
        <v>0</v>
      </c>
      <c r="IM66">
        <v>0</v>
      </c>
      <c r="IN66" t="s">
        <v>441</v>
      </c>
      <c r="IO66" t="s">
        <v>442</v>
      </c>
      <c r="IP66" t="s">
        <v>443</v>
      </c>
      <c r="IQ66" t="s">
        <v>443</v>
      </c>
      <c r="IR66" t="s">
        <v>443</v>
      </c>
      <c r="IS66" t="s">
        <v>443</v>
      </c>
      <c r="IT66">
        <v>0</v>
      </c>
      <c r="IU66">
        <v>100</v>
      </c>
      <c r="IV66">
        <v>100</v>
      </c>
      <c r="IW66">
        <v>1.2669999999999999</v>
      </c>
      <c r="IX66">
        <v>0.26200000000000001</v>
      </c>
      <c r="IY66">
        <v>0.39716153104927959</v>
      </c>
      <c r="IZ66">
        <v>2.1943836705261579E-3</v>
      </c>
      <c r="JA66">
        <v>-2.6144308360484781E-7</v>
      </c>
      <c r="JB66">
        <v>2.8315668189746569E-11</v>
      </c>
      <c r="JC66">
        <v>-2.387284111826243E-2</v>
      </c>
      <c r="JD66">
        <v>-4.9195921971587819E-3</v>
      </c>
      <c r="JE66">
        <v>8.1864236447964141E-4</v>
      </c>
      <c r="JF66">
        <v>-8.2681161510495509E-6</v>
      </c>
      <c r="JG66">
        <v>6</v>
      </c>
      <c r="JH66">
        <v>2002</v>
      </c>
      <c r="JI66">
        <v>0</v>
      </c>
      <c r="JJ66">
        <v>28</v>
      </c>
      <c r="JK66">
        <v>28363743.800000001</v>
      </c>
      <c r="JL66">
        <v>28363743.800000001</v>
      </c>
      <c r="JM66">
        <v>1.1511199999999999</v>
      </c>
      <c r="JN66">
        <v>2.65015</v>
      </c>
      <c r="JO66">
        <v>1.49658</v>
      </c>
      <c r="JP66">
        <v>2.36328</v>
      </c>
      <c r="JQ66">
        <v>1.5490699999999999</v>
      </c>
      <c r="JR66">
        <v>2.3877000000000002</v>
      </c>
      <c r="JS66">
        <v>37.819499999999998</v>
      </c>
      <c r="JT66">
        <v>24.096299999999999</v>
      </c>
      <c r="JU66">
        <v>18</v>
      </c>
      <c r="JV66">
        <v>489.392</v>
      </c>
      <c r="JW66">
        <v>507.96600000000001</v>
      </c>
      <c r="JX66">
        <v>35.613700000000001</v>
      </c>
      <c r="JY66">
        <v>30.4543</v>
      </c>
      <c r="JZ66">
        <v>30.0002</v>
      </c>
      <c r="KA66">
        <v>30.522200000000002</v>
      </c>
      <c r="KB66">
        <v>30.469200000000001</v>
      </c>
      <c r="KC66">
        <v>23.1387</v>
      </c>
      <c r="KD66">
        <v>0</v>
      </c>
      <c r="KE66">
        <v>100</v>
      </c>
      <c r="KF66">
        <v>35.634500000000003</v>
      </c>
      <c r="KG66">
        <v>420</v>
      </c>
      <c r="KH66">
        <v>26.646699999999999</v>
      </c>
      <c r="KI66">
        <v>101.327</v>
      </c>
      <c r="KJ66">
        <v>93.079700000000003</v>
      </c>
    </row>
    <row r="67" spans="1:296" x14ac:dyDescent="0.3">
      <c r="A67">
        <v>49</v>
      </c>
      <c r="B67">
        <v>1701825208.0999999</v>
      </c>
      <c r="C67">
        <v>13631.099999904631</v>
      </c>
      <c r="D67" t="s">
        <v>590</v>
      </c>
      <c r="E67" t="s">
        <v>591</v>
      </c>
      <c r="F67">
        <v>5</v>
      </c>
      <c r="G67" t="s">
        <v>555</v>
      </c>
      <c r="H67">
        <v>1701825200.099999</v>
      </c>
      <c r="I67">
        <f t="shared" si="50"/>
        <v>2.0656289818366475E-3</v>
      </c>
      <c r="J67">
        <f t="shared" si="51"/>
        <v>2.0656289818366473</v>
      </c>
      <c r="K67">
        <f t="shared" si="52"/>
        <v>4.0473172293185344</v>
      </c>
      <c r="L67">
        <f t="shared" si="53"/>
        <v>418.05251612903231</v>
      </c>
      <c r="M67">
        <f t="shared" si="54"/>
        <v>174.21955380468799</v>
      </c>
      <c r="N67">
        <f t="shared" si="55"/>
        <v>15.837730938800682</v>
      </c>
      <c r="O67">
        <f t="shared" si="56"/>
        <v>38.003789609993163</v>
      </c>
      <c r="P67">
        <f t="shared" si="57"/>
        <v>3.0728445319711414E-2</v>
      </c>
      <c r="Q67">
        <f t="shared" si="58"/>
        <v>2.8536311768681291</v>
      </c>
      <c r="R67">
        <f t="shared" si="59"/>
        <v>3.0545797369949897E-2</v>
      </c>
      <c r="S67">
        <f t="shared" si="60"/>
        <v>1.9107442903945369E-2</v>
      </c>
      <c r="T67">
        <f t="shared" si="61"/>
        <v>241.73823468767102</v>
      </c>
      <c r="U67">
        <f t="shared" si="62"/>
        <v>42.970984052219151</v>
      </c>
      <c r="V67">
        <f t="shared" si="63"/>
        <v>41.918048387096768</v>
      </c>
      <c r="W67">
        <f t="shared" si="64"/>
        <v>8.2078998848215097</v>
      </c>
      <c r="X67">
        <f t="shared" si="65"/>
        <v>29.244893581973209</v>
      </c>
      <c r="Y67">
        <f t="shared" si="66"/>
        <v>2.4197654623950169</v>
      </c>
      <c r="Z67">
        <f t="shared" si="67"/>
        <v>8.2741469228206732</v>
      </c>
      <c r="AA67">
        <f t="shared" si="68"/>
        <v>5.7881344224264932</v>
      </c>
      <c r="AB67">
        <f t="shared" si="69"/>
        <v>-91.094238098996158</v>
      </c>
      <c r="AC67">
        <f t="shared" si="70"/>
        <v>23.479222877905983</v>
      </c>
      <c r="AD67">
        <f t="shared" si="71"/>
        <v>2.0554429595288215</v>
      </c>
      <c r="AE67">
        <f t="shared" si="72"/>
        <v>176.17866242610967</v>
      </c>
      <c r="AF67">
        <f t="shared" si="73"/>
        <v>4.0260852784102301</v>
      </c>
      <c r="AG67">
        <f t="shared" si="74"/>
        <v>2.0855409997929644</v>
      </c>
      <c r="AH67">
        <f t="shared" si="75"/>
        <v>4.0473172293185344</v>
      </c>
      <c r="AI67">
        <v>431.20337063989729</v>
      </c>
      <c r="AJ67">
        <v>429.53960606060599</v>
      </c>
      <c r="AK67">
        <v>4.2916675388328878E-4</v>
      </c>
      <c r="AL67">
        <v>66.205941633385706</v>
      </c>
      <c r="AM67">
        <f t="shared" si="76"/>
        <v>2.0656289818366473</v>
      </c>
      <c r="AN67">
        <v>25.805051035039259</v>
      </c>
      <c r="AO67">
        <v>26.609401212121199</v>
      </c>
      <c r="AP67">
        <v>-1.2269224338894701E-5</v>
      </c>
      <c r="AQ67">
        <v>108.76998172306411</v>
      </c>
      <c r="AR67">
        <v>0</v>
      </c>
      <c r="AS67">
        <v>0</v>
      </c>
      <c r="AT67">
        <f t="shared" si="77"/>
        <v>1</v>
      </c>
      <c r="AU67">
        <f t="shared" si="78"/>
        <v>0</v>
      </c>
      <c r="AV67">
        <f t="shared" si="79"/>
        <v>45750.613804136694</v>
      </c>
      <c r="AW67" t="s">
        <v>436</v>
      </c>
      <c r="AX67">
        <v>0</v>
      </c>
      <c r="AY67">
        <v>0.7</v>
      </c>
      <c r="AZ67">
        <v>0.7</v>
      </c>
      <c r="BA67">
        <f t="shared" si="80"/>
        <v>0</v>
      </c>
      <c r="BB67">
        <v>-1</v>
      </c>
      <c r="BC67" t="s">
        <v>592</v>
      </c>
      <c r="BD67">
        <v>8172.17</v>
      </c>
      <c r="BE67">
        <v>203.51076</v>
      </c>
      <c r="BF67">
        <v>213.83</v>
      </c>
      <c r="BG67">
        <f t="shared" si="81"/>
        <v>4.8259084319319134E-2</v>
      </c>
      <c r="BH67">
        <v>0.5</v>
      </c>
      <c r="BI67">
        <f t="shared" si="82"/>
        <v>1261.2181164519102</v>
      </c>
      <c r="BJ67">
        <f t="shared" si="83"/>
        <v>4.0473172293185344</v>
      </c>
      <c r="BK67">
        <f t="shared" si="84"/>
        <v>30.432615713452797</v>
      </c>
      <c r="BL67">
        <f t="shared" si="85"/>
        <v>4.0019384145208534E-3</v>
      </c>
      <c r="BM67">
        <f t="shared" si="86"/>
        <v>-0.99672637141654585</v>
      </c>
      <c r="BN67">
        <f t="shared" si="87"/>
        <v>213.83</v>
      </c>
      <c r="BO67" t="s">
        <v>436</v>
      </c>
      <c r="BP67">
        <v>0</v>
      </c>
      <c r="BQ67">
        <f t="shared" si="88"/>
        <v>213.83</v>
      </c>
      <c r="BR67">
        <f t="shared" si="89"/>
        <v>0</v>
      </c>
      <c r="BS67" t="e">
        <f t="shared" si="90"/>
        <v>#DIV/0!</v>
      </c>
      <c r="BT67">
        <f t="shared" si="91"/>
        <v>1</v>
      </c>
      <c r="BU67">
        <f t="shared" si="92"/>
        <v>4.8417585511190381E-2</v>
      </c>
      <c r="BV67" t="e">
        <f t="shared" si="93"/>
        <v>#DIV/0!</v>
      </c>
      <c r="BW67" t="e">
        <f t="shared" si="94"/>
        <v>#DIV/0!</v>
      </c>
      <c r="BX67" t="e">
        <f t="shared" si="95"/>
        <v>#DIV/0!</v>
      </c>
      <c r="DG67">
        <f t="shared" si="96"/>
        <v>1500.0087096774189</v>
      </c>
      <c r="DH67">
        <f t="shared" si="97"/>
        <v>1261.2181164519102</v>
      </c>
      <c r="DI67">
        <f t="shared" si="98"/>
        <v>0.8408071955283104</v>
      </c>
      <c r="DJ67">
        <f t="shared" si="99"/>
        <v>0.16115788736963901</v>
      </c>
      <c r="DK67">
        <v>2</v>
      </c>
      <c r="DL67">
        <v>0.5</v>
      </c>
      <c r="DM67" t="s">
        <v>438</v>
      </c>
      <c r="DN67">
        <v>2</v>
      </c>
      <c r="DO67" t="b">
        <v>1</v>
      </c>
      <c r="DP67">
        <v>1701825200.099999</v>
      </c>
      <c r="DQ67">
        <v>418.05251612903231</v>
      </c>
      <c r="DR67">
        <v>420.01167741935501</v>
      </c>
      <c r="DS67">
        <v>26.618109677419358</v>
      </c>
      <c r="DT67">
        <v>25.806106451612909</v>
      </c>
      <c r="DU67">
        <v>416.78416129032257</v>
      </c>
      <c r="DV67">
        <v>26.3543870967742</v>
      </c>
      <c r="DW67">
        <v>500.00487096774191</v>
      </c>
      <c r="DX67">
        <v>90.806780645161282</v>
      </c>
      <c r="DY67">
        <v>9.9955096774193564E-2</v>
      </c>
      <c r="DZ67">
        <v>42.070664516129042</v>
      </c>
      <c r="EA67">
        <v>41.918048387096768</v>
      </c>
      <c r="EB67">
        <v>999.90000000000032</v>
      </c>
      <c r="EC67">
        <v>0</v>
      </c>
      <c r="ED67">
        <v>0</v>
      </c>
      <c r="EE67">
        <v>10007.13677419355</v>
      </c>
      <c r="EF67">
        <v>0</v>
      </c>
      <c r="EG67">
        <v>9.7749699999999997</v>
      </c>
      <c r="EH67">
        <v>-1.959110645161291</v>
      </c>
      <c r="EI67">
        <v>429.48461290322598</v>
      </c>
      <c r="EJ67">
        <v>431.13767741935482</v>
      </c>
      <c r="EK67">
        <v>0.81199706451612896</v>
      </c>
      <c r="EL67">
        <v>420.01167741935501</v>
      </c>
      <c r="EM67">
        <v>25.806106451612909</v>
      </c>
      <c r="EN67">
        <v>2.4171041935483868</v>
      </c>
      <c r="EO67">
        <v>2.3433699999999988</v>
      </c>
      <c r="EP67">
        <v>20.47881612903225</v>
      </c>
      <c r="EQ67">
        <v>19.97766774193548</v>
      </c>
      <c r="ER67">
        <v>1500.0087096774189</v>
      </c>
      <c r="ES67">
        <v>0.97300132258064509</v>
      </c>
      <c r="ET67">
        <v>2.6998548387096779E-2</v>
      </c>
      <c r="EU67">
        <v>0</v>
      </c>
      <c r="EV67">
        <v>203.47693548387099</v>
      </c>
      <c r="EW67">
        <v>4.9995999999999974</v>
      </c>
      <c r="EX67">
        <v>3158.0448387096781</v>
      </c>
      <c r="EY67">
        <v>14076.50645161291</v>
      </c>
      <c r="EZ67">
        <v>39.717419354838697</v>
      </c>
      <c r="FA67">
        <v>40.445129032258052</v>
      </c>
      <c r="FB67">
        <v>39.906967741935468</v>
      </c>
      <c r="FC67">
        <v>40.362677419354831</v>
      </c>
      <c r="FD67">
        <v>42.570387096774184</v>
      </c>
      <c r="FE67">
        <v>1454.648709677419</v>
      </c>
      <c r="FF67">
        <v>40.359999999999978</v>
      </c>
      <c r="FG67">
        <v>0</v>
      </c>
      <c r="FH67">
        <v>581.39999985694885</v>
      </c>
      <c r="FI67">
        <v>0</v>
      </c>
      <c r="FJ67">
        <v>203.51076</v>
      </c>
      <c r="FK67">
        <v>-0.26415385154632942</v>
      </c>
      <c r="FL67">
        <v>-6.5807692107819538</v>
      </c>
      <c r="FM67">
        <v>3157.9227999999998</v>
      </c>
      <c r="FN67">
        <v>15</v>
      </c>
      <c r="FO67">
        <v>0</v>
      </c>
      <c r="FP67" t="s">
        <v>439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-1.94472925</v>
      </c>
      <c r="GC67">
        <v>-0.1313399999999964</v>
      </c>
      <c r="GD67">
        <v>5.7326564234545747E-2</v>
      </c>
      <c r="GE67">
        <v>1</v>
      </c>
      <c r="GF67">
        <v>203.54614705882349</v>
      </c>
      <c r="GG67">
        <v>-0.69425515497859924</v>
      </c>
      <c r="GH67">
        <v>0.21404894057653751</v>
      </c>
      <c r="GI67">
        <v>1</v>
      </c>
      <c r="GJ67">
        <v>0.81481589999999993</v>
      </c>
      <c r="GK67">
        <v>-6.13331707317099E-2</v>
      </c>
      <c r="GL67">
        <v>6.0031705572972044E-3</v>
      </c>
      <c r="GM67">
        <v>1</v>
      </c>
      <c r="GN67">
        <v>3</v>
      </c>
      <c r="GO67">
        <v>3</v>
      </c>
      <c r="GP67" t="s">
        <v>440</v>
      </c>
      <c r="GQ67">
        <v>3.1035599999999999</v>
      </c>
      <c r="GR67">
        <v>2.7581699999999998</v>
      </c>
      <c r="GS67">
        <v>8.76696E-2</v>
      </c>
      <c r="GT67">
        <v>8.8213399999999997E-2</v>
      </c>
      <c r="GU67">
        <v>0.116324</v>
      </c>
      <c r="GV67">
        <v>0.115067</v>
      </c>
      <c r="GW67">
        <v>23716.7</v>
      </c>
      <c r="GX67">
        <v>22054</v>
      </c>
      <c r="GY67">
        <v>26558.9</v>
      </c>
      <c r="GZ67">
        <v>24416.3</v>
      </c>
      <c r="HA67">
        <v>37611</v>
      </c>
      <c r="HB67">
        <v>31965.5</v>
      </c>
      <c r="HC67">
        <v>46453.7</v>
      </c>
      <c r="HD67">
        <v>38661.300000000003</v>
      </c>
      <c r="HE67">
        <v>1.8719699999999999</v>
      </c>
      <c r="HF67">
        <v>1.8794999999999999</v>
      </c>
      <c r="HG67">
        <v>0.35117199999999998</v>
      </c>
      <c r="HH67">
        <v>0</v>
      </c>
      <c r="HI67">
        <v>36.240499999999997</v>
      </c>
      <c r="HJ67">
        <v>999.9</v>
      </c>
      <c r="HK67">
        <v>48.9</v>
      </c>
      <c r="HL67">
        <v>32.9</v>
      </c>
      <c r="HM67">
        <v>27.0535</v>
      </c>
      <c r="HN67">
        <v>60.622599999999998</v>
      </c>
      <c r="HO67">
        <v>22.9207</v>
      </c>
      <c r="HP67">
        <v>1</v>
      </c>
      <c r="HQ67">
        <v>0.17922299999999999</v>
      </c>
      <c r="HR67">
        <v>-5.09931</v>
      </c>
      <c r="HS67">
        <v>20.209099999999999</v>
      </c>
      <c r="HT67">
        <v>5.2217799999999999</v>
      </c>
      <c r="HU67">
        <v>11.98</v>
      </c>
      <c r="HV67">
        <v>4.9654999999999996</v>
      </c>
      <c r="HW67">
        <v>3.2759</v>
      </c>
      <c r="HX67">
        <v>9999</v>
      </c>
      <c r="HY67">
        <v>9999</v>
      </c>
      <c r="HZ67">
        <v>9999</v>
      </c>
      <c r="IA67">
        <v>522.1</v>
      </c>
      <c r="IB67">
        <v>1.8640099999999999</v>
      </c>
      <c r="IC67">
        <v>1.86012</v>
      </c>
      <c r="ID67">
        <v>1.85839</v>
      </c>
      <c r="IE67">
        <v>1.85978</v>
      </c>
      <c r="IF67">
        <v>1.85989</v>
      </c>
      <c r="IG67">
        <v>1.8583700000000001</v>
      </c>
      <c r="IH67">
        <v>1.85745</v>
      </c>
      <c r="II67">
        <v>1.85242</v>
      </c>
      <c r="IJ67">
        <v>0</v>
      </c>
      <c r="IK67">
        <v>0</v>
      </c>
      <c r="IL67">
        <v>0</v>
      </c>
      <c r="IM67">
        <v>0</v>
      </c>
      <c r="IN67" t="s">
        <v>441</v>
      </c>
      <c r="IO67" t="s">
        <v>442</v>
      </c>
      <c r="IP67" t="s">
        <v>443</v>
      </c>
      <c r="IQ67" t="s">
        <v>443</v>
      </c>
      <c r="IR67" t="s">
        <v>443</v>
      </c>
      <c r="IS67" t="s">
        <v>443</v>
      </c>
      <c r="IT67">
        <v>0</v>
      </c>
      <c r="IU67">
        <v>100</v>
      </c>
      <c r="IV67">
        <v>100</v>
      </c>
      <c r="IW67">
        <v>1.268</v>
      </c>
      <c r="IX67">
        <v>0.26350000000000001</v>
      </c>
      <c r="IY67">
        <v>0.39716153104927959</v>
      </c>
      <c r="IZ67">
        <v>2.1943836705261579E-3</v>
      </c>
      <c r="JA67">
        <v>-2.6144308360484781E-7</v>
      </c>
      <c r="JB67">
        <v>2.8315668189746569E-11</v>
      </c>
      <c r="JC67">
        <v>-2.387284111826243E-2</v>
      </c>
      <c r="JD67">
        <v>-4.9195921971587819E-3</v>
      </c>
      <c r="JE67">
        <v>8.1864236447964141E-4</v>
      </c>
      <c r="JF67">
        <v>-8.2681161510495509E-6</v>
      </c>
      <c r="JG67">
        <v>6</v>
      </c>
      <c r="JH67">
        <v>2002</v>
      </c>
      <c r="JI67">
        <v>0</v>
      </c>
      <c r="JJ67">
        <v>28</v>
      </c>
      <c r="JK67">
        <v>28363753.5</v>
      </c>
      <c r="JL67">
        <v>28363753.5</v>
      </c>
      <c r="JM67">
        <v>1.1523399999999999</v>
      </c>
      <c r="JN67">
        <v>2.65259</v>
      </c>
      <c r="JO67">
        <v>1.49658</v>
      </c>
      <c r="JP67">
        <v>2.36328</v>
      </c>
      <c r="JQ67">
        <v>1.5490699999999999</v>
      </c>
      <c r="JR67">
        <v>2.3791500000000001</v>
      </c>
      <c r="JS67">
        <v>37.53</v>
      </c>
      <c r="JT67">
        <v>24.07</v>
      </c>
      <c r="JU67">
        <v>18</v>
      </c>
      <c r="JV67">
        <v>488.899</v>
      </c>
      <c r="JW67">
        <v>509.40100000000001</v>
      </c>
      <c r="JX67">
        <v>44.322000000000003</v>
      </c>
      <c r="JY67">
        <v>29.634499999999999</v>
      </c>
      <c r="JZ67">
        <v>30.000299999999999</v>
      </c>
      <c r="KA67">
        <v>29.767600000000002</v>
      </c>
      <c r="KB67">
        <v>29.732700000000001</v>
      </c>
      <c r="KC67">
        <v>23.1568</v>
      </c>
      <c r="KD67">
        <v>0</v>
      </c>
      <c r="KE67">
        <v>100</v>
      </c>
      <c r="KF67">
        <v>44.396000000000001</v>
      </c>
      <c r="KG67">
        <v>420</v>
      </c>
      <c r="KH67">
        <v>26.646699999999999</v>
      </c>
      <c r="KI67">
        <v>101.50700000000001</v>
      </c>
      <c r="KJ67">
        <v>93.206599999999995</v>
      </c>
    </row>
    <row r="68" spans="1:296" x14ac:dyDescent="0.3">
      <c r="A68">
        <v>50</v>
      </c>
      <c r="B68">
        <v>1701825310.5999999</v>
      </c>
      <c r="C68">
        <v>13733.599999904631</v>
      </c>
      <c r="D68" t="s">
        <v>593</v>
      </c>
      <c r="E68" t="s">
        <v>594</v>
      </c>
      <c r="F68">
        <v>5</v>
      </c>
      <c r="G68" t="s">
        <v>555</v>
      </c>
      <c r="H68">
        <v>1701825302.849999</v>
      </c>
      <c r="I68">
        <f t="shared" si="50"/>
        <v>2.0404754883060622E-3</v>
      </c>
      <c r="J68">
        <f t="shared" si="51"/>
        <v>2.0404754883060621</v>
      </c>
      <c r="K68">
        <f t="shared" si="52"/>
        <v>3.6706474515183123</v>
      </c>
      <c r="L68">
        <f t="shared" si="53"/>
        <v>418.1907666666666</v>
      </c>
      <c r="M68">
        <f t="shared" si="54"/>
        <v>189.58712859345081</v>
      </c>
      <c r="N68">
        <f t="shared" si="55"/>
        <v>17.234061056720055</v>
      </c>
      <c r="O68">
        <f t="shared" si="56"/>
        <v>38.01484446523164</v>
      </c>
      <c r="P68">
        <f t="shared" si="57"/>
        <v>3.018193856091253E-2</v>
      </c>
      <c r="Q68">
        <f t="shared" si="58"/>
        <v>2.8524981247108485</v>
      </c>
      <c r="R68">
        <f t="shared" si="59"/>
        <v>3.0005639975128416E-2</v>
      </c>
      <c r="S68">
        <f t="shared" si="60"/>
        <v>1.8769278724034846E-2</v>
      </c>
      <c r="T68">
        <f t="shared" si="61"/>
        <v>241.73615302316043</v>
      </c>
      <c r="U68">
        <f t="shared" si="62"/>
        <v>42.937605917389249</v>
      </c>
      <c r="V68">
        <f t="shared" si="63"/>
        <v>41.974329999999988</v>
      </c>
      <c r="W68">
        <f t="shared" si="64"/>
        <v>8.2322767447761773</v>
      </c>
      <c r="X68">
        <f t="shared" si="65"/>
        <v>29.219413095323539</v>
      </c>
      <c r="Y68">
        <f t="shared" si="66"/>
        <v>2.4125257151322432</v>
      </c>
      <c r="Z68">
        <f t="shared" si="67"/>
        <v>8.2565851246285273</v>
      </c>
      <c r="AA68">
        <f t="shared" si="68"/>
        <v>5.8197510296439336</v>
      </c>
      <c r="AB68">
        <f t="shared" si="69"/>
        <v>-89.984969034297336</v>
      </c>
      <c r="AC68">
        <f t="shared" si="70"/>
        <v>8.6088215407909416</v>
      </c>
      <c r="AD68">
        <f t="shared" si="71"/>
        <v>0.75399906254292037</v>
      </c>
      <c r="AE68">
        <f t="shared" si="72"/>
        <v>161.11400459219698</v>
      </c>
      <c r="AF68">
        <f t="shared" si="73"/>
        <v>3.639478287427603</v>
      </c>
      <c r="AG68">
        <f t="shared" si="74"/>
        <v>2.0447447149660283</v>
      </c>
      <c r="AH68">
        <f t="shared" si="75"/>
        <v>3.6706474515183123</v>
      </c>
      <c r="AI68">
        <v>431.080480465162</v>
      </c>
      <c r="AJ68">
        <v>429.57549696969699</v>
      </c>
      <c r="AK68">
        <v>-4.5245527114325768E-4</v>
      </c>
      <c r="AL68">
        <v>66.205941633385706</v>
      </c>
      <c r="AM68">
        <f t="shared" si="76"/>
        <v>2.0404754883060621</v>
      </c>
      <c r="AN68">
        <v>25.73531228464941</v>
      </c>
      <c r="AO68">
        <v>26.52993575757576</v>
      </c>
      <c r="AP68">
        <v>-1.1234038961831729E-5</v>
      </c>
      <c r="AQ68">
        <v>108.76998172306411</v>
      </c>
      <c r="AR68">
        <v>0</v>
      </c>
      <c r="AS68">
        <v>0</v>
      </c>
      <c r="AT68">
        <f t="shared" si="77"/>
        <v>1</v>
      </c>
      <c r="AU68">
        <f t="shared" si="78"/>
        <v>0</v>
      </c>
      <c r="AV68">
        <f t="shared" si="79"/>
        <v>45725.961931941063</v>
      </c>
      <c r="AW68" t="s">
        <v>436</v>
      </c>
      <c r="AX68">
        <v>0</v>
      </c>
      <c r="AY68">
        <v>0.7</v>
      </c>
      <c r="AZ68">
        <v>0.7</v>
      </c>
      <c r="BA68">
        <f t="shared" si="80"/>
        <v>0</v>
      </c>
      <c r="BB68">
        <v>-1</v>
      </c>
      <c r="BC68" t="s">
        <v>595</v>
      </c>
      <c r="BD68">
        <v>8161.8</v>
      </c>
      <c r="BE68">
        <v>203.1992692307692</v>
      </c>
      <c r="BF68">
        <v>213.57</v>
      </c>
      <c r="BG68">
        <f t="shared" si="81"/>
        <v>4.8558930417337609E-2</v>
      </c>
      <c r="BH68">
        <v>0.5</v>
      </c>
      <c r="BI68">
        <f t="shared" si="82"/>
        <v>1261.2071603228815</v>
      </c>
      <c r="BJ68">
        <f t="shared" si="83"/>
        <v>3.6706474515183123</v>
      </c>
      <c r="BK68">
        <f t="shared" si="84"/>
        <v>30.621435369983381</v>
      </c>
      <c r="BL68">
        <f t="shared" si="85"/>
        <v>3.7033150448674747E-3</v>
      </c>
      <c r="BM68">
        <f t="shared" si="86"/>
        <v>-0.99672238610291708</v>
      </c>
      <c r="BN68">
        <f t="shared" si="87"/>
        <v>213.57</v>
      </c>
      <c r="BO68" t="s">
        <v>436</v>
      </c>
      <c r="BP68">
        <v>0</v>
      </c>
      <c r="BQ68">
        <f t="shared" si="88"/>
        <v>213.57</v>
      </c>
      <c r="BR68">
        <f t="shared" si="89"/>
        <v>0</v>
      </c>
      <c r="BS68" t="e">
        <f t="shared" si="90"/>
        <v>#DIV/0!</v>
      </c>
      <c r="BT68">
        <f t="shared" si="91"/>
        <v>1</v>
      </c>
      <c r="BU68">
        <f t="shared" si="92"/>
        <v>4.8718611214500815E-2</v>
      </c>
      <c r="BV68" t="e">
        <f t="shared" si="93"/>
        <v>#DIV/0!</v>
      </c>
      <c r="BW68" t="e">
        <f t="shared" si="94"/>
        <v>#DIV/0!</v>
      </c>
      <c r="BX68" t="e">
        <f t="shared" si="95"/>
        <v>#DIV/0!</v>
      </c>
      <c r="DG68">
        <f t="shared" si="96"/>
        <v>1499.9956666666669</v>
      </c>
      <c r="DH68">
        <f t="shared" si="97"/>
        <v>1261.2071603228815</v>
      </c>
      <c r="DI68">
        <f t="shared" si="98"/>
        <v>0.84080720254717256</v>
      </c>
      <c r="DJ68">
        <f t="shared" si="99"/>
        <v>0.1611579009160429</v>
      </c>
      <c r="DK68">
        <v>2</v>
      </c>
      <c r="DL68">
        <v>0.5</v>
      </c>
      <c r="DM68" t="s">
        <v>438</v>
      </c>
      <c r="DN68">
        <v>2</v>
      </c>
      <c r="DO68" t="b">
        <v>1</v>
      </c>
      <c r="DP68">
        <v>1701825302.849999</v>
      </c>
      <c r="DQ68">
        <v>418.1907666666666</v>
      </c>
      <c r="DR68">
        <v>419.98860000000002</v>
      </c>
      <c r="DS68">
        <v>26.539526666666671</v>
      </c>
      <c r="DT68">
        <v>25.743333333333339</v>
      </c>
      <c r="DU68">
        <v>416.92223333333339</v>
      </c>
      <c r="DV68">
        <v>26.27743666666667</v>
      </c>
      <c r="DW68">
        <v>499.99869999999999</v>
      </c>
      <c r="DX68">
        <v>90.803120000000007</v>
      </c>
      <c r="DY68">
        <v>9.9997656666666671E-2</v>
      </c>
      <c r="DZ68">
        <v>42.03031</v>
      </c>
      <c r="EA68">
        <v>41.974329999999988</v>
      </c>
      <c r="EB68">
        <v>999.9000000000002</v>
      </c>
      <c r="EC68">
        <v>0</v>
      </c>
      <c r="ED68">
        <v>0</v>
      </c>
      <c r="EE68">
        <v>10000.599</v>
      </c>
      <c r="EF68">
        <v>0</v>
      </c>
      <c r="EG68">
        <v>9.7790173333333339</v>
      </c>
      <c r="EH68">
        <v>-1.797827333333333</v>
      </c>
      <c r="EI68">
        <v>429.59206666666671</v>
      </c>
      <c r="EJ68">
        <v>431.08620000000008</v>
      </c>
      <c r="EK68">
        <v>0.79619946666666663</v>
      </c>
      <c r="EL68">
        <v>419.98860000000002</v>
      </c>
      <c r="EM68">
        <v>25.743333333333339</v>
      </c>
      <c r="EN68">
        <v>2.4098723333333329</v>
      </c>
      <c r="EO68">
        <v>2.3375750000000002</v>
      </c>
      <c r="EP68">
        <v>20.430260000000001</v>
      </c>
      <c r="EQ68">
        <v>19.937693333333339</v>
      </c>
      <c r="ER68">
        <v>1499.9956666666669</v>
      </c>
      <c r="ES68">
        <v>0.9730006000000001</v>
      </c>
      <c r="ET68">
        <v>2.699942666666667E-2</v>
      </c>
      <c r="EU68">
        <v>0</v>
      </c>
      <c r="EV68">
        <v>203.21019999999999</v>
      </c>
      <c r="EW68">
        <v>4.9995999999999983</v>
      </c>
      <c r="EX68">
        <v>3150.869333333334</v>
      </c>
      <c r="EY68">
        <v>14076.373333333329</v>
      </c>
      <c r="EZ68">
        <v>39.712266666666657</v>
      </c>
      <c r="FA68">
        <v>40.291333333333327</v>
      </c>
      <c r="FB68">
        <v>39.895599999999988</v>
      </c>
      <c r="FC68">
        <v>40.295666666666662</v>
      </c>
      <c r="FD68">
        <v>42.724799999999988</v>
      </c>
      <c r="FE68">
        <v>1454.635666666667</v>
      </c>
      <c r="FF68">
        <v>40.359999999999992</v>
      </c>
      <c r="FG68">
        <v>0</v>
      </c>
      <c r="FH68">
        <v>101.7999999523163</v>
      </c>
      <c r="FI68">
        <v>0</v>
      </c>
      <c r="FJ68">
        <v>203.1992692307692</v>
      </c>
      <c r="FK68">
        <v>-0.40099144769064948</v>
      </c>
      <c r="FL68">
        <v>-5.157948739538222</v>
      </c>
      <c r="FM68">
        <v>3150.938846153846</v>
      </c>
      <c r="FN68">
        <v>15</v>
      </c>
      <c r="FO68">
        <v>0</v>
      </c>
      <c r="FP68" t="s">
        <v>439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-1.80716875</v>
      </c>
      <c r="GC68">
        <v>5.8041838649163249E-2</v>
      </c>
      <c r="GD68">
        <v>4.1079050207344113E-2</v>
      </c>
      <c r="GE68">
        <v>1</v>
      </c>
      <c r="GF68">
        <v>203.21564705882349</v>
      </c>
      <c r="GG68">
        <v>-0.42258212236515202</v>
      </c>
      <c r="GH68">
        <v>0.19106341453481421</v>
      </c>
      <c r="GI68">
        <v>1</v>
      </c>
      <c r="GJ68">
        <v>0.79458620000000002</v>
      </c>
      <c r="GK68">
        <v>2.3539001876171309E-2</v>
      </c>
      <c r="GL68">
        <v>2.7096576554981999E-3</v>
      </c>
      <c r="GM68">
        <v>1</v>
      </c>
      <c r="GN68">
        <v>3</v>
      </c>
      <c r="GO68">
        <v>3</v>
      </c>
      <c r="GP68" t="s">
        <v>440</v>
      </c>
      <c r="GQ68">
        <v>3.10365</v>
      </c>
      <c r="GR68">
        <v>2.7581899999999999</v>
      </c>
      <c r="GS68">
        <v>8.7718199999999996E-2</v>
      </c>
      <c r="GT68">
        <v>8.8255899999999998E-2</v>
      </c>
      <c r="GU68">
        <v>0.116134</v>
      </c>
      <c r="GV68">
        <v>0.114899</v>
      </c>
      <c r="GW68">
        <v>23723.5</v>
      </c>
      <c r="GX68">
        <v>22058.9</v>
      </c>
      <c r="GY68">
        <v>26567.3</v>
      </c>
      <c r="GZ68">
        <v>24422</v>
      </c>
      <c r="HA68">
        <v>37630.1</v>
      </c>
      <c r="HB68">
        <v>31978.1</v>
      </c>
      <c r="HC68">
        <v>46468.1</v>
      </c>
      <c r="HD68">
        <v>38669.699999999997</v>
      </c>
      <c r="HE68">
        <v>1.87402</v>
      </c>
      <c r="HF68">
        <v>1.8821300000000001</v>
      </c>
      <c r="HG68">
        <v>0.352576</v>
      </c>
      <c r="HH68">
        <v>0</v>
      </c>
      <c r="HI68">
        <v>36.335900000000002</v>
      </c>
      <c r="HJ68">
        <v>999.9</v>
      </c>
      <c r="HK68">
        <v>48.8</v>
      </c>
      <c r="HL68">
        <v>32.799999999999997</v>
      </c>
      <c r="HM68">
        <v>26.8476</v>
      </c>
      <c r="HN68">
        <v>60.892600000000002</v>
      </c>
      <c r="HO68">
        <v>22.8245</v>
      </c>
      <c r="HP68">
        <v>1</v>
      </c>
      <c r="HQ68">
        <v>0.16523599999999999</v>
      </c>
      <c r="HR68">
        <v>-5.6904700000000004</v>
      </c>
      <c r="HS68">
        <v>20.193999999999999</v>
      </c>
      <c r="HT68">
        <v>5.2219300000000004</v>
      </c>
      <c r="HU68">
        <v>11.9801</v>
      </c>
      <c r="HV68">
        <v>4.9653999999999998</v>
      </c>
      <c r="HW68">
        <v>3.2758799999999999</v>
      </c>
      <c r="HX68">
        <v>9999</v>
      </c>
      <c r="HY68">
        <v>9999</v>
      </c>
      <c r="HZ68">
        <v>9999</v>
      </c>
      <c r="IA68">
        <v>522.1</v>
      </c>
      <c r="IB68">
        <v>1.8640099999999999</v>
      </c>
      <c r="IC68">
        <v>1.8601000000000001</v>
      </c>
      <c r="ID68">
        <v>1.8584000000000001</v>
      </c>
      <c r="IE68">
        <v>1.8597999999999999</v>
      </c>
      <c r="IF68">
        <v>1.85988</v>
      </c>
      <c r="IG68">
        <v>1.8583700000000001</v>
      </c>
      <c r="IH68">
        <v>1.85745</v>
      </c>
      <c r="II68">
        <v>1.8524</v>
      </c>
      <c r="IJ68">
        <v>0</v>
      </c>
      <c r="IK68">
        <v>0</v>
      </c>
      <c r="IL68">
        <v>0</v>
      </c>
      <c r="IM68">
        <v>0</v>
      </c>
      <c r="IN68" t="s">
        <v>441</v>
      </c>
      <c r="IO68" t="s">
        <v>442</v>
      </c>
      <c r="IP68" t="s">
        <v>443</v>
      </c>
      <c r="IQ68" t="s">
        <v>443</v>
      </c>
      <c r="IR68" t="s">
        <v>443</v>
      </c>
      <c r="IS68" t="s">
        <v>443</v>
      </c>
      <c r="IT68">
        <v>0</v>
      </c>
      <c r="IU68">
        <v>100</v>
      </c>
      <c r="IV68">
        <v>100</v>
      </c>
      <c r="IW68">
        <v>1.268</v>
      </c>
      <c r="IX68">
        <v>0.26190000000000002</v>
      </c>
      <c r="IY68">
        <v>0.39716153104927959</v>
      </c>
      <c r="IZ68">
        <v>2.1943836705261579E-3</v>
      </c>
      <c r="JA68">
        <v>-2.6144308360484781E-7</v>
      </c>
      <c r="JB68">
        <v>2.8315668189746569E-11</v>
      </c>
      <c r="JC68">
        <v>-2.387284111826243E-2</v>
      </c>
      <c r="JD68">
        <v>-4.9195921971587819E-3</v>
      </c>
      <c r="JE68">
        <v>8.1864236447964141E-4</v>
      </c>
      <c r="JF68">
        <v>-8.2681161510495509E-6</v>
      </c>
      <c r="JG68">
        <v>6</v>
      </c>
      <c r="JH68">
        <v>2002</v>
      </c>
      <c r="JI68">
        <v>0</v>
      </c>
      <c r="JJ68">
        <v>28</v>
      </c>
      <c r="JK68">
        <v>28363755.199999999</v>
      </c>
      <c r="JL68">
        <v>28363755.199999999</v>
      </c>
      <c r="JM68">
        <v>1.1523399999999999</v>
      </c>
      <c r="JN68">
        <v>2.63794</v>
      </c>
      <c r="JO68">
        <v>1.49658</v>
      </c>
      <c r="JP68">
        <v>2.36328</v>
      </c>
      <c r="JQ68">
        <v>1.5490699999999999</v>
      </c>
      <c r="JR68">
        <v>2.48291</v>
      </c>
      <c r="JS68">
        <v>37.409799999999997</v>
      </c>
      <c r="JT68">
        <v>24.078700000000001</v>
      </c>
      <c r="JU68">
        <v>18</v>
      </c>
      <c r="JV68">
        <v>488.68200000000002</v>
      </c>
      <c r="JW68">
        <v>509.58600000000001</v>
      </c>
      <c r="JX68">
        <v>45.805399999999999</v>
      </c>
      <c r="JY68">
        <v>29.4407</v>
      </c>
      <c r="JZ68">
        <v>29.999099999999999</v>
      </c>
      <c r="KA68">
        <v>29.578399999999998</v>
      </c>
      <c r="KB68">
        <v>29.5458</v>
      </c>
      <c r="KC68">
        <v>23.1556</v>
      </c>
      <c r="KD68">
        <v>0</v>
      </c>
      <c r="KE68">
        <v>100</v>
      </c>
      <c r="KF68">
        <v>45.801900000000003</v>
      </c>
      <c r="KG68">
        <v>420</v>
      </c>
      <c r="KH68">
        <v>26.646699999999999</v>
      </c>
      <c r="KI68">
        <v>101.539</v>
      </c>
      <c r="KJ68">
        <v>93.227500000000006</v>
      </c>
    </row>
    <row r="69" spans="1:296" x14ac:dyDescent="0.3">
      <c r="A69">
        <v>51</v>
      </c>
      <c r="B69">
        <v>1701825459.5999999</v>
      </c>
      <c r="C69">
        <v>13882.599999904631</v>
      </c>
      <c r="D69" t="s">
        <v>596</v>
      </c>
      <c r="E69" t="s">
        <v>597</v>
      </c>
      <c r="F69">
        <v>5</v>
      </c>
      <c r="G69" t="s">
        <v>555</v>
      </c>
      <c r="H69">
        <v>1701825451.599999</v>
      </c>
      <c r="I69">
        <f t="shared" si="50"/>
        <v>1.9100055347315633E-3</v>
      </c>
      <c r="J69">
        <f t="shared" si="51"/>
        <v>1.9100055347315632</v>
      </c>
      <c r="K69">
        <f t="shared" si="52"/>
        <v>3.3860934829693083</v>
      </c>
      <c r="L69">
        <f t="shared" si="53"/>
        <v>418.35245161290322</v>
      </c>
      <c r="M69">
        <f t="shared" si="54"/>
        <v>191.03801445197715</v>
      </c>
      <c r="N69">
        <f t="shared" si="55"/>
        <v>17.364465459564119</v>
      </c>
      <c r="O69">
        <f t="shared" si="56"/>
        <v>38.026288729997027</v>
      </c>
      <c r="P69">
        <f t="shared" si="57"/>
        <v>2.8060663723678773E-2</v>
      </c>
      <c r="Q69">
        <f t="shared" si="58"/>
        <v>2.8530368304463964</v>
      </c>
      <c r="R69">
        <f t="shared" si="59"/>
        <v>2.790823689992011E-2</v>
      </c>
      <c r="S69">
        <f t="shared" si="60"/>
        <v>1.7456273847043083E-2</v>
      </c>
      <c r="T69">
        <f t="shared" si="61"/>
        <v>241.73711472008799</v>
      </c>
      <c r="U69">
        <f t="shared" si="62"/>
        <v>42.981892804810023</v>
      </c>
      <c r="V69">
        <f t="shared" si="63"/>
        <v>42.028864516129033</v>
      </c>
      <c r="W69">
        <f t="shared" si="64"/>
        <v>8.255956666660504</v>
      </c>
      <c r="X69">
        <f t="shared" si="65"/>
        <v>29.050211068841708</v>
      </c>
      <c r="Y69">
        <f t="shared" si="66"/>
        <v>2.3998252426119189</v>
      </c>
      <c r="Z69">
        <f t="shared" si="67"/>
        <v>8.2609563039832494</v>
      </c>
      <c r="AA69">
        <f t="shared" si="68"/>
        <v>5.8561314240485851</v>
      </c>
      <c r="AB69">
        <f t="shared" si="69"/>
        <v>-84.231244081661941</v>
      </c>
      <c r="AC69">
        <f t="shared" si="70"/>
        <v>1.768352427716289</v>
      </c>
      <c r="AD69">
        <f t="shared" si="71"/>
        <v>0.1548985919904147</v>
      </c>
      <c r="AE69">
        <f t="shared" si="72"/>
        <v>159.42912165813274</v>
      </c>
      <c r="AF69">
        <f t="shared" si="73"/>
        <v>3.3566636738647309</v>
      </c>
      <c r="AG69">
        <f t="shared" si="74"/>
        <v>1.922266816580414</v>
      </c>
      <c r="AH69">
        <f t="shared" si="75"/>
        <v>3.3860934829693083</v>
      </c>
      <c r="AI69">
        <v>431.0927004454436</v>
      </c>
      <c r="AJ69">
        <v>429.70267272727278</v>
      </c>
      <c r="AK69">
        <v>-1.8162274211255482E-5</v>
      </c>
      <c r="AL69">
        <v>66.205941633385706</v>
      </c>
      <c r="AM69">
        <f t="shared" si="76"/>
        <v>1.9100055347315632</v>
      </c>
      <c r="AN69">
        <v>25.651303258608429</v>
      </c>
      <c r="AO69">
        <v>26.39516363636363</v>
      </c>
      <c r="AP69">
        <v>-2.2905339154177222E-6</v>
      </c>
      <c r="AQ69">
        <v>108.76998172306411</v>
      </c>
      <c r="AR69">
        <v>0</v>
      </c>
      <c r="AS69">
        <v>0</v>
      </c>
      <c r="AT69">
        <f t="shared" si="77"/>
        <v>1</v>
      </c>
      <c r="AU69">
        <f t="shared" si="78"/>
        <v>0</v>
      </c>
      <c r="AV69">
        <f t="shared" si="79"/>
        <v>45738.812802017841</v>
      </c>
      <c r="AW69" t="s">
        <v>436</v>
      </c>
      <c r="AX69">
        <v>0</v>
      </c>
      <c r="AY69">
        <v>0.7</v>
      </c>
      <c r="AZ69">
        <v>0.7</v>
      </c>
      <c r="BA69">
        <f t="shared" si="80"/>
        <v>0</v>
      </c>
      <c r="BB69">
        <v>-1</v>
      </c>
      <c r="BC69" t="s">
        <v>598</v>
      </c>
      <c r="BD69">
        <v>8170.97</v>
      </c>
      <c r="BE69">
        <v>202.77727999999999</v>
      </c>
      <c r="BF69">
        <v>212.86</v>
      </c>
      <c r="BG69">
        <f t="shared" si="81"/>
        <v>4.7367847411444286E-2</v>
      </c>
      <c r="BH69">
        <v>0.5</v>
      </c>
      <c r="BI69">
        <f t="shared" si="82"/>
        <v>1261.2094745165091</v>
      </c>
      <c r="BJ69">
        <f t="shared" si="83"/>
        <v>3.3860934829693083</v>
      </c>
      <c r="BK69">
        <f t="shared" si="84"/>
        <v>29.870388971382916</v>
      </c>
      <c r="BL69">
        <f t="shared" si="85"/>
        <v>3.4776883393226477E-3</v>
      </c>
      <c r="BM69">
        <f t="shared" si="86"/>
        <v>-0.99671145353753643</v>
      </c>
      <c r="BN69">
        <f t="shared" si="87"/>
        <v>212.86</v>
      </c>
      <c r="BO69" t="s">
        <v>436</v>
      </c>
      <c r="BP69">
        <v>0</v>
      </c>
      <c r="BQ69">
        <f t="shared" si="88"/>
        <v>212.86</v>
      </c>
      <c r="BR69">
        <f t="shared" si="89"/>
        <v>0</v>
      </c>
      <c r="BS69" t="e">
        <f t="shared" si="90"/>
        <v>#DIV/0!</v>
      </c>
      <c r="BT69">
        <f t="shared" si="91"/>
        <v>1</v>
      </c>
      <c r="BU69">
        <f t="shared" si="92"/>
        <v>4.7524132730015184E-2</v>
      </c>
      <c r="BV69" t="e">
        <f t="shared" si="93"/>
        <v>#DIV/0!</v>
      </c>
      <c r="BW69" t="e">
        <f t="shared" si="94"/>
        <v>#DIV/0!</v>
      </c>
      <c r="BX69" t="e">
        <f t="shared" si="95"/>
        <v>#DIV/0!</v>
      </c>
      <c r="DG69">
        <f t="shared" si="96"/>
        <v>1499.998064516129</v>
      </c>
      <c r="DH69">
        <f t="shared" si="97"/>
        <v>1261.2094745165091</v>
      </c>
      <c r="DI69">
        <f t="shared" si="98"/>
        <v>0.84080740125711517</v>
      </c>
      <c r="DJ69">
        <f t="shared" si="99"/>
        <v>0.16115828442623212</v>
      </c>
      <c r="DK69">
        <v>2</v>
      </c>
      <c r="DL69">
        <v>0.5</v>
      </c>
      <c r="DM69" t="s">
        <v>438</v>
      </c>
      <c r="DN69">
        <v>2</v>
      </c>
      <c r="DO69" t="b">
        <v>1</v>
      </c>
      <c r="DP69">
        <v>1701825451.599999</v>
      </c>
      <c r="DQ69">
        <v>418.35245161290322</v>
      </c>
      <c r="DR69">
        <v>420.01680645161292</v>
      </c>
      <c r="DS69">
        <v>26.402070967741931</v>
      </c>
      <c r="DT69">
        <v>25.65345806451613</v>
      </c>
      <c r="DU69">
        <v>417.08354838709681</v>
      </c>
      <c r="DV69">
        <v>26.142796774193549</v>
      </c>
      <c r="DW69">
        <v>499.99538709677421</v>
      </c>
      <c r="DX69">
        <v>90.795393548387082</v>
      </c>
      <c r="DY69">
        <v>9.9947409677419358E-2</v>
      </c>
      <c r="DZ69">
        <v>42.040361290322558</v>
      </c>
      <c r="EA69">
        <v>42.028864516129033</v>
      </c>
      <c r="EB69">
        <v>999.90000000000032</v>
      </c>
      <c r="EC69">
        <v>0</v>
      </c>
      <c r="ED69">
        <v>0</v>
      </c>
      <c r="EE69">
        <v>10004.75</v>
      </c>
      <c r="EF69">
        <v>0</v>
      </c>
      <c r="EG69">
        <v>9.7749699999999997</v>
      </c>
      <c r="EH69">
        <v>-1.664277096774194</v>
      </c>
      <c r="EI69">
        <v>429.69729032258073</v>
      </c>
      <c r="EJ69">
        <v>431.07525806451622</v>
      </c>
      <c r="EK69">
        <v>0.74861825806451621</v>
      </c>
      <c r="EL69">
        <v>420.01680645161292</v>
      </c>
      <c r="EM69">
        <v>25.65345806451613</v>
      </c>
      <c r="EN69">
        <v>2.397186774193548</v>
      </c>
      <c r="EO69">
        <v>2.3292148387096772</v>
      </c>
      <c r="EP69">
        <v>20.344790322580639</v>
      </c>
      <c r="EQ69">
        <v>19.879893548387098</v>
      </c>
      <c r="ER69">
        <v>1499.998064516129</v>
      </c>
      <c r="ES69">
        <v>0.97299900000000039</v>
      </c>
      <c r="ET69">
        <v>2.7001299999999999E-2</v>
      </c>
      <c r="EU69">
        <v>0</v>
      </c>
      <c r="EV69">
        <v>202.78596774193551</v>
      </c>
      <c r="EW69">
        <v>4.9995999999999974</v>
      </c>
      <c r="EX69">
        <v>3140.8883870967738</v>
      </c>
      <c r="EY69">
        <v>14076.37741935484</v>
      </c>
      <c r="EZ69">
        <v>39.475451612903228</v>
      </c>
      <c r="FA69">
        <v>40.001903225806451</v>
      </c>
      <c r="FB69">
        <v>40.106580645161287</v>
      </c>
      <c r="FC69">
        <v>40.040193548387087</v>
      </c>
      <c r="FD69">
        <v>42.441290322580642</v>
      </c>
      <c r="FE69">
        <v>1454.6280645161289</v>
      </c>
      <c r="FF69">
        <v>40.369999999999983</v>
      </c>
      <c r="FG69">
        <v>0</v>
      </c>
      <c r="FH69">
        <v>148.29999995231631</v>
      </c>
      <c r="FI69">
        <v>0</v>
      </c>
      <c r="FJ69">
        <v>202.77727999999999</v>
      </c>
      <c r="FK69">
        <v>3.2153857212894973E-2</v>
      </c>
      <c r="FL69">
        <v>-2.325384620517895</v>
      </c>
      <c r="FM69">
        <v>3140.851999999999</v>
      </c>
      <c r="FN69">
        <v>15</v>
      </c>
      <c r="FO69">
        <v>0</v>
      </c>
      <c r="FP69" t="s">
        <v>439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-1.6658097560975611</v>
      </c>
      <c r="GC69">
        <v>2.4285156794424358E-2</v>
      </c>
      <c r="GD69">
        <v>3.0117535001634121E-2</v>
      </c>
      <c r="GE69">
        <v>1</v>
      </c>
      <c r="GF69">
        <v>202.77835294117651</v>
      </c>
      <c r="GG69">
        <v>-9.4239876412961929E-2</v>
      </c>
      <c r="GH69">
        <v>0.17696341967512369</v>
      </c>
      <c r="GI69">
        <v>1</v>
      </c>
      <c r="GJ69">
        <v>0.74723565853658536</v>
      </c>
      <c r="GK69">
        <v>1.151893379791042E-2</v>
      </c>
      <c r="GL69">
        <v>4.0828976296417704E-3</v>
      </c>
      <c r="GM69">
        <v>1</v>
      </c>
      <c r="GN69">
        <v>3</v>
      </c>
      <c r="GO69">
        <v>3</v>
      </c>
      <c r="GP69" t="s">
        <v>440</v>
      </c>
      <c r="GQ69">
        <v>3.1035699999999999</v>
      </c>
      <c r="GR69">
        <v>2.7581000000000002</v>
      </c>
      <c r="GS69">
        <v>8.7800900000000001E-2</v>
      </c>
      <c r="GT69">
        <v>8.8307099999999999E-2</v>
      </c>
      <c r="GU69">
        <v>0.11579399999999999</v>
      </c>
      <c r="GV69">
        <v>0.114702</v>
      </c>
      <c r="GW69">
        <v>23734.5</v>
      </c>
      <c r="GX69">
        <v>22067.5</v>
      </c>
      <c r="GY69">
        <v>26581</v>
      </c>
      <c r="GZ69">
        <v>24431.8</v>
      </c>
      <c r="HA69">
        <v>37662.699999999997</v>
      </c>
      <c r="HB69">
        <v>31995.599999999999</v>
      </c>
      <c r="HC69">
        <v>46491.8</v>
      </c>
      <c r="HD69">
        <v>38682.9</v>
      </c>
      <c r="HE69">
        <v>1.877</v>
      </c>
      <c r="HF69">
        <v>1.88697</v>
      </c>
      <c r="HG69">
        <v>0.34905199999999997</v>
      </c>
      <c r="HH69">
        <v>0</v>
      </c>
      <c r="HI69">
        <v>36.429000000000002</v>
      </c>
      <c r="HJ69">
        <v>999.9</v>
      </c>
      <c r="HK69">
        <v>48.9</v>
      </c>
      <c r="HL69">
        <v>32.799999999999997</v>
      </c>
      <c r="HM69">
        <v>26.903500000000001</v>
      </c>
      <c r="HN69">
        <v>60.572600000000001</v>
      </c>
      <c r="HO69">
        <v>22.8566</v>
      </c>
      <c r="HP69">
        <v>1</v>
      </c>
      <c r="HQ69">
        <v>0.13877800000000001</v>
      </c>
      <c r="HR69">
        <v>-5.2551600000000001</v>
      </c>
      <c r="HS69">
        <v>20.207000000000001</v>
      </c>
      <c r="HT69">
        <v>5.2220800000000001</v>
      </c>
      <c r="HU69">
        <v>11.98</v>
      </c>
      <c r="HV69">
        <v>4.9657499999999999</v>
      </c>
      <c r="HW69">
        <v>3.2757499999999999</v>
      </c>
      <c r="HX69">
        <v>9999</v>
      </c>
      <c r="HY69">
        <v>9999</v>
      </c>
      <c r="HZ69">
        <v>9999</v>
      </c>
      <c r="IA69">
        <v>522.20000000000005</v>
      </c>
      <c r="IB69">
        <v>1.8640099999999999</v>
      </c>
      <c r="IC69">
        <v>1.8601399999999999</v>
      </c>
      <c r="ID69">
        <v>1.85843</v>
      </c>
      <c r="IE69">
        <v>1.8597600000000001</v>
      </c>
      <c r="IF69">
        <v>1.85989</v>
      </c>
      <c r="IG69">
        <v>1.8583799999999999</v>
      </c>
      <c r="IH69">
        <v>1.85745</v>
      </c>
      <c r="II69">
        <v>1.85242</v>
      </c>
      <c r="IJ69">
        <v>0</v>
      </c>
      <c r="IK69">
        <v>0</v>
      </c>
      <c r="IL69">
        <v>0</v>
      </c>
      <c r="IM69">
        <v>0</v>
      </c>
      <c r="IN69" t="s">
        <v>441</v>
      </c>
      <c r="IO69" t="s">
        <v>442</v>
      </c>
      <c r="IP69" t="s">
        <v>443</v>
      </c>
      <c r="IQ69" t="s">
        <v>443</v>
      </c>
      <c r="IR69" t="s">
        <v>443</v>
      </c>
      <c r="IS69" t="s">
        <v>443</v>
      </c>
      <c r="IT69">
        <v>0</v>
      </c>
      <c r="IU69">
        <v>100</v>
      </c>
      <c r="IV69">
        <v>100</v>
      </c>
      <c r="IW69">
        <v>1.2689999999999999</v>
      </c>
      <c r="IX69">
        <v>0.25919999999999999</v>
      </c>
      <c r="IY69">
        <v>0.39716153104927959</v>
      </c>
      <c r="IZ69">
        <v>2.1943836705261579E-3</v>
      </c>
      <c r="JA69">
        <v>-2.6144308360484781E-7</v>
      </c>
      <c r="JB69">
        <v>2.8315668189746569E-11</v>
      </c>
      <c r="JC69">
        <v>-2.387284111826243E-2</v>
      </c>
      <c r="JD69">
        <v>-4.9195921971587819E-3</v>
      </c>
      <c r="JE69">
        <v>8.1864236447964141E-4</v>
      </c>
      <c r="JF69">
        <v>-8.2681161510495509E-6</v>
      </c>
      <c r="JG69">
        <v>6</v>
      </c>
      <c r="JH69">
        <v>2002</v>
      </c>
      <c r="JI69">
        <v>0</v>
      </c>
      <c r="JJ69">
        <v>28</v>
      </c>
      <c r="JK69">
        <v>28363757.699999999</v>
      </c>
      <c r="JL69">
        <v>28363757.699999999</v>
      </c>
      <c r="JM69">
        <v>1.1523399999999999</v>
      </c>
      <c r="JN69">
        <v>2.64771</v>
      </c>
      <c r="JO69">
        <v>1.49658</v>
      </c>
      <c r="JP69">
        <v>2.36328</v>
      </c>
      <c r="JQ69">
        <v>1.5490699999999999</v>
      </c>
      <c r="JR69">
        <v>2.4450699999999999</v>
      </c>
      <c r="JS69">
        <v>37.241999999999997</v>
      </c>
      <c r="JT69">
        <v>24.078700000000001</v>
      </c>
      <c r="JU69">
        <v>18</v>
      </c>
      <c r="JV69">
        <v>488.22800000000001</v>
      </c>
      <c r="JW69">
        <v>510.41300000000001</v>
      </c>
      <c r="JX69">
        <v>45.2</v>
      </c>
      <c r="JY69">
        <v>29.135899999999999</v>
      </c>
      <c r="JZ69">
        <v>29.999199999999998</v>
      </c>
      <c r="KA69">
        <v>29.286799999999999</v>
      </c>
      <c r="KB69">
        <v>29.2591</v>
      </c>
      <c r="KC69">
        <v>23.153400000000001</v>
      </c>
      <c r="KD69">
        <v>0</v>
      </c>
      <c r="KE69">
        <v>100</v>
      </c>
      <c r="KF69">
        <v>45.185899999999997</v>
      </c>
      <c r="KG69">
        <v>420</v>
      </c>
      <c r="KH69">
        <v>26.646699999999999</v>
      </c>
      <c r="KI69">
        <v>101.59</v>
      </c>
      <c r="KJ69">
        <v>93.261399999999995</v>
      </c>
    </row>
    <row r="70" spans="1:296" x14ac:dyDescent="0.3">
      <c r="A70">
        <v>52</v>
      </c>
      <c r="B70">
        <v>1701827461.5999999</v>
      </c>
      <c r="C70">
        <v>15884.599999904631</v>
      </c>
      <c r="D70" t="s">
        <v>599</v>
      </c>
      <c r="E70" t="s">
        <v>600</v>
      </c>
      <c r="F70">
        <v>5</v>
      </c>
      <c r="G70" t="s">
        <v>555</v>
      </c>
      <c r="H70">
        <v>1701827453.849999</v>
      </c>
      <c r="I70">
        <f t="shared" si="50"/>
        <v>4.5162407266579087E-3</v>
      </c>
      <c r="J70">
        <f t="shared" si="51"/>
        <v>4.5162407266579088</v>
      </c>
      <c r="K70">
        <f t="shared" si="52"/>
        <v>1.8810152514216787</v>
      </c>
      <c r="L70">
        <f t="shared" si="53"/>
        <v>418.46960000000013</v>
      </c>
      <c r="M70">
        <f t="shared" si="54"/>
        <v>290.4846772776873</v>
      </c>
      <c r="N70">
        <f t="shared" si="55"/>
        <v>26.401044121630029</v>
      </c>
      <c r="O70">
        <f t="shared" si="56"/>
        <v>38.033105486660702</v>
      </c>
      <c r="P70">
        <f t="shared" si="57"/>
        <v>4.3847346577877193E-2</v>
      </c>
      <c r="Q70">
        <f t="shared" si="58"/>
        <v>2.8514179688147472</v>
      </c>
      <c r="R70">
        <f t="shared" si="59"/>
        <v>4.3476182079399427E-2</v>
      </c>
      <c r="S70">
        <f t="shared" si="60"/>
        <v>2.7205699449194192E-2</v>
      </c>
      <c r="T70">
        <f t="shared" si="61"/>
        <v>241.73572742316134</v>
      </c>
      <c r="U70">
        <f t="shared" si="62"/>
        <v>48.996645575137897</v>
      </c>
      <c r="V70">
        <f t="shared" si="63"/>
        <v>47.946583333333344</v>
      </c>
      <c r="W70">
        <f t="shared" si="64"/>
        <v>11.202975810363649</v>
      </c>
      <c r="X70">
        <f t="shared" si="65"/>
        <v>21.198357550799667</v>
      </c>
      <c r="Y70">
        <f t="shared" si="66"/>
        <v>2.4721296804038024</v>
      </c>
      <c r="Z70">
        <f t="shared" si="67"/>
        <v>11.66189255219231</v>
      </c>
      <c r="AA70">
        <f t="shared" si="68"/>
        <v>8.730846129959847</v>
      </c>
      <c r="AB70">
        <f t="shared" si="69"/>
        <v>-199.16621604561377</v>
      </c>
      <c r="AC70">
        <f t="shared" si="70"/>
        <v>122.48705710562514</v>
      </c>
      <c r="AD70">
        <f t="shared" si="71"/>
        <v>11.393462999811639</v>
      </c>
      <c r="AE70">
        <f t="shared" si="72"/>
        <v>176.45003148298434</v>
      </c>
      <c r="AF70">
        <f t="shared" si="73"/>
        <v>1.9289968020496477</v>
      </c>
      <c r="AG70">
        <f t="shared" si="74"/>
        <v>4.5058881200695762</v>
      </c>
      <c r="AH70">
        <f t="shared" si="75"/>
        <v>1.8810152514216787</v>
      </c>
      <c r="AI70">
        <v>430.96360793082317</v>
      </c>
      <c r="AJ70">
        <v>430.19156969696962</v>
      </c>
      <c r="AK70">
        <v>1.566230458975215E-7</v>
      </c>
      <c r="AL70">
        <v>66.205941633385706</v>
      </c>
      <c r="AM70">
        <f t="shared" si="76"/>
        <v>4.5162407266579088</v>
      </c>
      <c r="AN70">
        <v>25.448720934808549</v>
      </c>
      <c r="AO70">
        <v>27.2060321212121</v>
      </c>
      <c r="AP70">
        <v>4.6293571612075891E-7</v>
      </c>
      <c r="AQ70">
        <v>108.76998172306411</v>
      </c>
      <c r="AR70">
        <v>0</v>
      </c>
      <c r="AS70">
        <v>0</v>
      </c>
      <c r="AT70">
        <f t="shared" si="77"/>
        <v>1</v>
      </c>
      <c r="AU70">
        <f t="shared" si="78"/>
        <v>0</v>
      </c>
      <c r="AV70">
        <f t="shared" si="79"/>
        <v>44743.165195362693</v>
      </c>
      <c r="AW70" t="s">
        <v>436</v>
      </c>
      <c r="AX70">
        <v>0</v>
      </c>
      <c r="AY70">
        <v>0.7</v>
      </c>
      <c r="AZ70">
        <v>0.7</v>
      </c>
      <c r="BA70">
        <f t="shared" si="80"/>
        <v>0</v>
      </c>
      <c r="BB70">
        <v>-1</v>
      </c>
      <c r="BC70" t="s">
        <v>601</v>
      </c>
      <c r="BD70">
        <v>8158.11</v>
      </c>
      <c r="BE70">
        <v>187.3832692307692</v>
      </c>
      <c r="BF70">
        <v>196.08</v>
      </c>
      <c r="BG70">
        <f t="shared" si="81"/>
        <v>4.4352972099300336E-2</v>
      </c>
      <c r="BH70">
        <v>0.5</v>
      </c>
      <c r="BI70">
        <f t="shared" si="82"/>
        <v>1261.2049203228808</v>
      </c>
      <c r="BJ70">
        <f t="shared" si="83"/>
        <v>1.8810152514216787</v>
      </c>
      <c r="BK70">
        <f t="shared" si="84"/>
        <v>27.969093321290515</v>
      </c>
      <c r="BL70">
        <f t="shared" si="85"/>
        <v>2.2843355627601824E-3</v>
      </c>
      <c r="BM70">
        <f t="shared" si="86"/>
        <v>-0.99643002855977159</v>
      </c>
      <c r="BN70">
        <f t="shared" si="87"/>
        <v>196.08</v>
      </c>
      <c r="BO70" t="s">
        <v>436</v>
      </c>
      <c r="BP70">
        <v>0</v>
      </c>
      <c r="BQ70">
        <f t="shared" si="88"/>
        <v>196.08</v>
      </c>
      <c r="BR70">
        <f t="shared" si="89"/>
        <v>0</v>
      </c>
      <c r="BS70" t="e">
        <f t="shared" si="90"/>
        <v>#DIV/0!</v>
      </c>
      <c r="BT70">
        <f t="shared" si="91"/>
        <v>1</v>
      </c>
      <c r="BU70">
        <f t="shared" si="92"/>
        <v>4.4511878233344307E-2</v>
      </c>
      <c r="BV70" t="e">
        <f t="shared" si="93"/>
        <v>#DIV/0!</v>
      </c>
      <c r="BW70" t="e">
        <f t="shared" si="94"/>
        <v>#DIV/0!</v>
      </c>
      <c r="BX70" t="e">
        <f t="shared" si="95"/>
        <v>#DIV/0!</v>
      </c>
      <c r="DG70">
        <f t="shared" si="96"/>
        <v>1499.992999999999</v>
      </c>
      <c r="DH70">
        <f t="shared" si="97"/>
        <v>1261.2049203228808</v>
      </c>
      <c r="DI70">
        <f t="shared" si="98"/>
        <v>0.84080720398220632</v>
      </c>
      <c r="DJ70">
        <f t="shared" si="99"/>
        <v>0.16115790368565819</v>
      </c>
      <c r="DK70">
        <v>2</v>
      </c>
      <c r="DL70">
        <v>0.5</v>
      </c>
      <c r="DM70" t="s">
        <v>438</v>
      </c>
      <c r="DN70">
        <v>2</v>
      </c>
      <c r="DO70" t="b">
        <v>1</v>
      </c>
      <c r="DP70">
        <v>1701827453.849999</v>
      </c>
      <c r="DQ70">
        <v>418.46960000000013</v>
      </c>
      <c r="DR70">
        <v>419.99540000000007</v>
      </c>
      <c r="DS70">
        <v>27.200279999999999</v>
      </c>
      <c r="DT70">
        <v>25.446983333333328</v>
      </c>
      <c r="DU70">
        <v>417.20036666666658</v>
      </c>
      <c r="DV70">
        <v>26.924530000000001</v>
      </c>
      <c r="DW70">
        <v>500.0096999999999</v>
      </c>
      <c r="DX70">
        <v>90.786199999999994</v>
      </c>
      <c r="DY70">
        <v>9.9985009999999985E-2</v>
      </c>
      <c r="DZ70">
        <v>48.743373333333338</v>
      </c>
      <c r="EA70">
        <v>47.946583333333344</v>
      </c>
      <c r="EB70">
        <v>999.9000000000002</v>
      </c>
      <c r="EC70">
        <v>0</v>
      </c>
      <c r="ED70">
        <v>0</v>
      </c>
      <c r="EE70">
        <v>9995.848</v>
      </c>
      <c r="EF70">
        <v>0</v>
      </c>
      <c r="EG70">
        <v>9.7332769999999993</v>
      </c>
      <c r="EH70">
        <v>-1.525771666666667</v>
      </c>
      <c r="EI70">
        <v>430.17036666666661</v>
      </c>
      <c r="EJ70">
        <v>430.9620333333333</v>
      </c>
      <c r="EK70">
        <v>1.7532926666666671</v>
      </c>
      <c r="EL70">
        <v>419.99540000000007</v>
      </c>
      <c r="EM70">
        <v>25.446983333333328</v>
      </c>
      <c r="EN70">
        <v>2.4694096666666669</v>
      </c>
      <c r="EO70">
        <v>2.310235333333333</v>
      </c>
      <c r="EP70">
        <v>20.826270000000001</v>
      </c>
      <c r="EQ70">
        <v>19.747943333333339</v>
      </c>
      <c r="ER70">
        <v>1499.992999999999</v>
      </c>
      <c r="ES70">
        <v>0.97300566666666655</v>
      </c>
      <c r="ET70">
        <v>2.699420666666667E-2</v>
      </c>
      <c r="EU70">
        <v>0</v>
      </c>
      <c r="EV70">
        <v>187.36586666666659</v>
      </c>
      <c r="EW70">
        <v>4.9995999999999983</v>
      </c>
      <c r="EX70">
        <v>2960.8193333333329</v>
      </c>
      <c r="EY70">
        <v>14076.373333333329</v>
      </c>
      <c r="EZ70">
        <v>42.460233333333328</v>
      </c>
      <c r="FA70">
        <v>42.799633333333318</v>
      </c>
      <c r="FB70">
        <v>42.337266666666657</v>
      </c>
      <c r="FC70">
        <v>42.77686666666667</v>
      </c>
      <c r="FD70">
        <v>45.766333333333328</v>
      </c>
      <c r="FE70">
        <v>1454.633</v>
      </c>
      <c r="FF70">
        <v>40.359999999999992</v>
      </c>
      <c r="FG70">
        <v>0</v>
      </c>
      <c r="FH70">
        <v>2001.3999998569491</v>
      </c>
      <c r="FI70">
        <v>0</v>
      </c>
      <c r="FJ70">
        <v>187.3832692307692</v>
      </c>
      <c r="FK70">
        <v>-0.41637607324994991</v>
      </c>
      <c r="FL70">
        <v>-8.7620512685878502</v>
      </c>
      <c r="FM70">
        <v>2960.7788461538462</v>
      </c>
      <c r="FN70">
        <v>15</v>
      </c>
      <c r="FO70">
        <v>0</v>
      </c>
      <c r="FP70" t="s">
        <v>439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-1.535796097560975</v>
      </c>
      <c r="GC70">
        <v>0.1438889895470378</v>
      </c>
      <c r="GD70">
        <v>2.9363041551603821E-2</v>
      </c>
      <c r="GE70">
        <v>1</v>
      </c>
      <c r="GF70">
        <v>187.43085294117651</v>
      </c>
      <c r="GG70">
        <v>-0.78834224783302231</v>
      </c>
      <c r="GH70">
        <v>0.25475214394444418</v>
      </c>
      <c r="GI70">
        <v>1</v>
      </c>
      <c r="GJ70">
        <v>1.7510987804878051</v>
      </c>
      <c r="GK70">
        <v>3.6562787456446678E-2</v>
      </c>
      <c r="GL70">
        <v>3.7461142112222841E-3</v>
      </c>
      <c r="GM70">
        <v>1</v>
      </c>
      <c r="GN70">
        <v>3</v>
      </c>
      <c r="GO70">
        <v>3</v>
      </c>
      <c r="GP70" t="s">
        <v>440</v>
      </c>
      <c r="GQ70">
        <v>3.1036100000000002</v>
      </c>
      <c r="GR70">
        <v>2.7581500000000001</v>
      </c>
      <c r="GS70">
        <v>8.7601100000000001E-2</v>
      </c>
      <c r="GT70">
        <v>8.8104399999999999E-2</v>
      </c>
      <c r="GU70">
        <v>0.11794399999999999</v>
      </c>
      <c r="GV70">
        <v>0.11385099999999999</v>
      </c>
      <c r="GW70">
        <v>23673.599999999999</v>
      </c>
      <c r="GX70">
        <v>22022.3</v>
      </c>
      <c r="GY70">
        <v>26512.1</v>
      </c>
      <c r="GZ70">
        <v>24382.1</v>
      </c>
      <c r="HA70">
        <v>37480.5</v>
      </c>
      <c r="HB70">
        <v>31969.7</v>
      </c>
      <c r="HC70">
        <v>46373.3</v>
      </c>
      <c r="HD70">
        <v>38610.800000000003</v>
      </c>
      <c r="HE70">
        <v>1.8650800000000001</v>
      </c>
      <c r="HF70">
        <v>1.8691500000000001</v>
      </c>
      <c r="HG70">
        <v>0.36601699999999998</v>
      </c>
      <c r="HH70">
        <v>0</v>
      </c>
      <c r="HI70">
        <v>42.133200000000002</v>
      </c>
      <c r="HJ70">
        <v>999.9</v>
      </c>
      <c r="HK70">
        <v>50.7</v>
      </c>
      <c r="HL70">
        <v>32</v>
      </c>
      <c r="HM70">
        <v>26.667000000000002</v>
      </c>
      <c r="HN70">
        <v>60.2517</v>
      </c>
      <c r="HO70">
        <v>22.351800000000001</v>
      </c>
      <c r="HP70">
        <v>1</v>
      </c>
      <c r="HQ70">
        <v>0.26390799999999998</v>
      </c>
      <c r="HR70">
        <v>-6.6666699999999999</v>
      </c>
      <c r="HS70">
        <v>20.166499999999999</v>
      </c>
      <c r="HT70">
        <v>5.2225299999999999</v>
      </c>
      <c r="HU70">
        <v>11.984299999999999</v>
      </c>
      <c r="HV70">
        <v>4.9656000000000002</v>
      </c>
      <c r="HW70">
        <v>3.27563</v>
      </c>
      <c r="HX70">
        <v>9999</v>
      </c>
      <c r="HY70">
        <v>9999</v>
      </c>
      <c r="HZ70">
        <v>9999</v>
      </c>
      <c r="IA70">
        <v>522.70000000000005</v>
      </c>
      <c r="IB70">
        <v>1.8640099999999999</v>
      </c>
      <c r="IC70">
        <v>1.86015</v>
      </c>
      <c r="ID70">
        <v>1.8583700000000001</v>
      </c>
      <c r="IE70">
        <v>1.85975</v>
      </c>
      <c r="IF70">
        <v>1.85989</v>
      </c>
      <c r="IG70">
        <v>1.8583700000000001</v>
      </c>
      <c r="IH70">
        <v>1.85745</v>
      </c>
      <c r="II70">
        <v>1.85242</v>
      </c>
      <c r="IJ70">
        <v>0</v>
      </c>
      <c r="IK70">
        <v>0</v>
      </c>
      <c r="IL70">
        <v>0</v>
      </c>
      <c r="IM70">
        <v>0</v>
      </c>
      <c r="IN70" t="s">
        <v>441</v>
      </c>
      <c r="IO70" t="s">
        <v>442</v>
      </c>
      <c r="IP70" t="s">
        <v>443</v>
      </c>
      <c r="IQ70" t="s">
        <v>443</v>
      </c>
      <c r="IR70" t="s">
        <v>443</v>
      </c>
      <c r="IS70" t="s">
        <v>443</v>
      </c>
      <c r="IT70">
        <v>0</v>
      </c>
      <c r="IU70">
        <v>100</v>
      </c>
      <c r="IV70">
        <v>100</v>
      </c>
      <c r="IW70">
        <v>1.2689999999999999</v>
      </c>
      <c r="IX70">
        <v>0.27589999999999998</v>
      </c>
      <c r="IY70">
        <v>0.39716153104927959</v>
      </c>
      <c r="IZ70">
        <v>2.1943836705261579E-3</v>
      </c>
      <c r="JA70">
        <v>-2.6144308360484781E-7</v>
      </c>
      <c r="JB70">
        <v>2.8315668189746569E-11</v>
      </c>
      <c r="JC70">
        <v>-2.387284111826243E-2</v>
      </c>
      <c r="JD70">
        <v>-4.9195921971587819E-3</v>
      </c>
      <c r="JE70">
        <v>8.1864236447964141E-4</v>
      </c>
      <c r="JF70">
        <v>-8.2681161510495509E-6</v>
      </c>
      <c r="JG70">
        <v>6</v>
      </c>
      <c r="JH70">
        <v>2002</v>
      </c>
      <c r="JI70">
        <v>0</v>
      </c>
      <c r="JJ70">
        <v>28</v>
      </c>
      <c r="JK70">
        <v>28363791</v>
      </c>
      <c r="JL70">
        <v>28363791</v>
      </c>
      <c r="JM70">
        <v>1.1523399999999999</v>
      </c>
      <c r="JN70">
        <v>2.64893</v>
      </c>
      <c r="JO70">
        <v>1.49658</v>
      </c>
      <c r="JP70">
        <v>2.3645</v>
      </c>
      <c r="JQ70">
        <v>1.5490699999999999</v>
      </c>
      <c r="JR70">
        <v>2.4169900000000002</v>
      </c>
      <c r="JS70">
        <v>36.908000000000001</v>
      </c>
      <c r="JT70">
        <v>24.043700000000001</v>
      </c>
      <c r="JU70">
        <v>18</v>
      </c>
      <c r="JV70">
        <v>488.66800000000001</v>
      </c>
      <c r="JW70">
        <v>505.74099999999999</v>
      </c>
      <c r="JX70">
        <v>53.5139</v>
      </c>
      <c r="JY70">
        <v>30.622</v>
      </c>
      <c r="JZ70">
        <v>30.000699999999998</v>
      </c>
      <c r="KA70">
        <v>30.2819</v>
      </c>
      <c r="KB70">
        <v>30.129899999999999</v>
      </c>
      <c r="KC70">
        <v>23.151399999999999</v>
      </c>
      <c r="KD70">
        <v>0</v>
      </c>
      <c r="KE70">
        <v>100</v>
      </c>
      <c r="KF70">
        <v>744.62699999999995</v>
      </c>
      <c r="KG70">
        <v>420</v>
      </c>
      <c r="KH70">
        <v>26.646699999999999</v>
      </c>
      <c r="KI70">
        <v>101.33</v>
      </c>
      <c r="KJ70">
        <v>93.081599999999995</v>
      </c>
    </row>
    <row r="71" spans="1:296" x14ac:dyDescent="0.3">
      <c r="A71">
        <v>53</v>
      </c>
      <c r="B71">
        <v>1701827526.0999999</v>
      </c>
      <c r="C71">
        <v>15949.099999904631</v>
      </c>
      <c r="D71" t="s">
        <v>602</v>
      </c>
      <c r="E71" t="s">
        <v>603</v>
      </c>
      <c r="F71">
        <v>5</v>
      </c>
      <c r="G71" t="s">
        <v>555</v>
      </c>
      <c r="H71">
        <v>1701827518.349999</v>
      </c>
      <c r="I71">
        <f t="shared" si="50"/>
        <v>4.6895922984454066E-3</v>
      </c>
      <c r="J71">
        <f t="shared" si="51"/>
        <v>4.6895922984454064</v>
      </c>
      <c r="K71">
        <f t="shared" si="52"/>
        <v>1.6892576186396393</v>
      </c>
      <c r="L71">
        <f t="shared" si="53"/>
        <v>418.51749999999998</v>
      </c>
      <c r="M71">
        <f t="shared" si="54"/>
        <v>299.04642849421651</v>
      </c>
      <c r="N71">
        <f t="shared" si="55"/>
        <v>27.179693238919967</v>
      </c>
      <c r="O71">
        <f t="shared" si="56"/>
        <v>38.038164583328843</v>
      </c>
      <c r="P71">
        <f t="shared" si="57"/>
        <v>4.5498654602038557E-2</v>
      </c>
      <c r="Q71">
        <f t="shared" si="58"/>
        <v>2.8534872344870674</v>
      </c>
      <c r="R71">
        <f t="shared" si="59"/>
        <v>4.5099431675292026E-2</v>
      </c>
      <c r="S71">
        <f t="shared" si="60"/>
        <v>2.8222721303966608E-2</v>
      </c>
      <c r="T71">
        <f t="shared" si="61"/>
        <v>241.73684307270074</v>
      </c>
      <c r="U71">
        <f t="shared" si="62"/>
        <v>49.041982368524458</v>
      </c>
      <c r="V71">
        <f t="shared" si="63"/>
        <v>47.974530000000001</v>
      </c>
      <c r="W71">
        <f t="shared" si="64"/>
        <v>11.218804091001179</v>
      </c>
      <c r="X71">
        <f t="shared" si="65"/>
        <v>21.170679517318959</v>
      </c>
      <c r="Y71">
        <f t="shared" si="66"/>
        <v>2.4802091208137012</v>
      </c>
      <c r="Z71">
        <f t="shared" si="67"/>
        <v>11.715302377444864</v>
      </c>
      <c r="AA71">
        <f t="shared" si="68"/>
        <v>8.7385949701874779</v>
      </c>
      <c r="AB71">
        <f t="shared" si="69"/>
        <v>-206.81102036144244</v>
      </c>
      <c r="AC71">
        <f t="shared" si="70"/>
        <v>132.27076618695355</v>
      </c>
      <c r="AD71">
        <f t="shared" si="71"/>
        <v>12.301427621936073</v>
      </c>
      <c r="AE71">
        <f t="shared" si="72"/>
        <v>179.49801652014793</v>
      </c>
      <c r="AF71">
        <f t="shared" si="73"/>
        <v>1.7447789240028699</v>
      </c>
      <c r="AG71">
        <f t="shared" si="74"/>
        <v>4.6894406690215016</v>
      </c>
      <c r="AH71">
        <f t="shared" si="75"/>
        <v>1.6892576186396393</v>
      </c>
      <c r="AI71">
        <v>430.95828470781578</v>
      </c>
      <c r="AJ71">
        <v>430.26152121212101</v>
      </c>
      <c r="AK71">
        <v>7.606213499583692E-4</v>
      </c>
      <c r="AL71">
        <v>66.205941633385706</v>
      </c>
      <c r="AM71">
        <f t="shared" si="76"/>
        <v>4.6895922984454064</v>
      </c>
      <c r="AN71">
        <v>25.46700288233167</v>
      </c>
      <c r="AO71">
        <v>27.291641818181819</v>
      </c>
      <c r="AP71">
        <v>-3.4583954685588341E-6</v>
      </c>
      <c r="AQ71">
        <v>108.76998172306411</v>
      </c>
      <c r="AR71">
        <v>0</v>
      </c>
      <c r="AS71">
        <v>0</v>
      </c>
      <c r="AT71">
        <f t="shared" si="77"/>
        <v>1</v>
      </c>
      <c r="AU71">
        <f t="shared" si="78"/>
        <v>0</v>
      </c>
      <c r="AV71">
        <f t="shared" si="79"/>
        <v>44784.950523440864</v>
      </c>
      <c r="AW71" t="s">
        <v>436</v>
      </c>
      <c r="AX71">
        <v>0</v>
      </c>
      <c r="AY71">
        <v>0.7</v>
      </c>
      <c r="AZ71">
        <v>0.7</v>
      </c>
      <c r="BA71">
        <f t="shared" si="80"/>
        <v>0</v>
      </c>
      <c r="BB71">
        <v>-1</v>
      </c>
      <c r="BC71" t="s">
        <v>604</v>
      </c>
      <c r="BD71">
        <v>8161.22</v>
      </c>
      <c r="BE71">
        <v>186.54404</v>
      </c>
      <c r="BF71">
        <v>194.83</v>
      </c>
      <c r="BG71">
        <f t="shared" si="81"/>
        <v>4.2529179284504504E-2</v>
      </c>
      <c r="BH71">
        <v>0.5</v>
      </c>
      <c r="BI71">
        <f t="shared" si="82"/>
        <v>1261.2115568252334</v>
      </c>
      <c r="BJ71">
        <f t="shared" si="83"/>
        <v>1.6892576186396393</v>
      </c>
      <c r="BK71">
        <f t="shared" si="84"/>
        <v>26.819146207954695</v>
      </c>
      <c r="BL71">
        <f t="shared" si="85"/>
        <v>2.1322811419593512E-3</v>
      </c>
      <c r="BM71">
        <f t="shared" si="86"/>
        <v>-0.9964071241595237</v>
      </c>
      <c r="BN71">
        <f t="shared" si="87"/>
        <v>194.83</v>
      </c>
      <c r="BO71" t="s">
        <v>436</v>
      </c>
      <c r="BP71">
        <v>0</v>
      </c>
      <c r="BQ71">
        <f t="shared" si="88"/>
        <v>194.83</v>
      </c>
      <c r="BR71">
        <f t="shared" si="89"/>
        <v>0</v>
      </c>
      <c r="BS71" t="e">
        <f t="shared" si="90"/>
        <v>#DIV/0!</v>
      </c>
      <c r="BT71">
        <f t="shared" si="91"/>
        <v>1</v>
      </c>
      <c r="BU71">
        <f t="shared" si="92"/>
        <v>4.2682532323700693E-2</v>
      </c>
      <c r="BV71" t="e">
        <f t="shared" si="93"/>
        <v>#DIV/0!</v>
      </c>
      <c r="BW71" t="e">
        <f t="shared" si="94"/>
        <v>#DIV/0!</v>
      </c>
      <c r="BX71" t="e">
        <f t="shared" si="95"/>
        <v>#DIV/0!</v>
      </c>
      <c r="DG71">
        <f t="shared" si="96"/>
        <v>1500.001</v>
      </c>
      <c r="DH71">
        <f t="shared" si="97"/>
        <v>1261.2115568252334</v>
      </c>
      <c r="DI71">
        <f t="shared" si="98"/>
        <v>0.84080714401205958</v>
      </c>
      <c r="DJ71">
        <f t="shared" si="99"/>
        <v>0.1611577879432752</v>
      </c>
      <c r="DK71">
        <v>2</v>
      </c>
      <c r="DL71">
        <v>0.5</v>
      </c>
      <c r="DM71" t="s">
        <v>438</v>
      </c>
      <c r="DN71">
        <v>2</v>
      </c>
      <c r="DO71" t="b">
        <v>1</v>
      </c>
      <c r="DP71">
        <v>1701827518.349999</v>
      </c>
      <c r="DQ71">
        <v>418.51749999999998</v>
      </c>
      <c r="DR71">
        <v>420.00043333333338</v>
      </c>
      <c r="DS71">
        <v>27.28867</v>
      </c>
      <c r="DT71">
        <v>25.464110000000002</v>
      </c>
      <c r="DU71">
        <v>417.24816666666658</v>
      </c>
      <c r="DV71">
        <v>27.011093333333339</v>
      </c>
      <c r="DW71">
        <v>500.00789999999989</v>
      </c>
      <c r="DX71">
        <v>90.787906666666672</v>
      </c>
      <c r="DY71">
        <v>9.996440999999999E-2</v>
      </c>
      <c r="DZ71">
        <v>48.834339999999997</v>
      </c>
      <c r="EA71">
        <v>47.974530000000001</v>
      </c>
      <c r="EB71">
        <v>999.9000000000002</v>
      </c>
      <c r="EC71">
        <v>0</v>
      </c>
      <c r="ED71">
        <v>0</v>
      </c>
      <c r="EE71">
        <v>10008.334999999999</v>
      </c>
      <c r="EF71">
        <v>0</v>
      </c>
      <c r="EG71">
        <v>9.7749699999999997</v>
      </c>
      <c r="EH71">
        <v>-1.482896666666667</v>
      </c>
      <c r="EI71">
        <v>430.25873333333328</v>
      </c>
      <c r="EJ71">
        <v>430.97483333333332</v>
      </c>
      <c r="EK71">
        <v>1.824568</v>
      </c>
      <c r="EL71">
        <v>420.00043333333338</v>
      </c>
      <c r="EM71">
        <v>25.464110000000002</v>
      </c>
      <c r="EN71">
        <v>2.4774820000000011</v>
      </c>
      <c r="EO71">
        <v>2.311833</v>
      </c>
      <c r="EP71">
        <v>20.879313333333339</v>
      </c>
      <c r="EQ71">
        <v>19.75909</v>
      </c>
      <c r="ER71">
        <v>1500.001</v>
      </c>
      <c r="ES71">
        <v>0.9730065333333332</v>
      </c>
      <c r="ET71">
        <v>2.6993436666666669E-2</v>
      </c>
      <c r="EU71">
        <v>0</v>
      </c>
      <c r="EV71">
        <v>186.5522666666667</v>
      </c>
      <c r="EW71">
        <v>4.9995999999999983</v>
      </c>
      <c r="EX71">
        <v>2951.302666666666</v>
      </c>
      <c r="EY71">
        <v>14076.443333333331</v>
      </c>
      <c r="EZ71">
        <v>42.620466666666651</v>
      </c>
      <c r="FA71">
        <v>42.974800000000002</v>
      </c>
      <c r="FB71">
        <v>42.578999999999994</v>
      </c>
      <c r="FC71">
        <v>42.89139999999999</v>
      </c>
      <c r="FD71">
        <v>45.828933333333332</v>
      </c>
      <c r="FE71">
        <v>1454.6479999999999</v>
      </c>
      <c r="FF71">
        <v>40.357333333333322</v>
      </c>
      <c r="FG71">
        <v>0</v>
      </c>
      <c r="FH71">
        <v>64</v>
      </c>
      <c r="FI71">
        <v>0</v>
      </c>
      <c r="FJ71">
        <v>186.54404</v>
      </c>
      <c r="FK71">
        <v>-0.4583076945011863</v>
      </c>
      <c r="FL71">
        <v>-9.0669230783655337</v>
      </c>
      <c r="FM71">
        <v>2951.1896000000002</v>
      </c>
      <c r="FN71">
        <v>15</v>
      </c>
      <c r="FO71">
        <v>0</v>
      </c>
      <c r="FP71" t="s">
        <v>439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-1.50626512195122</v>
      </c>
      <c r="GC71">
        <v>0.1934981184668999</v>
      </c>
      <c r="GD71">
        <v>4.536676032138838E-2</v>
      </c>
      <c r="GE71">
        <v>1</v>
      </c>
      <c r="GF71">
        <v>186.59697058823531</v>
      </c>
      <c r="GG71">
        <v>-0.64392666116436215</v>
      </c>
      <c r="GH71">
        <v>0.22046921691142271</v>
      </c>
      <c r="GI71">
        <v>1</v>
      </c>
      <c r="GJ71">
        <v>1.823072926829268</v>
      </c>
      <c r="GK71">
        <v>2.618048780487749E-2</v>
      </c>
      <c r="GL71">
        <v>2.8210586526116839E-3</v>
      </c>
      <c r="GM71">
        <v>1</v>
      </c>
      <c r="GN71">
        <v>3</v>
      </c>
      <c r="GO71">
        <v>3</v>
      </c>
      <c r="GP71" t="s">
        <v>440</v>
      </c>
      <c r="GQ71">
        <v>3.1036700000000002</v>
      </c>
      <c r="GR71">
        <v>2.7583299999999999</v>
      </c>
      <c r="GS71">
        <v>8.7576200000000007E-2</v>
      </c>
      <c r="GT71">
        <v>8.8080500000000006E-2</v>
      </c>
      <c r="GU71">
        <v>0.118163</v>
      </c>
      <c r="GV71">
        <v>0.113868</v>
      </c>
      <c r="GW71">
        <v>23669.9</v>
      </c>
      <c r="GX71">
        <v>22019.5</v>
      </c>
      <c r="GY71">
        <v>26507.5</v>
      </c>
      <c r="GZ71">
        <v>24378.9</v>
      </c>
      <c r="HA71">
        <v>37465.199999999997</v>
      </c>
      <c r="HB71">
        <v>31965.5</v>
      </c>
      <c r="HC71">
        <v>46365.4</v>
      </c>
      <c r="HD71">
        <v>38606.199999999997</v>
      </c>
      <c r="HE71">
        <v>1.8642000000000001</v>
      </c>
      <c r="HF71">
        <v>1.8672299999999999</v>
      </c>
      <c r="HG71">
        <v>0.362232</v>
      </c>
      <c r="HH71">
        <v>0</v>
      </c>
      <c r="HI71">
        <v>42.229900000000001</v>
      </c>
      <c r="HJ71">
        <v>999.9</v>
      </c>
      <c r="HK71">
        <v>50.7</v>
      </c>
      <c r="HL71">
        <v>32</v>
      </c>
      <c r="HM71">
        <v>26.665600000000001</v>
      </c>
      <c r="HN71">
        <v>60.441699999999997</v>
      </c>
      <c r="HO71">
        <v>22.692299999999999</v>
      </c>
      <c r="HP71">
        <v>1</v>
      </c>
      <c r="HQ71">
        <v>0.27302300000000002</v>
      </c>
      <c r="HR71">
        <v>-6.6666699999999999</v>
      </c>
      <c r="HS71">
        <v>20.166399999999999</v>
      </c>
      <c r="HT71">
        <v>5.22133</v>
      </c>
      <c r="HU71">
        <v>11.985200000000001</v>
      </c>
      <c r="HV71">
        <v>4.9654999999999996</v>
      </c>
      <c r="HW71">
        <v>3.27583</v>
      </c>
      <c r="HX71">
        <v>9999</v>
      </c>
      <c r="HY71">
        <v>9999</v>
      </c>
      <c r="HZ71">
        <v>9999</v>
      </c>
      <c r="IA71">
        <v>522.79999999999995</v>
      </c>
      <c r="IB71">
        <v>1.8640099999999999</v>
      </c>
      <c r="IC71">
        <v>1.86016</v>
      </c>
      <c r="ID71">
        <v>1.8583799999999999</v>
      </c>
      <c r="IE71">
        <v>1.85975</v>
      </c>
      <c r="IF71">
        <v>1.85989</v>
      </c>
      <c r="IG71">
        <v>1.8583700000000001</v>
      </c>
      <c r="IH71">
        <v>1.85745</v>
      </c>
      <c r="II71">
        <v>1.85242</v>
      </c>
      <c r="IJ71">
        <v>0</v>
      </c>
      <c r="IK71">
        <v>0</v>
      </c>
      <c r="IL71">
        <v>0</v>
      </c>
      <c r="IM71">
        <v>0</v>
      </c>
      <c r="IN71" t="s">
        <v>441</v>
      </c>
      <c r="IO71" t="s">
        <v>442</v>
      </c>
      <c r="IP71" t="s">
        <v>443</v>
      </c>
      <c r="IQ71" t="s">
        <v>443</v>
      </c>
      <c r="IR71" t="s">
        <v>443</v>
      </c>
      <c r="IS71" t="s">
        <v>443</v>
      </c>
      <c r="IT71">
        <v>0</v>
      </c>
      <c r="IU71">
        <v>100</v>
      </c>
      <c r="IV71">
        <v>100</v>
      </c>
      <c r="IW71">
        <v>1.27</v>
      </c>
      <c r="IX71">
        <v>0.27760000000000001</v>
      </c>
      <c r="IY71">
        <v>0.39716153104927959</v>
      </c>
      <c r="IZ71">
        <v>2.1943836705261579E-3</v>
      </c>
      <c r="JA71">
        <v>-2.6144308360484781E-7</v>
      </c>
      <c r="JB71">
        <v>2.8315668189746569E-11</v>
      </c>
      <c r="JC71">
        <v>-2.387284111826243E-2</v>
      </c>
      <c r="JD71">
        <v>-4.9195921971587819E-3</v>
      </c>
      <c r="JE71">
        <v>8.1864236447964141E-4</v>
      </c>
      <c r="JF71">
        <v>-8.2681161510495509E-6</v>
      </c>
      <c r="JG71">
        <v>6</v>
      </c>
      <c r="JH71">
        <v>2002</v>
      </c>
      <c r="JI71">
        <v>0</v>
      </c>
      <c r="JJ71">
        <v>28</v>
      </c>
      <c r="JK71">
        <v>28363792.100000001</v>
      </c>
      <c r="JL71">
        <v>28363792.100000001</v>
      </c>
      <c r="JM71">
        <v>1.1511199999999999</v>
      </c>
      <c r="JN71">
        <v>2.6440399999999999</v>
      </c>
      <c r="JO71">
        <v>1.49658</v>
      </c>
      <c r="JP71">
        <v>2.3645</v>
      </c>
      <c r="JQ71">
        <v>1.5490699999999999</v>
      </c>
      <c r="JR71">
        <v>2.4621599999999999</v>
      </c>
      <c r="JS71">
        <v>36.931699999999999</v>
      </c>
      <c r="JT71">
        <v>24.061199999999999</v>
      </c>
      <c r="JU71">
        <v>18</v>
      </c>
      <c r="JV71">
        <v>489.00299999999999</v>
      </c>
      <c r="JW71">
        <v>505.4</v>
      </c>
      <c r="JX71">
        <v>53.623399999999997</v>
      </c>
      <c r="JY71">
        <v>30.733000000000001</v>
      </c>
      <c r="JZ71">
        <v>30.000800000000002</v>
      </c>
      <c r="KA71">
        <v>30.3962</v>
      </c>
      <c r="KB71">
        <v>30.244399999999999</v>
      </c>
      <c r="KC71">
        <v>23.1477</v>
      </c>
      <c r="KD71">
        <v>0</v>
      </c>
      <c r="KE71">
        <v>100</v>
      </c>
      <c r="KF71">
        <v>53.738100000000003</v>
      </c>
      <c r="KG71">
        <v>420</v>
      </c>
      <c r="KH71">
        <v>26.646699999999999</v>
      </c>
      <c r="KI71">
        <v>101.313</v>
      </c>
      <c r="KJ71">
        <v>93.069900000000004</v>
      </c>
    </row>
    <row r="72" spans="1:296" x14ac:dyDescent="0.3">
      <c r="A72">
        <v>54</v>
      </c>
      <c r="B72">
        <v>1701827635.0999999</v>
      </c>
      <c r="C72">
        <v>16058.099999904631</v>
      </c>
      <c r="D72" t="s">
        <v>605</v>
      </c>
      <c r="E72" t="s">
        <v>606</v>
      </c>
      <c r="F72">
        <v>5</v>
      </c>
      <c r="G72" t="s">
        <v>555</v>
      </c>
      <c r="H72">
        <v>1701827627.099999</v>
      </c>
      <c r="I72">
        <f t="shared" si="50"/>
        <v>4.8330995333068687E-3</v>
      </c>
      <c r="J72">
        <f t="shared" si="51"/>
        <v>4.8330995333068687</v>
      </c>
      <c r="K72">
        <f t="shared" si="52"/>
        <v>1.3265656626931419</v>
      </c>
      <c r="L72">
        <f t="shared" si="53"/>
        <v>418.48696774193547</v>
      </c>
      <c r="M72">
        <f t="shared" si="54"/>
        <v>311.86000311902256</v>
      </c>
      <c r="N72">
        <f t="shared" si="55"/>
        <v>28.344188568240295</v>
      </c>
      <c r="O72">
        <f t="shared" si="56"/>
        <v>38.035251101121361</v>
      </c>
      <c r="P72">
        <f t="shared" si="57"/>
        <v>4.6751009844038065E-2</v>
      </c>
      <c r="Q72">
        <f t="shared" si="58"/>
        <v>2.8523842887193522</v>
      </c>
      <c r="R72">
        <f t="shared" si="59"/>
        <v>4.6329455601428156E-2</v>
      </c>
      <c r="S72">
        <f t="shared" si="60"/>
        <v>2.8993467793407564E-2</v>
      </c>
      <c r="T72">
        <f t="shared" si="61"/>
        <v>241.73441220365427</v>
      </c>
      <c r="U72">
        <f t="shared" si="62"/>
        <v>49.130119745645736</v>
      </c>
      <c r="V72">
        <f t="shared" si="63"/>
        <v>48.03353548387097</v>
      </c>
      <c r="W72">
        <f t="shared" si="64"/>
        <v>11.252286695862436</v>
      </c>
      <c r="X72">
        <f t="shared" si="65"/>
        <v>21.099746575777161</v>
      </c>
      <c r="Y72">
        <f t="shared" si="66"/>
        <v>2.487548876812232</v>
      </c>
      <c r="Z72">
        <f t="shared" si="67"/>
        <v>11.789472768682337</v>
      </c>
      <c r="AA72">
        <f t="shared" si="68"/>
        <v>8.7647378190502039</v>
      </c>
      <c r="AB72">
        <f t="shared" si="69"/>
        <v>-213.13968941883292</v>
      </c>
      <c r="AC72">
        <f t="shared" si="70"/>
        <v>142.4810304398668</v>
      </c>
      <c r="AD72">
        <f t="shared" si="71"/>
        <v>13.267561351636646</v>
      </c>
      <c r="AE72">
        <f t="shared" si="72"/>
        <v>184.34331457632481</v>
      </c>
      <c r="AF72">
        <f t="shared" si="73"/>
        <v>1.7669716460464668</v>
      </c>
      <c r="AG72">
        <f t="shared" si="74"/>
        <v>4.8410458720892295</v>
      </c>
      <c r="AH72">
        <f t="shared" si="75"/>
        <v>1.3265656626931419</v>
      </c>
      <c r="AI72">
        <v>430.95668156681887</v>
      </c>
      <c r="AJ72">
        <v>430.30157575757579</v>
      </c>
      <c r="AK72">
        <v>2.4650867906271311E-2</v>
      </c>
      <c r="AL72">
        <v>66.205941633385706</v>
      </c>
      <c r="AM72">
        <f t="shared" si="76"/>
        <v>4.8330995333068687</v>
      </c>
      <c r="AN72">
        <v>25.4874949041611</v>
      </c>
      <c r="AO72">
        <v>27.36762545454544</v>
      </c>
      <c r="AP72">
        <v>6.7225709754980258E-6</v>
      </c>
      <c r="AQ72">
        <v>108.76998172306411</v>
      </c>
      <c r="AR72">
        <v>0</v>
      </c>
      <c r="AS72">
        <v>0</v>
      </c>
      <c r="AT72">
        <f t="shared" si="77"/>
        <v>1</v>
      </c>
      <c r="AU72">
        <f t="shared" si="78"/>
        <v>0</v>
      </c>
      <c r="AV72">
        <f t="shared" si="79"/>
        <v>44738.465032282969</v>
      </c>
      <c r="AW72" t="s">
        <v>436</v>
      </c>
      <c r="AX72">
        <v>0</v>
      </c>
      <c r="AY72">
        <v>0.7</v>
      </c>
      <c r="AZ72">
        <v>0.7</v>
      </c>
      <c r="BA72">
        <f t="shared" si="80"/>
        <v>0</v>
      </c>
      <c r="BB72">
        <v>-1</v>
      </c>
      <c r="BC72" t="s">
        <v>607</v>
      </c>
      <c r="BD72">
        <v>8157.63</v>
      </c>
      <c r="BE72">
        <v>185.03291999999999</v>
      </c>
      <c r="BF72">
        <v>193.48</v>
      </c>
      <c r="BG72">
        <f t="shared" si="81"/>
        <v>4.3658672731031634E-2</v>
      </c>
      <c r="BH72">
        <v>0.5</v>
      </c>
      <c r="BI72">
        <f t="shared" si="82"/>
        <v>1261.2007454840937</v>
      </c>
      <c r="BJ72">
        <f t="shared" si="83"/>
        <v>1.3265656626931419</v>
      </c>
      <c r="BK72">
        <f t="shared" si="84"/>
        <v>27.531175297611583</v>
      </c>
      <c r="BL72">
        <f t="shared" si="85"/>
        <v>1.8447227144637653E-3</v>
      </c>
      <c r="BM72">
        <f t="shared" si="86"/>
        <v>-0.99638205499276422</v>
      </c>
      <c r="BN72">
        <f t="shared" si="87"/>
        <v>193.48</v>
      </c>
      <c r="BO72" t="s">
        <v>436</v>
      </c>
      <c r="BP72">
        <v>0</v>
      </c>
      <c r="BQ72">
        <f t="shared" si="88"/>
        <v>193.48</v>
      </c>
      <c r="BR72">
        <f t="shared" si="89"/>
        <v>0</v>
      </c>
      <c r="BS72" t="e">
        <f t="shared" si="90"/>
        <v>#DIV/0!</v>
      </c>
      <c r="BT72">
        <f t="shared" si="91"/>
        <v>1</v>
      </c>
      <c r="BU72">
        <f t="shared" si="92"/>
        <v>4.3817200954455855E-2</v>
      </c>
      <c r="BV72" t="e">
        <f t="shared" si="93"/>
        <v>#DIV/0!</v>
      </c>
      <c r="BW72" t="e">
        <f t="shared" si="94"/>
        <v>#DIV/0!</v>
      </c>
      <c r="BX72" t="e">
        <f t="shared" si="95"/>
        <v>#DIV/0!</v>
      </c>
      <c r="DG72">
        <f t="shared" si="96"/>
        <v>1499.9883870967751</v>
      </c>
      <c r="DH72">
        <f t="shared" si="97"/>
        <v>1261.2007454840937</v>
      </c>
      <c r="DI72">
        <f t="shared" si="98"/>
        <v>0.84080700646299367</v>
      </c>
      <c r="DJ72">
        <f t="shared" si="99"/>
        <v>0.16115752247357781</v>
      </c>
      <c r="DK72">
        <v>2</v>
      </c>
      <c r="DL72">
        <v>0.5</v>
      </c>
      <c r="DM72" t="s">
        <v>438</v>
      </c>
      <c r="DN72">
        <v>2</v>
      </c>
      <c r="DO72" t="b">
        <v>1</v>
      </c>
      <c r="DP72">
        <v>1701827627.099999</v>
      </c>
      <c r="DQ72">
        <v>418.48696774193547</v>
      </c>
      <c r="DR72">
        <v>420.00400000000002</v>
      </c>
      <c r="DS72">
        <v>27.36952580645162</v>
      </c>
      <c r="DT72">
        <v>25.486258064516129</v>
      </c>
      <c r="DU72">
        <v>417.21770967741929</v>
      </c>
      <c r="DV72">
        <v>27.090264516129029</v>
      </c>
      <c r="DW72">
        <v>500.04029032258057</v>
      </c>
      <c r="DX72">
        <v>90.787506451612913</v>
      </c>
      <c r="DY72">
        <v>0.10003374193548389</v>
      </c>
      <c r="DZ72">
        <v>48.96007419354838</v>
      </c>
      <c r="EA72">
        <v>48.03353548387097</v>
      </c>
      <c r="EB72">
        <v>999.90000000000032</v>
      </c>
      <c r="EC72">
        <v>0</v>
      </c>
      <c r="ED72">
        <v>0</v>
      </c>
      <c r="EE72">
        <v>10001.621612903229</v>
      </c>
      <c r="EF72">
        <v>0</v>
      </c>
      <c r="EG72">
        <v>9.7749699999999997</v>
      </c>
      <c r="EH72">
        <v>-1.5169719354838711</v>
      </c>
      <c r="EI72">
        <v>430.26312903225812</v>
      </c>
      <c r="EJ72">
        <v>430.98816129032258</v>
      </c>
      <c r="EK72">
        <v>1.8832767741935481</v>
      </c>
      <c r="EL72">
        <v>420.00400000000002</v>
      </c>
      <c r="EM72">
        <v>25.486258064516129</v>
      </c>
      <c r="EN72">
        <v>2.4848112903225812</v>
      </c>
      <c r="EO72">
        <v>2.3138319354838708</v>
      </c>
      <c r="EP72">
        <v>20.927358064516131</v>
      </c>
      <c r="EQ72">
        <v>19.773022580645161</v>
      </c>
      <c r="ER72">
        <v>1499.9883870967751</v>
      </c>
      <c r="ES72">
        <v>0.97300799999999998</v>
      </c>
      <c r="ET72">
        <v>2.6991999999999999E-2</v>
      </c>
      <c r="EU72">
        <v>0</v>
      </c>
      <c r="EV72">
        <v>185.0164838709677</v>
      </c>
      <c r="EW72">
        <v>4.9995999999999974</v>
      </c>
      <c r="EX72">
        <v>2934.7003225806461</v>
      </c>
      <c r="EY72">
        <v>14076.335483870969</v>
      </c>
      <c r="EZ72">
        <v>42.864709677419349</v>
      </c>
      <c r="FA72">
        <v>43.251967741935466</v>
      </c>
      <c r="FB72">
        <v>42.949322580645152</v>
      </c>
      <c r="FC72">
        <v>43.08851612903225</v>
      </c>
      <c r="FD72">
        <v>46.009967741935483</v>
      </c>
      <c r="FE72">
        <v>1454.6383870967741</v>
      </c>
      <c r="FF72">
        <v>40.349999999999987</v>
      </c>
      <c r="FG72">
        <v>0</v>
      </c>
      <c r="FH72">
        <v>108.3999998569489</v>
      </c>
      <c r="FI72">
        <v>0</v>
      </c>
      <c r="FJ72">
        <v>185.03291999999999</v>
      </c>
      <c r="FK72">
        <v>-1.202692312108139</v>
      </c>
      <c r="FL72">
        <v>-8.3676923033751969</v>
      </c>
      <c r="FM72">
        <v>2934.5664000000002</v>
      </c>
      <c r="FN72">
        <v>15</v>
      </c>
      <c r="FO72">
        <v>0</v>
      </c>
      <c r="FP72" t="s">
        <v>439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-1.509063</v>
      </c>
      <c r="GC72">
        <v>-7.4693358348965733E-2</v>
      </c>
      <c r="GD72">
        <v>2.862201671790442E-2</v>
      </c>
      <c r="GE72">
        <v>1</v>
      </c>
      <c r="GF72">
        <v>185.08020588235291</v>
      </c>
      <c r="GG72">
        <v>-1.203712756716415</v>
      </c>
      <c r="GH72">
        <v>0.22572168956896699</v>
      </c>
      <c r="GI72">
        <v>0</v>
      </c>
      <c r="GJ72">
        <v>1.88454875</v>
      </c>
      <c r="GK72">
        <v>-3.3424277673546499E-2</v>
      </c>
      <c r="GL72">
        <v>3.4963825502224411E-3</v>
      </c>
      <c r="GM72">
        <v>1</v>
      </c>
      <c r="GN72">
        <v>2</v>
      </c>
      <c r="GO72">
        <v>3</v>
      </c>
      <c r="GP72" t="s">
        <v>447</v>
      </c>
      <c r="GQ72">
        <v>3.10351</v>
      </c>
      <c r="GR72">
        <v>2.7579799999999999</v>
      </c>
      <c r="GS72">
        <v>8.7538299999999999E-2</v>
      </c>
      <c r="GT72">
        <v>8.8045799999999994E-2</v>
      </c>
      <c r="GU72">
        <v>0.118338</v>
      </c>
      <c r="GV72">
        <v>0.11389000000000001</v>
      </c>
      <c r="GW72">
        <v>23663.3</v>
      </c>
      <c r="GX72">
        <v>22014.7</v>
      </c>
      <c r="GY72">
        <v>26499.7</v>
      </c>
      <c r="GZ72">
        <v>24373.3</v>
      </c>
      <c r="HA72">
        <v>37447.9</v>
      </c>
      <c r="HB72">
        <v>31958.6</v>
      </c>
      <c r="HC72">
        <v>46352.3</v>
      </c>
      <c r="HD72">
        <v>38598.400000000001</v>
      </c>
      <c r="HE72">
        <v>1.8622000000000001</v>
      </c>
      <c r="HF72">
        <v>1.8647</v>
      </c>
      <c r="HG72">
        <v>0.341445</v>
      </c>
      <c r="HH72">
        <v>0</v>
      </c>
      <c r="HI72">
        <v>42.570599999999999</v>
      </c>
      <c r="HJ72">
        <v>999.9</v>
      </c>
      <c r="HK72">
        <v>50.7</v>
      </c>
      <c r="HL72">
        <v>32</v>
      </c>
      <c r="HM72">
        <v>26.6661</v>
      </c>
      <c r="HN72">
        <v>60.221699999999998</v>
      </c>
      <c r="HO72">
        <v>22.399799999999999</v>
      </c>
      <c r="HP72">
        <v>1</v>
      </c>
      <c r="HQ72">
        <v>0.28466999999999998</v>
      </c>
      <c r="HR72">
        <v>-5.9493200000000002</v>
      </c>
      <c r="HS72">
        <v>20.189499999999999</v>
      </c>
      <c r="HT72">
        <v>5.2223800000000002</v>
      </c>
      <c r="HU72">
        <v>11.982799999999999</v>
      </c>
      <c r="HV72">
        <v>4.9655500000000004</v>
      </c>
      <c r="HW72">
        <v>3.2752699999999999</v>
      </c>
      <c r="HX72">
        <v>9999</v>
      </c>
      <c r="HY72">
        <v>9999</v>
      </c>
      <c r="HZ72">
        <v>9999</v>
      </c>
      <c r="IA72">
        <v>522.79999999999995</v>
      </c>
      <c r="IB72">
        <v>1.8640000000000001</v>
      </c>
      <c r="IC72">
        <v>1.8601399999999999</v>
      </c>
      <c r="ID72">
        <v>1.8583799999999999</v>
      </c>
      <c r="IE72">
        <v>1.8597399999999999</v>
      </c>
      <c r="IF72">
        <v>1.85989</v>
      </c>
      <c r="IG72">
        <v>1.8583700000000001</v>
      </c>
      <c r="IH72">
        <v>1.85744</v>
      </c>
      <c r="II72">
        <v>1.8524099999999999</v>
      </c>
      <c r="IJ72">
        <v>0</v>
      </c>
      <c r="IK72">
        <v>0</v>
      </c>
      <c r="IL72">
        <v>0</v>
      </c>
      <c r="IM72">
        <v>0</v>
      </c>
      <c r="IN72" t="s">
        <v>441</v>
      </c>
      <c r="IO72" t="s">
        <v>442</v>
      </c>
      <c r="IP72" t="s">
        <v>443</v>
      </c>
      <c r="IQ72" t="s">
        <v>443</v>
      </c>
      <c r="IR72" t="s">
        <v>443</v>
      </c>
      <c r="IS72" t="s">
        <v>443</v>
      </c>
      <c r="IT72">
        <v>0</v>
      </c>
      <c r="IU72">
        <v>100</v>
      </c>
      <c r="IV72">
        <v>100</v>
      </c>
      <c r="IW72">
        <v>1.27</v>
      </c>
      <c r="IX72">
        <v>0.2792</v>
      </c>
      <c r="IY72">
        <v>0.39716153104927959</v>
      </c>
      <c r="IZ72">
        <v>2.1943836705261579E-3</v>
      </c>
      <c r="JA72">
        <v>-2.6144308360484781E-7</v>
      </c>
      <c r="JB72">
        <v>2.8315668189746569E-11</v>
      </c>
      <c r="JC72">
        <v>-2.387284111826243E-2</v>
      </c>
      <c r="JD72">
        <v>-4.9195921971587819E-3</v>
      </c>
      <c r="JE72">
        <v>8.1864236447964141E-4</v>
      </c>
      <c r="JF72">
        <v>-8.2681161510495509E-6</v>
      </c>
      <c r="JG72">
        <v>6</v>
      </c>
      <c r="JH72">
        <v>2002</v>
      </c>
      <c r="JI72">
        <v>0</v>
      </c>
      <c r="JJ72">
        <v>28</v>
      </c>
      <c r="JK72">
        <v>28363793.899999999</v>
      </c>
      <c r="JL72">
        <v>28363793.899999999</v>
      </c>
      <c r="JM72">
        <v>1.1511199999999999</v>
      </c>
      <c r="JN72">
        <v>2.65381</v>
      </c>
      <c r="JO72">
        <v>1.49658</v>
      </c>
      <c r="JP72">
        <v>2.3645</v>
      </c>
      <c r="JQ72">
        <v>1.5490699999999999</v>
      </c>
      <c r="JR72">
        <v>2.34253</v>
      </c>
      <c r="JS72">
        <v>37.0032</v>
      </c>
      <c r="JT72">
        <v>24.052499999999998</v>
      </c>
      <c r="JU72">
        <v>18</v>
      </c>
      <c r="JV72">
        <v>489.233</v>
      </c>
      <c r="JW72">
        <v>505.29300000000001</v>
      </c>
      <c r="JX72">
        <v>52.5702</v>
      </c>
      <c r="JY72">
        <v>30.9209</v>
      </c>
      <c r="JZ72">
        <v>30.0016</v>
      </c>
      <c r="KA72">
        <v>30.5869</v>
      </c>
      <c r="KB72">
        <v>30.436199999999999</v>
      </c>
      <c r="KC72">
        <v>23.146599999999999</v>
      </c>
      <c r="KD72">
        <v>0</v>
      </c>
      <c r="KE72">
        <v>100</v>
      </c>
      <c r="KF72">
        <v>53.1081</v>
      </c>
      <c r="KG72">
        <v>420</v>
      </c>
      <c r="KH72">
        <v>26.646699999999999</v>
      </c>
      <c r="KI72">
        <v>101.283</v>
      </c>
      <c r="KJ72">
        <v>93.0501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Garza, Garrison</cp:lastModifiedBy>
  <dcterms:created xsi:type="dcterms:W3CDTF">2023-12-07T01:53:14Z</dcterms:created>
  <dcterms:modified xsi:type="dcterms:W3CDTF">2024-02-06T20:46:01Z</dcterms:modified>
</cp:coreProperties>
</file>