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gga\Documents\git\qeTemperature\data\licor\raw_licor\yadi\2023-12-21\"/>
    </mc:Choice>
  </mc:AlternateContent>
  <xr:revisionPtr revIDLastSave="0" documentId="13_ncr:1_{DA4D58F6-4EA1-440F-A3C3-F2DCCE3622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54" i="1" l="1"/>
  <c r="DI54" i="1"/>
  <c r="DG54" i="1"/>
  <c r="DH54" i="1" s="1"/>
  <c r="BI54" i="1" s="1"/>
  <c r="BV54" i="1"/>
  <c r="BU54" i="1"/>
  <c r="BQ54" i="1"/>
  <c r="BS54" i="1" s="1"/>
  <c r="BW54" i="1" s="1"/>
  <c r="BX54" i="1" s="1"/>
  <c r="BM54" i="1"/>
  <c r="BG54" i="1"/>
  <c r="BK54" i="1" s="1"/>
  <c r="BA54" i="1"/>
  <c r="BN54" i="1" s="1"/>
  <c r="AV54" i="1"/>
  <c r="AT54" i="1"/>
  <c r="AU54" i="1" s="1"/>
  <c r="AM54" i="1"/>
  <c r="J54" i="1" s="1"/>
  <c r="I54" i="1" s="1"/>
  <c r="AB54" i="1" s="1"/>
  <c r="AH54" i="1"/>
  <c r="AF54" i="1"/>
  <c r="Z54" i="1"/>
  <c r="Y54" i="1"/>
  <c r="X54" i="1"/>
  <c r="T54" i="1"/>
  <c r="Q54" i="1"/>
  <c r="K54" i="1"/>
  <c r="BJ54" i="1" s="1"/>
  <c r="BL54" i="1" s="1"/>
  <c r="DJ53" i="1"/>
  <c r="DI53" i="1"/>
  <c r="DH53" i="1"/>
  <c r="BI53" i="1" s="1"/>
  <c r="DG53" i="1"/>
  <c r="BV53" i="1"/>
  <c r="BU53" i="1"/>
  <c r="BM53" i="1"/>
  <c r="BG53" i="1"/>
  <c r="BK53" i="1" s="1"/>
  <c r="BA53" i="1"/>
  <c r="BN53" i="1" s="1"/>
  <c r="BQ53" i="1" s="1"/>
  <c r="AV53" i="1"/>
  <c r="AT53" i="1" s="1"/>
  <c r="AU53" i="1" s="1"/>
  <c r="AM53" i="1"/>
  <c r="AH53" i="1"/>
  <c r="K53" i="1" s="1"/>
  <c r="BJ53" i="1" s="1"/>
  <c r="AG53" i="1"/>
  <c r="Z53" i="1"/>
  <c r="Y53" i="1"/>
  <c r="X53" i="1" s="1"/>
  <c r="T53" i="1"/>
  <c r="Q53" i="1"/>
  <c r="O53" i="1"/>
  <c r="J53" i="1"/>
  <c r="I53" i="1"/>
  <c r="AB53" i="1" s="1"/>
  <c r="DJ52" i="1"/>
  <c r="T52" i="1" s="1"/>
  <c r="DI52" i="1"/>
  <c r="DH52" i="1"/>
  <c r="DG52" i="1"/>
  <c r="BV52" i="1"/>
  <c r="BU52" i="1"/>
  <c r="BM52" i="1"/>
  <c r="BJ52" i="1"/>
  <c r="BL52" i="1" s="1"/>
  <c r="BI52" i="1"/>
  <c r="BG52" i="1"/>
  <c r="BA52" i="1"/>
  <c r="BN52" i="1" s="1"/>
  <c r="BQ52" i="1" s="1"/>
  <c r="AV52" i="1"/>
  <c r="AT52" i="1"/>
  <c r="L52" i="1" s="1"/>
  <c r="AM52" i="1"/>
  <c r="AH52" i="1"/>
  <c r="AB52" i="1"/>
  <c r="Z52" i="1"/>
  <c r="Y52" i="1"/>
  <c r="X52" i="1"/>
  <c r="Q52" i="1"/>
  <c r="K52" i="1"/>
  <c r="J52" i="1"/>
  <c r="I52" i="1" s="1"/>
  <c r="DJ51" i="1"/>
  <c r="DI51" i="1"/>
  <c r="DG51" i="1"/>
  <c r="T51" i="1" s="1"/>
  <c r="BV51" i="1"/>
  <c r="BU51" i="1"/>
  <c r="BN51" i="1"/>
  <c r="BQ51" i="1" s="1"/>
  <c r="BT51" i="1" s="1"/>
  <c r="BM51" i="1"/>
  <c r="BJ51" i="1"/>
  <c r="BG51" i="1"/>
  <c r="BA51" i="1"/>
  <c r="AV51" i="1"/>
  <c r="AT51" i="1"/>
  <c r="AM51" i="1"/>
  <c r="AH51" i="1"/>
  <c r="K51" i="1" s="1"/>
  <c r="AF51" i="1"/>
  <c r="Z51" i="1"/>
  <c r="Y51" i="1"/>
  <c r="X51" i="1" s="1"/>
  <c r="Q51" i="1"/>
  <c r="L51" i="1"/>
  <c r="J51" i="1"/>
  <c r="I51" i="1" s="1"/>
  <c r="AB51" i="1" s="1"/>
  <c r="DJ50" i="1"/>
  <c r="T50" i="1" s="1"/>
  <c r="DI50" i="1"/>
  <c r="DH50" i="1" s="1"/>
  <c r="BI50" i="1" s="1"/>
  <c r="DG50" i="1"/>
  <c r="BV50" i="1"/>
  <c r="BU50" i="1"/>
  <c r="BN50" i="1"/>
  <c r="BQ50" i="1" s="1"/>
  <c r="BS50" i="1" s="1"/>
  <c r="BW50" i="1" s="1"/>
  <c r="BX50" i="1" s="1"/>
  <c r="BM50" i="1"/>
  <c r="BG50" i="1"/>
  <c r="BA50" i="1"/>
  <c r="AV50" i="1"/>
  <c r="AT50" i="1" s="1"/>
  <c r="AU50" i="1" s="1"/>
  <c r="AM50" i="1"/>
  <c r="AH50" i="1"/>
  <c r="K50" i="1" s="1"/>
  <c r="BJ50" i="1" s="1"/>
  <c r="BL50" i="1" s="1"/>
  <c r="AG50" i="1"/>
  <c r="Z50" i="1"/>
  <c r="X50" i="1" s="1"/>
  <c r="Y50" i="1"/>
  <c r="Q50" i="1"/>
  <c r="L50" i="1"/>
  <c r="J50" i="1"/>
  <c r="I50" i="1"/>
  <c r="AB50" i="1" s="1"/>
  <c r="DJ49" i="1"/>
  <c r="DI49" i="1"/>
  <c r="DG49" i="1"/>
  <c r="BV49" i="1"/>
  <c r="BU49" i="1"/>
  <c r="BN49" i="1"/>
  <c r="BQ49" i="1" s="1"/>
  <c r="BM49" i="1"/>
  <c r="BG49" i="1"/>
  <c r="BA49" i="1"/>
  <c r="AV49" i="1"/>
  <c r="AT49" i="1"/>
  <c r="AM49" i="1"/>
  <c r="J49" i="1" s="1"/>
  <c r="I49" i="1" s="1"/>
  <c r="AH49" i="1"/>
  <c r="AG49" i="1"/>
  <c r="AB49" i="1"/>
  <c r="Z49" i="1"/>
  <c r="X49" i="1" s="1"/>
  <c r="Y49" i="1"/>
  <c r="Q49" i="1"/>
  <c r="L49" i="1"/>
  <c r="K49" i="1"/>
  <c r="BJ49" i="1" s="1"/>
  <c r="DJ48" i="1"/>
  <c r="DI48" i="1"/>
  <c r="DG48" i="1"/>
  <c r="DH48" i="1" s="1"/>
  <c r="BI48" i="1" s="1"/>
  <c r="BK48" i="1" s="1"/>
  <c r="BV48" i="1"/>
  <c r="BU48" i="1"/>
  <c r="BR48" i="1"/>
  <c r="BM48" i="1"/>
  <c r="BJ48" i="1"/>
  <c r="BG48" i="1"/>
  <c r="BA48" i="1"/>
  <c r="BN48" i="1" s="1"/>
  <c r="BQ48" i="1" s="1"/>
  <c r="AV48" i="1"/>
  <c r="AT48" i="1" s="1"/>
  <c r="AM48" i="1"/>
  <c r="J48" i="1" s="1"/>
  <c r="I48" i="1" s="1"/>
  <c r="AH48" i="1"/>
  <c r="AB48" i="1"/>
  <c r="Z48" i="1"/>
  <c r="Y48" i="1"/>
  <c r="X48" i="1"/>
  <c r="T48" i="1"/>
  <c r="Q48" i="1"/>
  <c r="K48" i="1"/>
  <c r="DJ47" i="1"/>
  <c r="T47" i="1" s="1"/>
  <c r="DI47" i="1"/>
  <c r="DH47" i="1"/>
  <c r="BI47" i="1" s="1"/>
  <c r="DG47" i="1"/>
  <c r="BV47" i="1"/>
  <c r="BU47" i="1"/>
  <c r="BM47" i="1"/>
  <c r="BG47" i="1"/>
  <c r="BA47" i="1"/>
  <c r="BN47" i="1" s="1"/>
  <c r="BQ47" i="1" s="1"/>
  <c r="AV47" i="1"/>
  <c r="AT47" i="1" s="1"/>
  <c r="AU47" i="1"/>
  <c r="AM47" i="1"/>
  <c r="AH47" i="1"/>
  <c r="K47" i="1" s="1"/>
  <c r="BJ47" i="1" s="1"/>
  <c r="BL47" i="1" s="1"/>
  <c r="AB47" i="1"/>
  <c r="Z47" i="1"/>
  <c r="Y47" i="1"/>
  <c r="X47" i="1" s="1"/>
  <c r="Q47" i="1"/>
  <c r="J47" i="1"/>
  <c r="I47" i="1"/>
  <c r="DJ46" i="1"/>
  <c r="T46" i="1" s="1"/>
  <c r="DI46" i="1"/>
  <c r="DH46" i="1"/>
  <c r="BI46" i="1" s="1"/>
  <c r="BL46" i="1" s="1"/>
  <c r="DG46" i="1"/>
  <c r="BV46" i="1"/>
  <c r="BU46" i="1"/>
  <c r="BM46" i="1"/>
  <c r="BJ46" i="1"/>
  <c r="BG46" i="1"/>
  <c r="BA46" i="1"/>
  <c r="BN46" i="1" s="1"/>
  <c r="BQ46" i="1" s="1"/>
  <c r="AV46" i="1"/>
  <c r="AT46" i="1"/>
  <c r="AM46" i="1"/>
  <c r="AH46" i="1"/>
  <c r="AF46" i="1"/>
  <c r="AB46" i="1"/>
  <c r="Z46" i="1"/>
  <c r="Y46" i="1"/>
  <c r="X46" i="1"/>
  <c r="Q46" i="1"/>
  <c r="O46" i="1"/>
  <c r="L46" i="1"/>
  <c r="K46" i="1"/>
  <c r="J46" i="1"/>
  <c r="I46" i="1" s="1"/>
  <c r="DJ45" i="1"/>
  <c r="T45" i="1" s="1"/>
  <c r="DI45" i="1"/>
  <c r="DH45" i="1"/>
  <c r="BI45" i="1" s="1"/>
  <c r="BK45" i="1" s="1"/>
  <c r="DG45" i="1"/>
  <c r="BV45" i="1"/>
  <c r="BU45" i="1"/>
  <c r="BN45" i="1"/>
  <c r="BQ45" i="1" s="1"/>
  <c r="BT45" i="1" s="1"/>
  <c r="BM45" i="1"/>
  <c r="BG45" i="1"/>
  <c r="BA45" i="1"/>
  <c r="AV45" i="1"/>
  <c r="AT45" i="1"/>
  <c r="AM45" i="1"/>
  <c r="AH45" i="1"/>
  <c r="K45" i="1" s="1"/>
  <c r="BJ45" i="1" s="1"/>
  <c r="Z45" i="1"/>
  <c r="Y45" i="1"/>
  <c r="X45" i="1"/>
  <c r="Q45" i="1"/>
  <c r="J45" i="1"/>
  <c r="I45" i="1" s="1"/>
  <c r="AB45" i="1" s="1"/>
  <c r="DJ44" i="1"/>
  <c r="DI44" i="1"/>
  <c r="DG44" i="1"/>
  <c r="DH44" i="1" s="1"/>
  <c r="BI44" i="1" s="1"/>
  <c r="BK44" i="1" s="1"/>
  <c r="BV44" i="1"/>
  <c r="BU44" i="1"/>
  <c r="BT44" i="1"/>
  <c r="BR44" i="1"/>
  <c r="BN44" i="1"/>
  <c r="BQ44" i="1" s="1"/>
  <c r="BS44" i="1" s="1"/>
  <c r="BW44" i="1" s="1"/>
  <c r="BX44" i="1" s="1"/>
  <c r="BM44" i="1"/>
  <c r="BG44" i="1"/>
  <c r="BA44" i="1"/>
  <c r="AV44" i="1"/>
  <c r="AT44" i="1" s="1"/>
  <c r="AM44" i="1"/>
  <c r="AH44" i="1"/>
  <c r="K44" i="1" s="1"/>
  <c r="BJ44" i="1" s="1"/>
  <c r="Z44" i="1"/>
  <c r="X44" i="1" s="1"/>
  <c r="Y44" i="1"/>
  <c r="T44" i="1"/>
  <c r="Q44" i="1"/>
  <c r="J44" i="1"/>
  <c r="I44" i="1" s="1"/>
  <c r="DJ43" i="1"/>
  <c r="DI43" i="1"/>
  <c r="DG43" i="1"/>
  <c r="DH43" i="1" s="1"/>
  <c r="BI43" i="1" s="1"/>
  <c r="BW43" i="1"/>
  <c r="BX43" i="1" s="1"/>
  <c r="BV43" i="1"/>
  <c r="BU43" i="1"/>
  <c r="BT43" i="1"/>
  <c r="BR43" i="1"/>
  <c r="BQ43" i="1"/>
  <c r="BS43" i="1" s="1"/>
  <c r="BN43" i="1"/>
  <c r="BM43" i="1"/>
  <c r="BG43" i="1"/>
  <c r="BA43" i="1"/>
  <c r="AV43" i="1"/>
  <c r="AT43" i="1"/>
  <c r="AM43" i="1"/>
  <c r="J43" i="1" s="1"/>
  <c r="I43" i="1" s="1"/>
  <c r="AH43" i="1"/>
  <c r="K43" i="1" s="1"/>
  <c r="BJ43" i="1" s="1"/>
  <c r="BL43" i="1" s="1"/>
  <c r="AG43" i="1"/>
  <c r="Z43" i="1"/>
  <c r="Y43" i="1"/>
  <c r="X43" i="1"/>
  <c r="Q43" i="1"/>
  <c r="DJ42" i="1"/>
  <c r="DI42" i="1"/>
  <c r="DG42" i="1"/>
  <c r="DH42" i="1" s="1"/>
  <c r="BI42" i="1" s="1"/>
  <c r="BV42" i="1"/>
  <c r="BU42" i="1"/>
  <c r="BT42" i="1"/>
  <c r="BM42" i="1"/>
  <c r="BG42" i="1"/>
  <c r="BK42" i="1" s="1"/>
  <c r="BA42" i="1"/>
  <c r="BN42" i="1" s="1"/>
  <c r="BQ42" i="1" s="1"/>
  <c r="AV42" i="1"/>
  <c r="AT42" i="1"/>
  <c r="AM42" i="1"/>
  <c r="J42" i="1" s="1"/>
  <c r="I42" i="1" s="1"/>
  <c r="AH42" i="1"/>
  <c r="AB42" i="1"/>
  <c r="Z42" i="1"/>
  <c r="Y42" i="1"/>
  <c r="X42" i="1"/>
  <c r="Q42" i="1"/>
  <c r="L42" i="1"/>
  <c r="K42" i="1"/>
  <c r="BJ42" i="1" s="1"/>
  <c r="BL42" i="1" s="1"/>
  <c r="DJ41" i="1"/>
  <c r="T41" i="1" s="1"/>
  <c r="DI41" i="1"/>
  <c r="DH41" i="1" s="1"/>
  <c r="BI41" i="1" s="1"/>
  <c r="DG41" i="1"/>
  <c r="BV41" i="1"/>
  <c r="BU41" i="1"/>
  <c r="BM41" i="1"/>
  <c r="BJ41" i="1"/>
  <c r="BL41" i="1" s="1"/>
  <c r="BG41" i="1"/>
  <c r="BA41" i="1"/>
  <c r="BN41" i="1" s="1"/>
  <c r="BQ41" i="1" s="1"/>
  <c r="AV41" i="1"/>
  <c r="AT41" i="1" s="1"/>
  <c r="AU41" i="1"/>
  <c r="AM41" i="1"/>
  <c r="AH41" i="1"/>
  <c r="K41" i="1" s="1"/>
  <c r="Z41" i="1"/>
  <c r="Y41" i="1"/>
  <c r="X41" i="1" s="1"/>
  <c r="Q41" i="1"/>
  <c r="J41" i="1"/>
  <c r="I41" i="1"/>
  <c r="DJ40" i="1"/>
  <c r="T40" i="1" s="1"/>
  <c r="DI40" i="1"/>
  <c r="DH40" i="1"/>
  <c r="DG40" i="1"/>
  <c r="BV40" i="1"/>
  <c r="BU40" i="1"/>
  <c r="BR40" i="1"/>
  <c r="BQ40" i="1"/>
  <c r="BN40" i="1"/>
  <c r="BM40" i="1"/>
  <c r="BI40" i="1"/>
  <c r="BG40" i="1"/>
  <c r="BK40" i="1" s="1"/>
  <c r="BA40" i="1"/>
  <c r="AV40" i="1"/>
  <c r="AT40" i="1"/>
  <c r="AM40" i="1"/>
  <c r="J40" i="1" s="1"/>
  <c r="I40" i="1" s="1"/>
  <c r="AB40" i="1" s="1"/>
  <c r="AH40" i="1"/>
  <c r="K40" i="1" s="1"/>
  <c r="BJ40" i="1" s="1"/>
  <c r="AF40" i="1"/>
  <c r="Z40" i="1"/>
  <c r="Y40" i="1"/>
  <c r="X40" i="1"/>
  <c r="Q40" i="1"/>
  <c r="O40" i="1"/>
  <c r="L40" i="1"/>
  <c r="DJ39" i="1"/>
  <c r="DI39" i="1"/>
  <c r="DH39" i="1"/>
  <c r="DG39" i="1"/>
  <c r="BV39" i="1"/>
  <c r="BU39" i="1"/>
  <c r="BN39" i="1"/>
  <c r="BQ39" i="1" s="1"/>
  <c r="BT39" i="1" s="1"/>
  <c r="BM39" i="1"/>
  <c r="BI39" i="1"/>
  <c r="BK39" i="1" s="1"/>
  <c r="BG39" i="1"/>
  <c r="BA39" i="1"/>
  <c r="AV39" i="1"/>
  <c r="AT39" i="1"/>
  <c r="AM39" i="1"/>
  <c r="AH39" i="1"/>
  <c r="K39" i="1" s="1"/>
  <c r="BJ39" i="1" s="1"/>
  <c r="Z39" i="1"/>
  <c r="Y39" i="1"/>
  <c r="X39" i="1"/>
  <c r="T39" i="1"/>
  <c r="Q39" i="1"/>
  <c r="J39" i="1"/>
  <c r="I39" i="1" s="1"/>
  <c r="AB39" i="1" s="1"/>
  <c r="DJ38" i="1"/>
  <c r="DI38" i="1"/>
  <c r="DG38" i="1"/>
  <c r="T38" i="1" s="1"/>
  <c r="U38" i="1" s="1"/>
  <c r="V38" i="1" s="1"/>
  <c r="BV38" i="1"/>
  <c r="BU38" i="1"/>
  <c r="BM38" i="1"/>
  <c r="BG38" i="1"/>
  <c r="BA38" i="1"/>
  <c r="BN38" i="1" s="1"/>
  <c r="BQ38" i="1" s="1"/>
  <c r="AV38" i="1"/>
  <c r="AT38" i="1" s="1"/>
  <c r="AM38" i="1"/>
  <c r="AH38" i="1"/>
  <c r="K38" i="1" s="1"/>
  <c r="BJ38" i="1" s="1"/>
  <c r="AF38" i="1"/>
  <c r="Z38" i="1"/>
  <c r="Y38" i="1"/>
  <c r="X38" i="1"/>
  <c r="Q38" i="1"/>
  <c r="J38" i="1"/>
  <c r="I38" i="1"/>
  <c r="DJ37" i="1"/>
  <c r="DI37" i="1"/>
  <c r="DG37" i="1"/>
  <c r="DH37" i="1" s="1"/>
  <c r="BI37" i="1" s="1"/>
  <c r="BW37" i="1"/>
  <c r="BX37" i="1" s="1"/>
  <c r="BV37" i="1"/>
  <c r="BU37" i="1"/>
  <c r="BT37" i="1"/>
  <c r="BR37" i="1"/>
  <c r="BQ37" i="1"/>
  <c r="BS37" i="1" s="1"/>
  <c r="BN37" i="1"/>
  <c r="BM37" i="1"/>
  <c r="BJ37" i="1"/>
  <c r="BG37" i="1"/>
  <c r="BA37" i="1"/>
  <c r="AV37" i="1"/>
  <c r="AT37" i="1" s="1"/>
  <c r="AM37" i="1"/>
  <c r="AH37" i="1"/>
  <c r="AB37" i="1"/>
  <c r="Z37" i="1"/>
  <c r="Y37" i="1"/>
  <c r="X37" i="1"/>
  <c r="Q37" i="1"/>
  <c r="K37" i="1"/>
  <c r="J37" i="1"/>
  <c r="I37" i="1"/>
  <c r="DJ36" i="1"/>
  <c r="DI36" i="1"/>
  <c r="DG36" i="1"/>
  <c r="T36" i="1" s="1"/>
  <c r="U36" i="1" s="1"/>
  <c r="V36" i="1" s="1"/>
  <c r="BV36" i="1"/>
  <c r="BU36" i="1"/>
  <c r="BM36" i="1"/>
  <c r="BG36" i="1"/>
  <c r="BA36" i="1"/>
  <c r="BN36" i="1" s="1"/>
  <c r="BQ36" i="1" s="1"/>
  <c r="AV36" i="1"/>
  <c r="AT36" i="1" s="1"/>
  <c r="AM36" i="1"/>
  <c r="J36" i="1" s="1"/>
  <c r="I36" i="1" s="1"/>
  <c r="AH36" i="1"/>
  <c r="AF36" i="1"/>
  <c r="AD36" i="1"/>
  <c r="AE36" i="1" s="1"/>
  <c r="AB36" i="1"/>
  <c r="Z36" i="1"/>
  <c r="Y36" i="1"/>
  <c r="X36" i="1"/>
  <c r="Q36" i="1"/>
  <c r="AC36" i="1" s="1"/>
  <c r="L36" i="1"/>
  <c r="K36" i="1"/>
  <c r="BJ36" i="1" s="1"/>
  <c r="DJ35" i="1"/>
  <c r="T35" i="1" s="1"/>
  <c r="DI35" i="1"/>
  <c r="DH35" i="1" s="1"/>
  <c r="BI35" i="1" s="1"/>
  <c r="DG35" i="1"/>
  <c r="BV35" i="1"/>
  <c r="BU35" i="1"/>
  <c r="BN35" i="1"/>
  <c r="BQ35" i="1" s="1"/>
  <c r="BR35" i="1" s="1"/>
  <c r="BM35" i="1"/>
  <c r="BJ35" i="1"/>
  <c r="BL35" i="1" s="1"/>
  <c r="BG35" i="1"/>
  <c r="BA35" i="1"/>
  <c r="AV35" i="1"/>
  <c r="AT35" i="1" s="1"/>
  <c r="L35" i="1" s="1"/>
  <c r="AM35" i="1"/>
  <c r="AH35" i="1"/>
  <c r="K35" i="1" s="1"/>
  <c r="AG35" i="1"/>
  <c r="AF35" i="1"/>
  <c r="AB35" i="1"/>
  <c r="Z35" i="1"/>
  <c r="Y35" i="1"/>
  <c r="X35" i="1" s="1"/>
  <c r="Q35" i="1"/>
  <c r="O35" i="1"/>
  <c r="J35" i="1"/>
  <c r="I35" i="1"/>
  <c r="DJ34" i="1"/>
  <c r="T34" i="1" s="1"/>
  <c r="DI34" i="1"/>
  <c r="DH34" i="1"/>
  <c r="DG34" i="1"/>
  <c r="BV34" i="1"/>
  <c r="BU34" i="1"/>
  <c r="BN34" i="1"/>
  <c r="BQ34" i="1" s="1"/>
  <c r="BM34" i="1"/>
  <c r="BJ34" i="1"/>
  <c r="BL34" i="1" s="1"/>
  <c r="BI34" i="1"/>
  <c r="BG34" i="1"/>
  <c r="BA34" i="1"/>
  <c r="AV34" i="1"/>
  <c r="AT34" i="1"/>
  <c r="AM34" i="1"/>
  <c r="J34" i="1" s="1"/>
  <c r="I34" i="1" s="1"/>
  <c r="AH34" i="1"/>
  <c r="AF34" i="1"/>
  <c r="AB34" i="1"/>
  <c r="Z34" i="1"/>
  <c r="Y34" i="1"/>
  <c r="X34" i="1"/>
  <c r="Q34" i="1"/>
  <c r="O34" i="1"/>
  <c r="L34" i="1"/>
  <c r="K34" i="1"/>
  <c r="DJ33" i="1"/>
  <c r="DI33" i="1"/>
  <c r="DG33" i="1"/>
  <c r="T33" i="1" s="1"/>
  <c r="BV33" i="1"/>
  <c r="BU33" i="1"/>
  <c r="BT33" i="1"/>
  <c r="BS33" i="1"/>
  <c r="BW33" i="1" s="1"/>
  <c r="BX33" i="1" s="1"/>
  <c r="BR33" i="1"/>
  <c r="BN33" i="1"/>
  <c r="BQ33" i="1" s="1"/>
  <c r="BM33" i="1"/>
  <c r="BJ33" i="1"/>
  <c r="BG33" i="1"/>
  <c r="BA33" i="1"/>
  <c r="AV33" i="1"/>
  <c r="AT33" i="1"/>
  <c r="AM33" i="1"/>
  <c r="AH33" i="1"/>
  <c r="K33" i="1" s="1"/>
  <c r="Z33" i="1"/>
  <c r="Y33" i="1"/>
  <c r="X33" i="1"/>
  <c r="Q33" i="1"/>
  <c r="L33" i="1"/>
  <c r="J33" i="1"/>
  <c r="I33" i="1" s="1"/>
  <c r="DJ32" i="1"/>
  <c r="DI32" i="1"/>
  <c r="DG32" i="1"/>
  <c r="T32" i="1" s="1"/>
  <c r="BV32" i="1"/>
  <c r="BU32" i="1"/>
  <c r="BM32" i="1"/>
  <c r="BG32" i="1"/>
  <c r="BA32" i="1"/>
  <c r="BN32" i="1" s="1"/>
  <c r="BQ32" i="1" s="1"/>
  <c r="AV32" i="1"/>
  <c r="AT32" i="1"/>
  <c r="AM32" i="1"/>
  <c r="AH32" i="1"/>
  <c r="K32" i="1" s="1"/>
  <c r="BJ32" i="1" s="1"/>
  <c r="AG32" i="1"/>
  <c r="Z32" i="1"/>
  <c r="Y32" i="1"/>
  <c r="X32" i="1"/>
  <c r="Q32" i="1"/>
  <c r="J32" i="1"/>
  <c r="I32" i="1"/>
  <c r="DJ31" i="1"/>
  <c r="DI31" i="1"/>
  <c r="DG31" i="1"/>
  <c r="BV31" i="1"/>
  <c r="BU31" i="1"/>
  <c r="BQ31" i="1"/>
  <c r="BN31" i="1"/>
  <c r="BM31" i="1"/>
  <c r="BG31" i="1"/>
  <c r="BA31" i="1"/>
  <c r="AV31" i="1"/>
  <c r="AT31" i="1"/>
  <c r="AM31" i="1"/>
  <c r="AH31" i="1"/>
  <c r="Z31" i="1"/>
  <c r="Y31" i="1"/>
  <c r="X31" i="1"/>
  <c r="Q31" i="1"/>
  <c r="L31" i="1"/>
  <c r="K31" i="1"/>
  <c r="BJ31" i="1" s="1"/>
  <c r="J31" i="1"/>
  <c r="I31" i="1"/>
  <c r="DJ30" i="1"/>
  <c r="DI30" i="1"/>
  <c r="DH30" i="1"/>
  <c r="BI30" i="1" s="1"/>
  <c r="DG30" i="1"/>
  <c r="T30" i="1" s="1"/>
  <c r="BV30" i="1"/>
  <c r="BU30" i="1"/>
  <c r="BQ30" i="1"/>
  <c r="BM30" i="1"/>
  <c r="BJ30" i="1"/>
  <c r="BL30" i="1" s="1"/>
  <c r="BG30" i="1"/>
  <c r="BK30" i="1" s="1"/>
  <c r="BA30" i="1"/>
  <c r="BN30" i="1" s="1"/>
  <c r="AV30" i="1"/>
  <c r="AT30" i="1"/>
  <c r="AM30" i="1"/>
  <c r="J30" i="1" s="1"/>
  <c r="I30" i="1" s="1"/>
  <c r="AH30" i="1"/>
  <c r="AF30" i="1"/>
  <c r="AB30" i="1"/>
  <c r="Z30" i="1"/>
  <c r="Y30" i="1"/>
  <c r="X30" i="1" s="1"/>
  <c r="Q30" i="1"/>
  <c r="L30" i="1"/>
  <c r="K30" i="1"/>
  <c r="DJ29" i="1"/>
  <c r="DI29" i="1"/>
  <c r="DH29" i="1" s="1"/>
  <c r="BI29" i="1" s="1"/>
  <c r="DG29" i="1"/>
  <c r="BV29" i="1"/>
  <c r="BU29" i="1"/>
  <c r="BN29" i="1"/>
  <c r="BQ29" i="1" s="1"/>
  <c r="BR29" i="1" s="1"/>
  <c r="BM29" i="1"/>
  <c r="BL29" i="1"/>
  <c r="BK29" i="1"/>
  <c r="BG29" i="1"/>
  <c r="BA29" i="1"/>
  <c r="AV29" i="1"/>
  <c r="AT29" i="1" s="1"/>
  <c r="AU29" i="1"/>
  <c r="AM29" i="1"/>
  <c r="J29" i="1" s="1"/>
  <c r="I29" i="1" s="1"/>
  <c r="AH29" i="1"/>
  <c r="K29" i="1" s="1"/>
  <c r="BJ29" i="1" s="1"/>
  <c r="Z29" i="1"/>
  <c r="Y29" i="1"/>
  <c r="T29" i="1"/>
  <c r="Q29" i="1"/>
  <c r="DJ28" i="1"/>
  <c r="DI28" i="1"/>
  <c r="DG28" i="1"/>
  <c r="DH28" i="1" s="1"/>
  <c r="BI28" i="1" s="1"/>
  <c r="BL28" i="1" s="1"/>
  <c r="BV28" i="1"/>
  <c r="BU28" i="1"/>
  <c r="BM28" i="1"/>
  <c r="BJ28" i="1"/>
  <c r="BG28" i="1"/>
  <c r="BK28" i="1" s="1"/>
  <c r="BA28" i="1"/>
  <c r="BN28" i="1" s="1"/>
  <c r="BQ28" i="1" s="1"/>
  <c r="AV28" i="1"/>
  <c r="AU28" i="1"/>
  <c r="AT28" i="1"/>
  <c r="AM28" i="1"/>
  <c r="J28" i="1" s="1"/>
  <c r="I28" i="1" s="1"/>
  <c r="AB28" i="1" s="1"/>
  <c r="AH28" i="1"/>
  <c r="K28" i="1" s="1"/>
  <c r="AG28" i="1"/>
  <c r="AF28" i="1"/>
  <c r="Z28" i="1"/>
  <c r="Y28" i="1"/>
  <c r="X28" i="1" s="1"/>
  <c r="T28" i="1"/>
  <c r="Q28" i="1"/>
  <c r="O28" i="1"/>
  <c r="L28" i="1"/>
  <c r="DJ27" i="1"/>
  <c r="DI27" i="1"/>
  <c r="DG27" i="1"/>
  <c r="BV27" i="1"/>
  <c r="BU27" i="1"/>
  <c r="BQ27" i="1"/>
  <c r="BR27" i="1" s="1"/>
  <c r="BN27" i="1"/>
  <c r="BM27" i="1"/>
  <c r="BG27" i="1"/>
  <c r="BA27" i="1"/>
  <c r="AV27" i="1"/>
  <c r="AT27" i="1"/>
  <c r="AM27" i="1"/>
  <c r="J27" i="1" s="1"/>
  <c r="I27" i="1" s="1"/>
  <c r="AH27" i="1"/>
  <c r="K27" i="1" s="1"/>
  <c r="BJ27" i="1" s="1"/>
  <c r="Z27" i="1"/>
  <c r="Y27" i="1"/>
  <c r="X27" i="1"/>
  <c r="Q27" i="1"/>
  <c r="DJ26" i="1"/>
  <c r="DI26" i="1"/>
  <c r="DH26" i="1"/>
  <c r="BI26" i="1" s="1"/>
  <c r="BK26" i="1" s="1"/>
  <c r="DG26" i="1"/>
  <c r="BV26" i="1"/>
  <c r="BU26" i="1"/>
  <c r="BN26" i="1"/>
  <c r="BQ26" i="1" s="1"/>
  <c r="BM26" i="1"/>
  <c r="BG26" i="1"/>
  <c r="BA26" i="1"/>
  <c r="AV26" i="1"/>
  <c r="AT26" i="1"/>
  <c r="AM26" i="1"/>
  <c r="J26" i="1" s="1"/>
  <c r="I26" i="1" s="1"/>
  <c r="AB26" i="1" s="1"/>
  <c r="AH26" i="1"/>
  <c r="K26" i="1" s="1"/>
  <c r="BJ26" i="1" s="1"/>
  <c r="AG26" i="1"/>
  <c r="AF26" i="1"/>
  <c r="Z26" i="1"/>
  <c r="Y26" i="1"/>
  <c r="X26" i="1" s="1"/>
  <c r="T26" i="1"/>
  <c r="Q26" i="1"/>
  <c r="DJ25" i="1"/>
  <c r="DI25" i="1"/>
  <c r="DH25" i="1"/>
  <c r="BI25" i="1" s="1"/>
  <c r="DG25" i="1"/>
  <c r="BV25" i="1"/>
  <c r="BU25" i="1"/>
  <c r="BT25" i="1"/>
  <c r="BM25" i="1"/>
  <c r="BG25" i="1"/>
  <c r="BA25" i="1"/>
  <c r="BN25" i="1" s="1"/>
  <c r="BQ25" i="1" s="1"/>
  <c r="BR25" i="1" s="1"/>
  <c r="AV25" i="1"/>
  <c r="AT25" i="1"/>
  <c r="AM25" i="1"/>
  <c r="J25" i="1" s="1"/>
  <c r="I25" i="1" s="1"/>
  <c r="AH25" i="1"/>
  <c r="K25" i="1" s="1"/>
  <c r="BJ25" i="1" s="1"/>
  <c r="BL25" i="1" s="1"/>
  <c r="Z25" i="1"/>
  <c r="Y25" i="1"/>
  <c r="X25" i="1" s="1"/>
  <c r="T25" i="1"/>
  <c r="U25" i="1" s="1"/>
  <c r="V25" i="1" s="1"/>
  <c r="Q25" i="1"/>
  <c r="DJ24" i="1"/>
  <c r="T24" i="1" s="1"/>
  <c r="DI24" i="1"/>
  <c r="DH24" i="1" s="1"/>
  <c r="BI24" i="1" s="1"/>
  <c r="DG24" i="1"/>
  <c r="BV24" i="1"/>
  <c r="BU24" i="1"/>
  <c r="BN24" i="1"/>
  <c r="BQ24" i="1" s="1"/>
  <c r="BM24" i="1"/>
  <c r="BJ24" i="1"/>
  <c r="BG24" i="1"/>
  <c r="BA24" i="1"/>
  <c r="AV24" i="1"/>
  <c r="AT24" i="1"/>
  <c r="AU24" i="1" s="1"/>
  <c r="AM24" i="1"/>
  <c r="AH24" i="1"/>
  <c r="AB24" i="1"/>
  <c r="Z24" i="1"/>
  <c r="Y24" i="1"/>
  <c r="X24" i="1" s="1"/>
  <c r="Q24" i="1"/>
  <c r="O24" i="1"/>
  <c r="L24" i="1"/>
  <c r="K24" i="1"/>
  <c r="J24" i="1"/>
  <c r="I24" i="1" s="1"/>
  <c r="DJ23" i="1"/>
  <c r="DI23" i="1"/>
  <c r="DG23" i="1"/>
  <c r="DH23" i="1" s="1"/>
  <c r="BI23" i="1" s="1"/>
  <c r="BL23" i="1" s="1"/>
  <c r="BV23" i="1"/>
  <c r="BU23" i="1"/>
  <c r="BM23" i="1"/>
  <c r="BJ23" i="1"/>
  <c r="BG23" i="1"/>
  <c r="BA23" i="1"/>
  <c r="BN23" i="1" s="1"/>
  <c r="BQ23" i="1" s="1"/>
  <c r="BS23" i="1" s="1"/>
  <c r="BW23" i="1" s="1"/>
  <c r="BX23" i="1" s="1"/>
  <c r="AV23" i="1"/>
  <c r="AT23" i="1"/>
  <c r="AF23" i="1" s="1"/>
  <c r="AM23" i="1"/>
  <c r="J23" i="1" s="1"/>
  <c r="I23" i="1" s="1"/>
  <c r="AB23" i="1" s="1"/>
  <c r="AH23" i="1"/>
  <c r="Z23" i="1"/>
  <c r="Y23" i="1"/>
  <c r="X23" i="1"/>
  <c r="T23" i="1"/>
  <c r="Q23" i="1"/>
  <c r="L23" i="1"/>
  <c r="K23" i="1"/>
  <c r="DJ22" i="1"/>
  <c r="DI22" i="1"/>
  <c r="DG22" i="1"/>
  <c r="T22" i="1" s="1"/>
  <c r="BV22" i="1"/>
  <c r="BU22" i="1"/>
  <c r="BM22" i="1"/>
  <c r="BJ22" i="1"/>
  <c r="BG22" i="1"/>
  <c r="BA22" i="1"/>
  <c r="BN22" i="1" s="1"/>
  <c r="BQ22" i="1" s="1"/>
  <c r="AV22" i="1"/>
  <c r="AT22" i="1" s="1"/>
  <c r="AM22" i="1"/>
  <c r="AH22" i="1"/>
  <c r="K22" i="1" s="1"/>
  <c r="AB22" i="1"/>
  <c r="Z22" i="1"/>
  <c r="Y22" i="1"/>
  <c r="X22" i="1" s="1"/>
  <c r="Q22" i="1"/>
  <c r="O22" i="1"/>
  <c r="J22" i="1"/>
  <c r="I22" i="1"/>
  <c r="DJ21" i="1"/>
  <c r="T21" i="1" s="1"/>
  <c r="DI21" i="1"/>
  <c r="DH21" i="1" s="1"/>
  <c r="BI21" i="1" s="1"/>
  <c r="BK21" i="1" s="1"/>
  <c r="DG21" i="1"/>
  <c r="BV21" i="1"/>
  <c r="BU21" i="1"/>
  <c r="BN21" i="1"/>
  <c r="BQ21" i="1" s="1"/>
  <c r="BM21" i="1"/>
  <c r="BG21" i="1"/>
  <c r="BA21" i="1"/>
  <c r="AV21" i="1"/>
  <c r="AT21" i="1"/>
  <c r="AG21" i="1" s="1"/>
  <c r="AM21" i="1"/>
  <c r="J21" i="1" s="1"/>
  <c r="AH21" i="1"/>
  <c r="K21" i="1" s="1"/>
  <c r="BJ21" i="1" s="1"/>
  <c r="Z21" i="1"/>
  <c r="Y21" i="1"/>
  <c r="X21" i="1"/>
  <c r="Q21" i="1"/>
  <c r="I21" i="1"/>
  <c r="AB21" i="1" s="1"/>
  <c r="DJ20" i="1"/>
  <c r="DI20" i="1"/>
  <c r="DG20" i="1"/>
  <c r="T20" i="1" s="1"/>
  <c r="U20" i="1" s="1"/>
  <c r="V20" i="1" s="1"/>
  <c r="AD20" i="1" s="1"/>
  <c r="BV20" i="1"/>
  <c r="BU20" i="1"/>
  <c r="BN20" i="1"/>
  <c r="BQ20" i="1" s="1"/>
  <c r="BM20" i="1"/>
  <c r="BG20" i="1"/>
  <c r="BA20" i="1"/>
  <c r="AV20" i="1"/>
  <c r="AT20" i="1" s="1"/>
  <c r="AM20" i="1"/>
  <c r="AH20" i="1"/>
  <c r="AG20" i="1"/>
  <c r="AF20" i="1"/>
  <c r="Z20" i="1"/>
  <c r="Y20" i="1"/>
  <c r="X20" i="1"/>
  <c r="Q20" i="1"/>
  <c r="L20" i="1"/>
  <c r="K20" i="1"/>
  <c r="BJ20" i="1" s="1"/>
  <c r="J20" i="1"/>
  <c r="I20" i="1"/>
  <c r="AB20" i="1" s="1"/>
  <c r="DJ19" i="1"/>
  <c r="DI19" i="1"/>
  <c r="DH19" i="1" s="1"/>
  <c r="BI19" i="1" s="1"/>
  <c r="DG19" i="1"/>
  <c r="BV19" i="1"/>
  <c r="BU19" i="1"/>
  <c r="BN19" i="1"/>
  <c r="BQ19" i="1" s="1"/>
  <c r="BM19" i="1"/>
  <c r="BG19" i="1"/>
  <c r="BA19" i="1"/>
  <c r="AV19" i="1"/>
  <c r="AT19" i="1"/>
  <c r="L19" i="1" s="1"/>
  <c r="AM19" i="1"/>
  <c r="J19" i="1" s="1"/>
  <c r="I19" i="1" s="1"/>
  <c r="AH19" i="1"/>
  <c r="K19" i="1" s="1"/>
  <c r="BJ19" i="1" s="1"/>
  <c r="BL19" i="1" s="1"/>
  <c r="AG19" i="1"/>
  <c r="AF19" i="1"/>
  <c r="AB19" i="1"/>
  <c r="Z19" i="1"/>
  <c r="Y19" i="1"/>
  <c r="X19" i="1" s="1"/>
  <c r="T19" i="1"/>
  <c r="U19" i="1" s="1"/>
  <c r="V19" i="1" s="1"/>
  <c r="Q19" i="1"/>
  <c r="O19" i="1"/>
  <c r="BT21" i="1" l="1"/>
  <c r="BS21" i="1"/>
  <c r="BW21" i="1" s="1"/>
  <c r="BX21" i="1" s="1"/>
  <c r="BR21" i="1"/>
  <c r="R25" i="1"/>
  <c r="P25" i="1" s="1"/>
  <c r="S25" i="1" s="1"/>
  <c r="AB25" i="1"/>
  <c r="AE25" i="1" s="1"/>
  <c r="AD19" i="1"/>
  <c r="AE19" i="1" s="1"/>
  <c r="W19" i="1"/>
  <c r="AA19" i="1" s="1"/>
  <c r="AC51" i="1"/>
  <c r="BT19" i="1"/>
  <c r="BR19" i="1"/>
  <c r="BS19" i="1"/>
  <c r="BW19" i="1" s="1"/>
  <c r="BX19" i="1" s="1"/>
  <c r="BL31" i="1"/>
  <c r="U40" i="1"/>
  <c r="V40" i="1" s="1"/>
  <c r="AD38" i="1"/>
  <c r="W38" i="1"/>
  <c r="AA38" i="1" s="1"/>
  <c r="U45" i="1"/>
  <c r="V45" i="1" s="1"/>
  <c r="BL20" i="1"/>
  <c r="BS38" i="1"/>
  <c r="BW38" i="1" s="1"/>
  <c r="BX38" i="1" s="1"/>
  <c r="BR38" i="1"/>
  <c r="BT38" i="1"/>
  <c r="AU44" i="1"/>
  <c r="L44" i="1"/>
  <c r="AF44" i="1"/>
  <c r="O44" i="1"/>
  <c r="AG44" i="1"/>
  <c r="BS49" i="1"/>
  <c r="BW49" i="1" s="1"/>
  <c r="BX49" i="1" s="1"/>
  <c r="BR49" i="1"/>
  <c r="BT49" i="1"/>
  <c r="U21" i="1"/>
  <c r="V21" i="1" s="1"/>
  <c r="AC21" i="1" s="1"/>
  <c r="AC28" i="1"/>
  <c r="AB43" i="1"/>
  <c r="BL51" i="1"/>
  <c r="AB29" i="1"/>
  <c r="AD25" i="1"/>
  <c r="W25" i="1"/>
  <c r="AA25" i="1" s="1"/>
  <c r="U32" i="1"/>
  <c r="V32" i="1" s="1"/>
  <c r="BT36" i="1"/>
  <c r="BS36" i="1"/>
  <c r="BW36" i="1" s="1"/>
  <c r="BX36" i="1" s="1"/>
  <c r="BR36" i="1"/>
  <c r="AC24" i="1"/>
  <c r="BT24" i="1"/>
  <c r="BS24" i="1"/>
  <c r="BW24" i="1" s="1"/>
  <c r="BX24" i="1" s="1"/>
  <c r="BR24" i="1"/>
  <c r="BS26" i="1"/>
  <c r="BW26" i="1" s="1"/>
  <c r="BX26" i="1" s="1"/>
  <c r="BR26" i="1"/>
  <c r="BT26" i="1"/>
  <c r="AB27" i="1"/>
  <c r="U41" i="1"/>
  <c r="V41" i="1" s="1"/>
  <c r="AF37" i="1"/>
  <c r="O37" i="1"/>
  <c r="AU37" i="1"/>
  <c r="AG37" i="1"/>
  <c r="L37" i="1"/>
  <c r="BL26" i="1"/>
  <c r="U34" i="1"/>
  <c r="V34" i="1" s="1"/>
  <c r="BR41" i="1"/>
  <c r="BT41" i="1"/>
  <c r="BS41" i="1"/>
  <c r="BW41" i="1" s="1"/>
  <c r="BX41" i="1" s="1"/>
  <c r="AC20" i="1"/>
  <c r="AE20" i="1" s="1"/>
  <c r="R19" i="1"/>
  <c r="P19" i="1" s="1"/>
  <c r="S19" i="1" s="1"/>
  <c r="M19" i="1" s="1"/>
  <c r="N19" i="1" s="1"/>
  <c r="R20" i="1"/>
  <c r="P20" i="1" s="1"/>
  <c r="S20" i="1" s="1"/>
  <c r="M20" i="1" s="1"/>
  <c r="N20" i="1" s="1"/>
  <c r="BL21" i="1"/>
  <c r="DH51" i="1"/>
  <c r="BI51" i="1" s="1"/>
  <c r="BK51" i="1" s="1"/>
  <c r="W20" i="1"/>
  <c r="AA20" i="1" s="1"/>
  <c r="O27" i="1"/>
  <c r="AU27" i="1"/>
  <c r="AG27" i="1"/>
  <c r="AF27" i="1"/>
  <c r="AB33" i="1"/>
  <c r="R33" i="1"/>
  <c r="P33" i="1" s="1"/>
  <c r="S33" i="1" s="1"/>
  <c r="M33" i="1" s="1"/>
  <c r="N33" i="1" s="1"/>
  <c r="BL45" i="1"/>
  <c r="AU22" i="1"/>
  <c r="L22" i="1"/>
  <c r="AF22" i="1"/>
  <c r="AG22" i="1"/>
  <c r="BR23" i="1"/>
  <c r="L27" i="1"/>
  <c r="BT30" i="1"/>
  <c r="BS30" i="1"/>
  <c r="BW30" i="1" s="1"/>
  <c r="BX30" i="1" s="1"/>
  <c r="AU32" i="1"/>
  <c r="AF32" i="1"/>
  <c r="O32" i="1"/>
  <c r="U47" i="1"/>
  <c r="V47" i="1" s="1"/>
  <c r="R36" i="1"/>
  <c r="P36" i="1" s="1"/>
  <c r="S36" i="1" s="1"/>
  <c r="M36" i="1" s="1"/>
  <c r="N36" i="1" s="1"/>
  <c r="W36" i="1"/>
  <c r="AA36" i="1" s="1"/>
  <c r="BT46" i="1"/>
  <c r="BS46" i="1"/>
  <c r="BW46" i="1" s="1"/>
  <c r="BX46" i="1" s="1"/>
  <c r="BR46" i="1"/>
  <c r="R21" i="1"/>
  <c r="P21" i="1" s="1"/>
  <c r="S21" i="1" s="1"/>
  <c r="BT23" i="1"/>
  <c r="AC26" i="1"/>
  <c r="BK27" i="1"/>
  <c r="AC32" i="1"/>
  <c r="BS32" i="1"/>
  <c r="BW32" i="1" s="1"/>
  <c r="BX32" i="1" s="1"/>
  <c r="BR32" i="1"/>
  <c r="BT32" i="1"/>
  <c r="DH36" i="1"/>
  <c r="BI36" i="1" s="1"/>
  <c r="BL36" i="1" s="1"/>
  <c r="AC39" i="1"/>
  <c r="BL40" i="1"/>
  <c r="BL44" i="1"/>
  <c r="BK46" i="1"/>
  <c r="R47" i="1"/>
  <c r="P47" i="1" s="1"/>
  <c r="S47" i="1" s="1"/>
  <c r="M47" i="1" s="1"/>
  <c r="N47" i="1" s="1"/>
  <c r="BS48" i="1"/>
  <c r="BW48" i="1" s="1"/>
  <c r="BX48" i="1" s="1"/>
  <c r="BT48" i="1"/>
  <c r="BT50" i="1"/>
  <c r="U52" i="1"/>
  <c r="V52" i="1" s="1"/>
  <c r="O21" i="1"/>
  <c r="AU21" i="1"/>
  <c r="L21" i="1"/>
  <c r="AG23" i="1"/>
  <c r="O23" i="1"/>
  <c r="BK24" i="1"/>
  <c r="BS31" i="1"/>
  <c r="BW31" i="1" s="1"/>
  <c r="BX31" i="1" s="1"/>
  <c r="BT31" i="1"/>
  <c r="BR31" i="1"/>
  <c r="U39" i="1"/>
  <c r="V39" i="1" s="1"/>
  <c r="O45" i="1"/>
  <c r="AG45" i="1"/>
  <c r="AF45" i="1"/>
  <c r="L45" i="1"/>
  <c r="U48" i="1"/>
  <c r="V48" i="1" s="1"/>
  <c r="AU23" i="1"/>
  <c r="U24" i="1"/>
  <c r="V24" i="1" s="1"/>
  <c r="U26" i="1"/>
  <c r="V26" i="1" s="1"/>
  <c r="BT27" i="1"/>
  <c r="BS27" i="1"/>
  <c r="BW27" i="1" s="1"/>
  <c r="BX27" i="1" s="1"/>
  <c r="U29" i="1"/>
  <c r="V29" i="1" s="1"/>
  <c r="BS35" i="1"/>
  <c r="BW35" i="1" s="1"/>
  <c r="BX35" i="1" s="1"/>
  <c r="BK36" i="1"/>
  <c r="AU45" i="1"/>
  <c r="BT35" i="1"/>
  <c r="L41" i="1"/>
  <c r="AG41" i="1"/>
  <c r="O41" i="1"/>
  <c r="AF41" i="1"/>
  <c r="DH32" i="1"/>
  <c r="BI32" i="1" s="1"/>
  <c r="BL32" i="1" s="1"/>
  <c r="U44" i="1"/>
  <c r="V44" i="1" s="1"/>
  <c r="O20" i="1"/>
  <c r="AU20" i="1"/>
  <c r="BK23" i="1"/>
  <c r="AG25" i="1"/>
  <c r="AF25" i="1"/>
  <c r="O25" i="1"/>
  <c r="BK41" i="1"/>
  <c r="O50" i="1"/>
  <c r="R24" i="1"/>
  <c r="P24" i="1" s="1"/>
  <c r="S24" i="1" s="1"/>
  <c r="M24" i="1" s="1"/>
  <c r="N24" i="1" s="1"/>
  <c r="L25" i="1"/>
  <c r="AU25" i="1"/>
  <c r="R32" i="1"/>
  <c r="P32" i="1" s="1"/>
  <c r="S32" i="1" s="1"/>
  <c r="M32" i="1" s="1"/>
  <c r="N32" i="1" s="1"/>
  <c r="AB32" i="1"/>
  <c r="BT54" i="1"/>
  <c r="T27" i="1"/>
  <c r="DH27" i="1"/>
  <c r="BI27" i="1" s="1"/>
  <c r="BL27" i="1" s="1"/>
  <c r="BT28" i="1"/>
  <c r="BS28" i="1"/>
  <c r="BW28" i="1" s="1"/>
  <c r="BX28" i="1" s="1"/>
  <c r="BR28" i="1"/>
  <c r="DH33" i="1"/>
  <c r="BI33" i="1" s="1"/>
  <c r="BK33" i="1" s="1"/>
  <c r="R38" i="1"/>
  <c r="P38" i="1" s="1"/>
  <c r="S38" i="1" s="1"/>
  <c r="M38" i="1" s="1"/>
  <c r="N38" i="1" s="1"/>
  <c r="AB38" i="1"/>
  <c r="O39" i="1"/>
  <c r="AG39" i="1"/>
  <c r="L39" i="1"/>
  <c r="AF39" i="1"/>
  <c r="AF21" i="1"/>
  <c r="BS22" i="1"/>
  <c r="BW22" i="1" s="1"/>
  <c r="BX22" i="1" s="1"/>
  <c r="BR22" i="1"/>
  <c r="BT22" i="1"/>
  <c r="DH22" i="1"/>
  <c r="BI22" i="1" s="1"/>
  <c r="BK25" i="1"/>
  <c r="BT34" i="1"/>
  <c r="BS34" i="1"/>
  <c r="BW34" i="1" s="1"/>
  <c r="BX34" i="1" s="1"/>
  <c r="BR34" i="1"/>
  <c r="BK35" i="1"/>
  <c r="AU39" i="1"/>
  <c r="U46" i="1"/>
  <c r="V46" i="1" s="1"/>
  <c r="BL53" i="1"/>
  <c r="R26" i="1"/>
  <c r="P26" i="1" s="1"/>
  <c r="S26" i="1" s="1"/>
  <c r="O26" i="1"/>
  <c r="L26" i="1"/>
  <c r="AU26" i="1"/>
  <c r="L29" i="1"/>
  <c r="O29" i="1"/>
  <c r="AG29" i="1"/>
  <c r="AF29" i="1"/>
  <c r="BR53" i="1"/>
  <c r="BS53" i="1"/>
  <c r="BW53" i="1" s="1"/>
  <c r="BX53" i="1" s="1"/>
  <c r="BT53" i="1"/>
  <c r="BL24" i="1"/>
  <c r="AC40" i="1"/>
  <c r="R46" i="1"/>
  <c r="P46" i="1" s="1"/>
  <c r="S46" i="1" s="1"/>
  <c r="M46" i="1" s="1"/>
  <c r="N46" i="1" s="1"/>
  <c r="DH20" i="1"/>
  <c r="BI20" i="1" s="1"/>
  <c r="BK20" i="1" s="1"/>
  <c r="U23" i="1"/>
  <c r="V23" i="1" s="1"/>
  <c r="AC23" i="1" s="1"/>
  <c r="U28" i="1"/>
  <c r="V28" i="1" s="1"/>
  <c r="R35" i="1"/>
  <c r="P35" i="1" s="1"/>
  <c r="S35" i="1" s="1"/>
  <c r="M35" i="1" s="1"/>
  <c r="N35" i="1" s="1"/>
  <c r="BK37" i="1"/>
  <c r="U51" i="1"/>
  <c r="V51" i="1" s="1"/>
  <c r="U53" i="1"/>
  <c r="V53" i="1" s="1"/>
  <c r="BR54" i="1"/>
  <c r="AF43" i="1"/>
  <c r="O43" i="1"/>
  <c r="AU43" i="1"/>
  <c r="L43" i="1"/>
  <c r="BK50" i="1"/>
  <c r="AC19" i="1"/>
  <c r="AC25" i="1"/>
  <c r="U33" i="1"/>
  <c r="V33" i="1" s="1"/>
  <c r="BL37" i="1"/>
  <c r="AU19" i="1"/>
  <c r="U22" i="1"/>
  <c r="V22" i="1" s="1"/>
  <c r="R22" i="1" s="1"/>
  <c r="P22" i="1" s="1"/>
  <c r="S22" i="1" s="1"/>
  <c r="M22" i="1" s="1"/>
  <c r="N22" i="1" s="1"/>
  <c r="U35" i="1"/>
  <c r="V35" i="1" s="1"/>
  <c r="AU38" i="1"/>
  <c r="L38" i="1"/>
  <c r="AG38" i="1"/>
  <c r="O38" i="1"/>
  <c r="BR30" i="1"/>
  <c r="L32" i="1"/>
  <c r="AG48" i="1"/>
  <c r="O48" i="1"/>
  <c r="AF48" i="1"/>
  <c r="AU48" i="1"/>
  <c r="L48" i="1"/>
  <c r="BR50" i="1"/>
  <c r="BT20" i="1"/>
  <c r="BS20" i="1"/>
  <c r="BW20" i="1" s="1"/>
  <c r="BX20" i="1" s="1"/>
  <c r="BR20" i="1"/>
  <c r="BS25" i="1"/>
  <c r="BW25" i="1" s="1"/>
  <c r="BX25" i="1" s="1"/>
  <c r="AB31" i="1"/>
  <c r="AG36" i="1"/>
  <c r="O36" i="1"/>
  <c r="AU36" i="1"/>
  <c r="BL48" i="1"/>
  <c r="AF50" i="1"/>
  <c r="L53" i="1"/>
  <c r="AF53" i="1"/>
  <c r="AF31" i="1"/>
  <c r="O31" i="1"/>
  <c r="AU31" i="1"/>
  <c r="AG31" i="1"/>
  <c r="AG42" i="1"/>
  <c r="O42" i="1"/>
  <c r="AF42" i="1"/>
  <c r="BS29" i="1"/>
  <c r="BW29" i="1" s="1"/>
  <c r="BX29" i="1" s="1"/>
  <c r="AG30" i="1"/>
  <c r="O30" i="1"/>
  <c r="AU30" i="1"/>
  <c r="DH31" i="1"/>
  <c r="BI31" i="1" s="1"/>
  <c r="AC38" i="1"/>
  <c r="DH38" i="1"/>
  <c r="BI38" i="1" s="1"/>
  <c r="BL38" i="1" s="1"/>
  <c r="BR39" i="1"/>
  <c r="AU42" i="1"/>
  <c r="R44" i="1"/>
  <c r="P44" i="1" s="1"/>
  <c r="S44" i="1" s="1"/>
  <c r="M44" i="1" s="1"/>
  <c r="N44" i="1" s="1"/>
  <c r="BR45" i="1"/>
  <c r="BR47" i="1"/>
  <c r="BT47" i="1"/>
  <c r="BS47" i="1"/>
  <c r="BW47" i="1" s="1"/>
  <c r="BX47" i="1" s="1"/>
  <c r="AF49" i="1"/>
  <c r="O49" i="1"/>
  <c r="AU49" i="1"/>
  <c r="BR51" i="1"/>
  <c r="R54" i="1"/>
  <c r="P54" i="1" s="1"/>
  <c r="S54" i="1" s="1"/>
  <c r="M54" i="1" s="1"/>
  <c r="N54" i="1" s="1"/>
  <c r="R41" i="1"/>
  <c r="P41" i="1" s="1"/>
  <c r="S41" i="1" s="1"/>
  <c r="M41" i="1" s="1"/>
  <c r="N41" i="1" s="1"/>
  <c r="U50" i="1"/>
  <c r="V50" i="1" s="1"/>
  <c r="AG24" i="1"/>
  <c r="AF24" i="1"/>
  <c r="L47" i="1"/>
  <c r="AG47" i="1"/>
  <c r="AF47" i="1"/>
  <c r="O47" i="1"/>
  <c r="AG54" i="1"/>
  <c r="O54" i="1"/>
  <c r="L54" i="1"/>
  <c r="BK19" i="1"/>
  <c r="BT29" i="1"/>
  <c r="AC30" i="1"/>
  <c r="BS39" i="1"/>
  <c r="BW39" i="1" s="1"/>
  <c r="BX39" i="1" s="1"/>
  <c r="T42" i="1"/>
  <c r="AB44" i="1"/>
  <c r="BS45" i="1"/>
  <c r="BW45" i="1" s="1"/>
  <c r="BX45" i="1" s="1"/>
  <c r="BK47" i="1"/>
  <c r="BS51" i="1"/>
  <c r="BW51" i="1" s="1"/>
  <c r="BX51" i="1" s="1"/>
  <c r="BT52" i="1"/>
  <c r="BS52" i="1"/>
  <c r="BW52" i="1" s="1"/>
  <c r="BX52" i="1" s="1"/>
  <c r="BR52" i="1"/>
  <c r="O33" i="1"/>
  <c r="AG33" i="1"/>
  <c r="AF33" i="1"/>
  <c r="AB41" i="1"/>
  <c r="BK43" i="1"/>
  <c r="AU33" i="1"/>
  <c r="AU52" i="1"/>
  <c r="AG52" i="1"/>
  <c r="O52" i="1"/>
  <c r="AF52" i="1"/>
  <c r="AC54" i="1"/>
  <c r="U30" i="1"/>
  <c r="V30" i="1" s="1"/>
  <c r="R30" i="1" s="1"/>
  <c r="P30" i="1" s="1"/>
  <c r="S30" i="1" s="1"/>
  <c r="M30" i="1" s="1"/>
  <c r="N30" i="1" s="1"/>
  <c r="BK31" i="1"/>
  <c r="AU34" i="1"/>
  <c r="AG34" i="1"/>
  <c r="AC35" i="1"/>
  <c r="BL39" i="1"/>
  <c r="BT40" i="1"/>
  <c r="BS40" i="1"/>
  <c r="BW40" i="1" s="1"/>
  <c r="BX40" i="1" s="1"/>
  <c r="BS42" i="1"/>
  <c r="BW42" i="1" s="1"/>
  <c r="BX42" i="1" s="1"/>
  <c r="BR42" i="1"/>
  <c r="AC45" i="1"/>
  <c r="O51" i="1"/>
  <c r="AG51" i="1"/>
  <c r="AU51" i="1"/>
  <c r="BK52" i="1"/>
  <c r="U54" i="1"/>
  <c r="V54" i="1" s="1"/>
  <c r="X29" i="1"/>
  <c r="AU40" i="1"/>
  <c r="AG40" i="1"/>
  <c r="DH49" i="1"/>
  <c r="BI49" i="1" s="1"/>
  <c r="BL49" i="1" s="1"/>
  <c r="BK34" i="1"/>
  <c r="AU35" i="1"/>
  <c r="AU46" i="1"/>
  <c r="AG46" i="1"/>
  <c r="T31" i="1"/>
  <c r="T37" i="1"/>
  <c r="T43" i="1"/>
  <c r="T49" i="1"/>
  <c r="AD48" i="1" l="1"/>
  <c r="R48" i="1"/>
  <c r="P48" i="1" s="1"/>
  <c r="S48" i="1" s="1"/>
  <c r="M48" i="1" s="1"/>
  <c r="N48" i="1" s="1"/>
  <c r="W48" i="1"/>
  <c r="AA48" i="1" s="1"/>
  <c r="AD50" i="1"/>
  <c r="W50" i="1"/>
  <c r="AA50" i="1" s="1"/>
  <c r="W53" i="1"/>
  <c r="AA53" i="1" s="1"/>
  <c r="AD53" i="1"/>
  <c r="R53" i="1"/>
  <c r="P53" i="1" s="1"/>
  <c r="S53" i="1" s="1"/>
  <c r="M53" i="1" s="1"/>
  <c r="N53" i="1" s="1"/>
  <c r="AD44" i="1"/>
  <c r="AE44" i="1" s="1"/>
  <c r="W44" i="1"/>
  <c r="AA44" i="1" s="1"/>
  <c r="M21" i="1"/>
  <c r="N21" i="1" s="1"/>
  <c r="W51" i="1"/>
  <c r="AA51" i="1" s="1"/>
  <c r="AD51" i="1"/>
  <c r="AE51" i="1" s="1"/>
  <c r="R51" i="1"/>
  <c r="P51" i="1" s="1"/>
  <c r="S51" i="1" s="1"/>
  <c r="M51" i="1" s="1"/>
  <c r="N51" i="1" s="1"/>
  <c r="AC44" i="1"/>
  <c r="BK49" i="1"/>
  <c r="W24" i="1"/>
  <c r="AA24" i="1" s="1"/>
  <c r="AD24" i="1"/>
  <c r="AE24" i="1" s="1"/>
  <c r="AD52" i="1"/>
  <c r="AC52" i="1"/>
  <c r="W52" i="1"/>
  <c r="AA52" i="1" s="1"/>
  <c r="W45" i="1"/>
  <c r="AA45" i="1" s="1"/>
  <c r="AD45" i="1"/>
  <c r="AE45" i="1" s="1"/>
  <c r="R45" i="1"/>
  <c r="P45" i="1" s="1"/>
  <c r="S45" i="1" s="1"/>
  <c r="M45" i="1" s="1"/>
  <c r="N45" i="1" s="1"/>
  <c r="U49" i="1"/>
  <c r="V49" i="1" s="1"/>
  <c r="W28" i="1"/>
  <c r="AA28" i="1" s="1"/>
  <c r="AD28" i="1"/>
  <c r="AE28" i="1" s="1"/>
  <c r="R28" i="1"/>
  <c r="P28" i="1" s="1"/>
  <c r="S28" i="1" s="1"/>
  <c r="M28" i="1" s="1"/>
  <c r="N28" i="1" s="1"/>
  <c r="BK32" i="1"/>
  <c r="AD46" i="1"/>
  <c r="AC46" i="1"/>
  <c r="W46" i="1"/>
  <c r="AA46" i="1" s="1"/>
  <c r="BL33" i="1"/>
  <c r="AC53" i="1"/>
  <c r="M25" i="1"/>
  <c r="N25" i="1" s="1"/>
  <c r="U43" i="1"/>
  <c r="V43" i="1" s="1"/>
  <c r="U27" i="1"/>
  <c r="V27" i="1" s="1"/>
  <c r="AE38" i="1"/>
  <c r="W22" i="1"/>
  <c r="AA22" i="1" s="1"/>
  <c r="AD22" i="1"/>
  <c r="AC22" i="1"/>
  <c r="AD29" i="1"/>
  <c r="AE29" i="1" s="1"/>
  <c r="W29" i="1"/>
  <c r="AA29" i="1" s="1"/>
  <c r="W41" i="1"/>
  <c r="AA41" i="1" s="1"/>
  <c r="AD41" i="1"/>
  <c r="AE41" i="1" s="1"/>
  <c r="AC41" i="1"/>
  <c r="W30" i="1"/>
  <c r="AA30" i="1" s="1"/>
  <c r="AD30" i="1"/>
  <c r="AE30" i="1" s="1"/>
  <c r="AC48" i="1"/>
  <c r="BK22" i="1"/>
  <c r="BL22" i="1"/>
  <c r="W21" i="1"/>
  <c r="AA21" i="1" s="1"/>
  <c r="AD21" i="1"/>
  <c r="AE21" i="1" s="1"/>
  <c r="W33" i="1"/>
  <c r="AA33" i="1" s="1"/>
  <c r="AC33" i="1"/>
  <c r="AD33" i="1"/>
  <c r="AE33" i="1" s="1"/>
  <c r="M26" i="1"/>
  <c r="N26" i="1" s="1"/>
  <c r="W26" i="1"/>
  <c r="AA26" i="1" s="1"/>
  <c r="AD26" i="1"/>
  <c r="AE26" i="1" s="1"/>
  <c r="BK38" i="1"/>
  <c r="AD34" i="1"/>
  <c r="AE34" i="1" s="1"/>
  <c r="R34" i="1"/>
  <c r="P34" i="1" s="1"/>
  <c r="S34" i="1" s="1"/>
  <c r="M34" i="1" s="1"/>
  <c r="N34" i="1" s="1"/>
  <c r="AC34" i="1"/>
  <c r="W34" i="1"/>
  <c r="AA34" i="1" s="1"/>
  <c r="AD32" i="1"/>
  <c r="AE32" i="1" s="1"/>
  <c r="W32" i="1"/>
  <c r="AA32" i="1" s="1"/>
  <c r="AC50" i="1"/>
  <c r="W39" i="1"/>
  <c r="AA39" i="1" s="1"/>
  <c r="AD39" i="1"/>
  <c r="AE39" i="1" s="1"/>
  <c r="R39" i="1"/>
  <c r="P39" i="1" s="1"/>
  <c r="S39" i="1" s="1"/>
  <c r="M39" i="1" s="1"/>
  <c r="N39" i="1" s="1"/>
  <c r="U37" i="1"/>
  <c r="V37" i="1" s="1"/>
  <c r="U42" i="1"/>
  <c r="V42" i="1" s="1"/>
  <c r="AC29" i="1"/>
  <c r="R52" i="1"/>
  <c r="P52" i="1" s="1"/>
  <c r="S52" i="1" s="1"/>
  <c r="M52" i="1" s="1"/>
  <c r="N52" i="1" s="1"/>
  <c r="W23" i="1"/>
  <c r="AA23" i="1" s="1"/>
  <c r="AD23" i="1"/>
  <c r="AE23" i="1" s="1"/>
  <c r="R23" i="1"/>
  <c r="P23" i="1" s="1"/>
  <c r="S23" i="1" s="1"/>
  <c r="M23" i="1" s="1"/>
  <c r="N23" i="1" s="1"/>
  <c r="R50" i="1"/>
  <c r="P50" i="1" s="1"/>
  <c r="S50" i="1" s="1"/>
  <c r="M50" i="1" s="1"/>
  <c r="N50" i="1" s="1"/>
  <c r="W47" i="1"/>
  <c r="AA47" i="1" s="1"/>
  <c r="AD47" i="1"/>
  <c r="AE47" i="1" s="1"/>
  <c r="U31" i="1"/>
  <c r="V31" i="1" s="1"/>
  <c r="AD54" i="1"/>
  <c r="AE54" i="1" s="1"/>
  <c r="W54" i="1"/>
  <c r="AA54" i="1" s="1"/>
  <c r="AC47" i="1"/>
  <c r="W35" i="1"/>
  <c r="AA35" i="1" s="1"/>
  <c r="AD35" i="1"/>
  <c r="AE35" i="1" s="1"/>
  <c r="R29" i="1"/>
  <c r="P29" i="1" s="1"/>
  <c r="S29" i="1" s="1"/>
  <c r="M29" i="1" s="1"/>
  <c r="N29" i="1" s="1"/>
  <c r="W40" i="1"/>
  <c r="AA40" i="1" s="1"/>
  <c r="AD40" i="1"/>
  <c r="AE40" i="1" s="1"/>
  <c r="R40" i="1"/>
  <c r="P40" i="1" s="1"/>
  <c r="S40" i="1" s="1"/>
  <c r="M40" i="1" s="1"/>
  <c r="N40" i="1" s="1"/>
  <c r="AE22" i="1" l="1"/>
  <c r="AE46" i="1"/>
  <c r="AE52" i="1"/>
  <c r="AE53" i="1"/>
  <c r="R42" i="1"/>
  <c r="P42" i="1" s="1"/>
  <c r="S42" i="1" s="1"/>
  <c r="M42" i="1" s="1"/>
  <c r="N42" i="1" s="1"/>
  <c r="W42" i="1"/>
  <c r="AA42" i="1" s="1"/>
  <c r="AD42" i="1"/>
  <c r="AC42" i="1"/>
  <c r="AD27" i="1"/>
  <c r="AC27" i="1"/>
  <c r="W27" i="1"/>
  <c r="AA27" i="1" s="1"/>
  <c r="R27" i="1"/>
  <c r="P27" i="1" s="1"/>
  <c r="S27" i="1" s="1"/>
  <c r="M27" i="1" s="1"/>
  <c r="N27" i="1" s="1"/>
  <c r="AE50" i="1"/>
  <c r="W31" i="1"/>
  <c r="AA31" i="1" s="1"/>
  <c r="AC31" i="1"/>
  <c r="AD31" i="1"/>
  <c r="AE31" i="1" s="1"/>
  <c r="R31" i="1"/>
  <c r="P31" i="1" s="1"/>
  <c r="S31" i="1" s="1"/>
  <c r="M31" i="1" s="1"/>
  <c r="N31" i="1" s="1"/>
  <c r="AD37" i="1"/>
  <c r="R37" i="1"/>
  <c r="P37" i="1" s="1"/>
  <c r="S37" i="1" s="1"/>
  <c r="M37" i="1" s="1"/>
  <c r="N37" i="1" s="1"/>
  <c r="W37" i="1"/>
  <c r="AA37" i="1" s="1"/>
  <c r="AC37" i="1"/>
  <c r="W43" i="1"/>
  <c r="AA43" i="1" s="1"/>
  <c r="AD43" i="1"/>
  <c r="AE43" i="1" s="1"/>
  <c r="R43" i="1"/>
  <c r="P43" i="1" s="1"/>
  <c r="S43" i="1" s="1"/>
  <c r="M43" i="1" s="1"/>
  <c r="N43" i="1" s="1"/>
  <c r="AC43" i="1"/>
  <c r="AD49" i="1"/>
  <c r="AE49" i="1" s="1"/>
  <c r="AC49" i="1"/>
  <c r="W49" i="1"/>
  <c r="AA49" i="1" s="1"/>
  <c r="R49" i="1"/>
  <c r="P49" i="1" s="1"/>
  <c r="S49" i="1" s="1"/>
  <c r="M49" i="1" s="1"/>
  <c r="N49" i="1" s="1"/>
  <c r="AE48" i="1"/>
  <c r="AE27" i="1" l="1"/>
  <c r="AE42" i="1"/>
  <c r="AE37" i="1"/>
</calcChain>
</file>

<file path=xl/sharedStrings.xml><?xml version="1.0" encoding="utf-8"?>
<sst xmlns="http://schemas.openxmlformats.org/spreadsheetml/2006/main" count="1427" uniqueCount="552">
  <si>
    <t>File opened</t>
  </si>
  <si>
    <t>2023-12-21 14:16:49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</si>
  <si>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</si>
  <si>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</si>
  <si>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</si>
  <si>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</si>
  <si>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</si>
  <si>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</si>
  <si>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</si>
  <si>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</si>
  <si>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</si>
  <si>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</si>
  <si>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</si>
  <si>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</si>
  <si>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</si>
  <si>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</si>
  <si>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</si>
  <si>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</si>
  <si>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</si>
  <si>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</si>
  <si>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</si>
  <si>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</si>
  <si>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</si>
  <si>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</si>
  <si>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</si>
  <si>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</si>
  <si>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</si>
  <si>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14:16:49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</si>
  <si>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</si>
  <si>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</si>
  <si>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</si>
  <si>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</si>
  <si>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</si>
  <si>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</si>
  <si>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</si>
  <si>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</si>
  <si>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</si>
  <si>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</si>
  <si>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</si>
  <si>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</si>
  <si>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</si>
  <si>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</si>
  <si>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</si>
  <si>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</si>
  <si>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</si>
  <si>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</si>
  <si>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</si>
  <si>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</si>
  <si>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</si>
  <si>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</si>
  <si>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</si>
  <si>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</si>
  <si>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</si>
  <si>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</si>
  <si>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</si>
  <si>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</si>
  <si>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</si>
  <si>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</si>
  <si>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</si>
  <si>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</si>
  <si>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</si>
  <si>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</si>
  <si>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</si>
  <si>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</si>
  <si>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</si>
  <si>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</si>
  <si>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</si>
  <si>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</si>
  <si>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</si>
  <si>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</si>
  <si>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</si>
  <si>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</si>
  <si>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</si>
  <si>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</si>
  <si>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</si>
  <si>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</si>
  <si>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</si>
  <si>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</si>
  <si>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</si>
  <si>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</si>
  <si>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</si>
  <si>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</si>
  <si>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</si>
  <si>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</si>
  <si>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</si>
  <si>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</si>
  <si>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</si>
  <si>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</si>
  <si>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</si>
  <si>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</si>
  <si>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</si>
  <si>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</si>
  <si>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</si>
  <si>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</si>
  <si>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</si>
  <si>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</si>
  <si>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</si>
  <si>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</si>
  <si>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</si>
  <si>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</si>
  <si>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</si>
  <si>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</si>
  <si>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</si>
  <si>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</si>
  <si>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</si>
  <si>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</si>
  <si>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</si>
  <si>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</si>
  <si>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</si>
  <si>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</si>
  <si>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</si>
  <si>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</si>
  <si>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</si>
  <si>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</si>
  <si>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</si>
  <si>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</si>
  <si>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</si>
  <si>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</si>
  <si>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</si>
  <si>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</si>
  <si>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</si>
  <si>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</si>
  <si>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</si>
  <si>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</si>
  <si>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</si>
  <si>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</si>
  <si>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</si>
  <si>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</si>
  <si>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</si>
  <si>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</si>
  <si>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</si>
  <si>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</si>
  <si>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</si>
  <si>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</si>
  <si>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</si>
  <si>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</si>
  <si>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</si>
  <si>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</si>
  <si>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</si>
  <si>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</si>
  <si>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</si>
  <si>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</si>
  <si>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</si>
  <si>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</si>
  <si>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</si>
  <si>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</si>
  <si>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</si>
  <si>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</si>
  <si>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</si>
  <si>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</si>
  <si>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</si>
  <si>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</si>
  <si>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</si>
  <si>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</si>
  <si>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</si>
  <si>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</si>
  <si>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</si>
  <si>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</si>
  <si>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</si>
  <si>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</si>
  <si>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</si>
  <si>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</si>
  <si>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</si>
  <si>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</si>
  <si>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</si>
  <si>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</si>
  <si>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</si>
  <si>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</si>
  <si>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</si>
  <si>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</si>
  <si>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</si>
  <si>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</si>
  <si>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</si>
  <si>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</si>
  <si>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</si>
  <si>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</si>
  <si>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</si>
  <si>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</si>
  <si>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</si>
  <si>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</si>
  <si>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</si>
  <si>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</si>
  <si>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</si>
  <si>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</si>
  <si>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</si>
  <si>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</si>
  <si>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</si>
  <si>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</si>
  <si>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</si>
  <si>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</si>
  <si>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</si>
  <si>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</si>
  <si>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</si>
  <si>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</si>
  <si>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</si>
  <si>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</si>
  <si>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</si>
  <si>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</si>
  <si>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</si>
  <si>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</si>
  <si>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</si>
  <si>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</si>
  <si>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</si>
  <si>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</si>
  <si>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</si>
  <si>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</si>
  <si>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</si>
  <si>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</si>
  <si>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</si>
  <si>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</si>
  <si>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</si>
  <si>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</si>
  <si>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</si>
  <si>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</si>
  <si>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</si>
  <si>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</si>
  <si>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</si>
  <si>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</si>
  <si>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</si>
  <si>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</si>
  <si>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</si>
  <si>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</si>
  <si>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</si>
  <si>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</si>
  <si>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</si>
  <si>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</si>
  <si>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</si>
  <si>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</si>
  <si>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</si>
  <si>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</si>
  <si>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</si>
  <si>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</si>
  <si>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</si>
  <si>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</si>
  <si>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</si>
  <si>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</si>
  <si>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</si>
  <si>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</si>
  <si>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</si>
  <si>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</si>
  <si>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</si>
  <si>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</si>
  <si>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</si>
  <si>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</si>
  <si>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</si>
  <si>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</si>
  <si>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</si>
  <si>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</si>
  <si>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</si>
  <si>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</si>
  <si>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</si>
  <si>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</si>
  <si>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</si>
  <si>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</si>
  <si>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</si>
  <si>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</si>
  <si>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</si>
  <si>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</si>
  <si>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</si>
  <si>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</si>
  <si>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</si>
  <si>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</si>
  <si>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</si>
  <si>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</si>
  <si>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</si>
  <si>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</si>
  <si>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</si>
  <si>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</si>
  <si>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</si>
  <si>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</si>
  <si>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</si>
  <si>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</si>
  <si>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</si>
  <si>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</si>
  <si>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</si>
  <si>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</si>
  <si>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</si>
  <si>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</si>
  <si>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</si>
  <si>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</si>
  <si>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</si>
  <si>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</si>
  <si>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</si>
  <si>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</si>
  <si>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</si>
  <si>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</si>
  <si>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</si>
  <si>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</si>
  <si>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</si>
  <si>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</si>
  <si>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</si>
  <si>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</si>
  <si>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</si>
  <si>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</si>
  <si>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</si>
  <si>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</si>
  <si>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</si>
  <si>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</si>
  <si>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</si>
  <si>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</si>
  <si>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</si>
  <si>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</si>
  <si>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</si>
  <si>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</si>
  <si>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</si>
  <si>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</si>
  <si>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</si>
  <si>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</si>
  <si>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</si>
  <si>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</si>
  <si>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</si>
  <si>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</si>
  <si>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</si>
  <si>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</si>
  <si>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</si>
  <si>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</si>
  <si>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</si>
  <si>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</si>
  <si>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</si>
  <si>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</si>
  <si>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</si>
  <si>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</si>
  <si>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</si>
  <si>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</si>
  <si>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</si>
  <si>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</si>
  <si>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</si>
  <si>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</si>
  <si>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</si>
  <si>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</si>
  <si>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</si>
  <si>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</si>
  <si>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</si>
  <si>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</si>
  <si>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</si>
  <si>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</si>
  <si>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</si>
  <si>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</si>
  <si>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</si>
  <si>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</si>
  <si>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</si>
  <si>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</si>
  <si>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</si>
  <si>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</si>
  <si>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</si>
  <si>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</si>
  <si>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</si>
  <si>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</si>
  <si>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</si>
  <si>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</si>
  <si>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</si>
  <si>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</si>
  <si>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</si>
  <si>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</si>
  <si>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</si>
  <si>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</si>
  <si>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</si>
  <si>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</si>
  <si>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</si>
  <si>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</si>
  <si>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</si>
  <si>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</si>
  <si>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</si>
  <si>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</si>
  <si>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</si>
  <si>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</si>
  <si>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</si>
  <si>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</si>
  <si>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</si>
  <si>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</si>
  <si>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</si>
  <si>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</si>
  <si>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</si>
  <si>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</si>
  <si>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</si>
  <si>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</si>
  <si>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</si>
  <si>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</si>
  <si>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</si>
  <si>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</si>
  <si>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</si>
  <si>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</si>
  <si>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</si>
  <si>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</si>
  <si>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</si>
  <si>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</si>
  <si>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</si>
  <si>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</si>
  <si>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</si>
  <si>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</si>
  <si>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</si>
  <si>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</si>
  <si>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</si>
  <si>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</si>
  <si>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</si>
  <si>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</si>
  <si>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</si>
  <si>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</si>
  <si>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</si>
  <si>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</si>
  <si>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</si>
  <si>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</si>
  <si>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</si>
  <si>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</si>
  <si>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</si>
  <si>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</si>
  <si>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</si>
  <si>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</si>
  <si>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</si>
  <si>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</si>
  <si>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</si>
  <si>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</si>
  <si>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</si>
  <si>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</si>
  <si>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</si>
  <si>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</si>
  <si>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</si>
  <si>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</si>
  <si>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</si>
  <si>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</si>
  <si>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</si>
  <si>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</si>
  <si>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</si>
  <si>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</si>
  <si>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</si>
  <si>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</si>
  <si>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</si>
  <si>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</si>
  <si>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</si>
  <si>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</si>
  <si>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</si>
  <si>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</si>
  <si>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</si>
  <si>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</si>
  <si>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20231220 14:30:56</t>
  </si>
  <si>
    <t>14:30:56</t>
  </si>
  <si>
    <t>sor-5-60</t>
  </si>
  <si>
    <t>-</t>
  </si>
  <si>
    <t>RECT-489-20231221-14_29_33</t>
  </si>
  <si>
    <t>0: Broadleaf</t>
  </si>
  <si>
    <t>--:--:--</t>
  </si>
  <si>
    <t>2/3</t>
  </si>
  <si>
    <t>00000000</t>
  </si>
  <si>
    <t>iiiiiiii</t>
  </si>
  <si>
    <t>off</t>
  </si>
  <si>
    <t>20231220 14:32:47</t>
  </si>
  <si>
    <t>14:32:47</t>
  </si>
  <si>
    <t>RECT-490-20231221-14_31_24</t>
  </si>
  <si>
    <t>20231220 14:33:58</t>
  </si>
  <si>
    <t>14:33:58</t>
  </si>
  <si>
    <t>RECT-491-20231221-14_32_35</t>
  </si>
  <si>
    <t>3/3</t>
  </si>
  <si>
    <t>20231220 14:41:10</t>
  </si>
  <si>
    <t>14:41:10</t>
  </si>
  <si>
    <t>RECT-492-20231221-14_39_46</t>
  </si>
  <si>
    <t>20231220 14:44:00</t>
  </si>
  <si>
    <t>14:44:00</t>
  </si>
  <si>
    <t>RECT-493-20231221-14_42_37</t>
  </si>
  <si>
    <t>20231220 14:45:58</t>
  </si>
  <si>
    <t>14:45:58</t>
  </si>
  <si>
    <t>RECT-494-20231221-14_44_34</t>
  </si>
  <si>
    <t>20231220 14:50:30</t>
  </si>
  <si>
    <t>14:50:30</t>
  </si>
  <si>
    <t>RECT-495-20231221-14_49_07</t>
  </si>
  <si>
    <t>20231220 14:51:47</t>
  </si>
  <si>
    <t>14:51:47</t>
  </si>
  <si>
    <t>RECT-496-20231221-14_50_24</t>
  </si>
  <si>
    <t>20231220 14:54:55</t>
  </si>
  <si>
    <t>14:54:55</t>
  </si>
  <si>
    <t>RECT-497-20231221-14_53_32</t>
  </si>
  <si>
    <t>20231220 15:02:56</t>
  </si>
  <si>
    <t>15:02:56</t>
  </si>
  <si>
    <t>RECT-498-20231221-15_01_32</t>
  </si>
  <si>
    <t>20231220 15:04:06</t>
  </si>
  <si>
    <t>15:04:06</t>
  </si>
  <si>
    <t>RECT-499-20231221-15_02_42</t>
  </si>
  <si>
    <t>20231220 15:05:38</t>
  </si>
  <si>
    <t>15:05:38</t>
  </si>
  <si>
    <t>RECT-500-20231221-15_04_14</t>
  </si>
  <si>
    <t>20231220 15:12:02</t>
  </si>
  <si>
    <t>15:12:02</t>
  </si>
  <si>
    <t>RECT-501-20231221-15_10_39</t>
  </si>
  <si>
    <t>20231220 15:15:18</t>
  </si>
  <si>
    <t>15:15:18</t>
  </si>
  <si>
    <t>RECT-502-20231221-15_13_55</t>
  </si>
  <si>
    <t>20231220 15:17:11</t>
  </si>
  <si>
    <t>15:17:11</t>
  </si>
  <si>
    <t>RECT-503-20231221-15_15_48</t>
  </si>
  <si>
    <t>20231220 15:33:30</t>
  </si>
  <si>
    <t>15:33:30</t>
  </si>
  <si>
    <t>RECT-504-20231221-15_32_06</t>
  </si>
  <si>
    <t>20231220 15:44:46</t>
  </si>
  <si>
    <t>15:44:46</t>
  </si>
  <si>
    <t>RECT-505-20231221-15_43_23</t>
  </si>
  <si>
    <t>20231220 15:50:34</t>
  </si>
  <si>
    <t>15:50:34</t>
  </si>
  <si>
    <t>RECT-506-20231221-15_49_11</t>
  </si>
  <si>
    <t>20231220 16:18:31</t>
  </si>
  <si>
    <t>16:18:31</t>
  </si>
  <si>
    <t>ely-5-59</t>
  </si>
  <si>
    <t>RECT-507-20231221-16_17_08</t>
  </si>
  <si>
    <t>20231220 16:21:31</t>
  </si>
  <si>
    <t>16:21:31</t>
  </si>
  <si>
    <t>RECT-508-20231221-16_20_08</t>
  </si>
  <si>
    <t>20231220 16:23:24</t>
  </si>
  <si>
    <t>16:23:24</t>
  </si>
  <si>
    <t>RECT-509-20231221-16_22_01</t>
  </si>
  <si>
    <t>20231220 16:33:31</t>
  </si>
  <si>
    <t>16:33:31</t>
  </si>
  <si>
    <t>RECT-510-20231221-16_32_08</t>
  </si>
  <si>
    <t>20231220 16:35:48</t>
  </si>
  <si>
    <t>16:35:48</t>
  </si>
  <si>
    <t>RECT-511-20231221-16_34_25</t>
  </si>
  <si>
    <t>20231220 16:37:02</t>
  </si>
  <si>
    <t>16:37:02</t>
  </si>
  <si>
    <t>RECT-512-20231221-16_35_39</t>
  </si>
  <si>
    <t>20231220 16:42:34</t>
  </si>
  <si>
    <t>16:42:34</t>
  </si>
  <si>
    <t>RECT-513-20231221-16_41_11</t>
  </si>
  <si>
    <t>20231220 16:44:17</t>
  </si>
  <si>
    <t>16:44:17</t>
  </si>
  <si>
    <t>RECT-514-20231221-16_42_54</t>
  </si>
  <si>
    <t>20231220 16:50:49</t>
  </si>
  <si>
    <t>16:50:49</t>
  </si>
  <si>
    <t>RECT-515-20231221-16_49_26</t>
  </si>
  <si>
    <t>20231220 16:57:26</t>
  </si>
  <si>
    <t>16:57:26</t>
  </si>
  <si>
    <t>RECT-516-20231221-16_56_03</t>
  </si>
  <si>
    <t>20231220 16:58:35</t>
  </si>
  <si>
    <t>16:58:35</t>
  </si>
  <si>
    <t>RECT-517-20231221-16_57_12</t>
  </si>
  <si>
    <t>20231220 17:00:04</t>
  </si>
  <si>
    <t>17:00:04</t>
  </si>
  <si>
    <t>RECT-518-20231221-16_58_41</t>
  </si>
  <si>
    <t>20231220 17:07:36</t>
  </si>
  <si>
    <t>17:07:36</t>
  </si>
  <si>
    <t>RECT-519-20231221-17_06_13</t>
  </si>
  <si>
    <t>20231220 17:10:52</t>
  </si>
  <si>
    <t>17:10:52</t>
  </si>
  <si>
    <t>RECT-520-20231221-17_09_29</t>
  </si>
  <si>
    <t>20231220 17:12:17</t>
  </si>
  <si>
    <t>17:12:17</t>
  </si>
  <si>
    <t>RECT-521-20231221-17_10_54</t>
  </si>
  <si>
    <t>20231220 17:18:59</t>
  </si>
  <si>
    <t>17:18:59</t>
  </si>
  <si>
    <t>RECT-522-20231221-17_17_36</t>
  </si>
  <si>
    <t>20231220 17:24:36</t>
  </si>
  <si>
    <t>17:24:36</t>
  </si>
  <si>
    <t>RECT-523-20231221-17_23_13</t>
  </si>
  <si>
    <t>20231220 17:34:26</t>
  </si>
  <si>
    <t>17:34:26</t>
  </si>
  <si>
    <t>RECT-524-20231221-17_33_03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</si>
</sst>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J54"/>
  <sheetViews>
    <sheetView tabSelected="1" topLeftCell="JN28" workbookViewId="0">
      <selection activeCell="H19" sqref="H19:KJ54"/>
    </sheetView>
  </sheetViews>
  <sheetFormatPr defaultRowHeight="14.4" x14ac:dyDescent="0.3"/>
  <sheetData>
    <row r="2" spans="1:296" x14ac:dyDescent="0.3">
      <c r="A2" t="s">
        <v>29</v>
      </c>
      <c r="B2" t="s">
        <v>30</v>
      </c>
      <c r="C2" t="s">
        <v>32</v>
      </c>
    </row>
    <row r="3" spans="1:296" x14ac:dyDescent="0.3">
      <c r="B3" t="s">
        <v>31</v>
      </c>
      <c r="C3" t="s">
        <v>33</v>
      </c>
    </row>
    <row r="4" spans="1:296" x14ac:dyDescent="0.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 x14ac:dyDescent="0.3">
      <c r="B5" t="s">
        <v>19</v>
      </c>
      <c r="C5" t="s">
        <v>37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6" x14ac:dyDescent="0.3">
      <c r="A6" t="s">
        <v>46</v>
      </c>
      <c r="B6" t="s">
        <v>47</v>
      </c>
    </row>
    <row r="7" spans="1:296" x14ac:dyDescent="0.3">
      <c r="B7" t="s">
        <v>48</v>
      </c>
    </row>
    <row r="8" spans="1:296" x14ac:dyDescent="0.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 x14ac:dyDescent="0.3">
      <c r="B9">
        <v>0</v>
      </c>
      <c r="C9">
        <v>1</v>
      </c>
      <c r="D9">
        <v>0</v>
      </c>
      <c r="E9">
        <v>0</v>
      </c>
    </row>
    <row r="10" spans="1:296" x14ac:dyDescent="0.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 x14ac:dyDescent="0.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96" x14ac:dyDescent="0.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 x14ac:dyDescent="0.3">
      <c r="B13">
        <v>0</v>
      </c>
      <c r="C13">
        <v>0</v>
      </c>
      <c r="D13">
        <v>0</v>
      </c>
      <c r="E13">
        <v>0</v>
      </c>
      <c r="F13">
        <v>1</v>
      </c>
    </row>
    <row r="14" spans="1:296" x14ac:dyDescent="0.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 x14ac:dyDescent="0.3">
      <c r="B15">
        <v>-6276</v>
      </c>
      <c r="C15">
        <v>6.6</v>
      </c>
      <c r="D15">
        <v>1.7090000000000001E-5</v>
      </c>
      <c r="E15">
        <v>3.11</v>
      </c>
      <c r="F15" t="s">
        <v>85</v>
      </c>
      <c r="G15" t="s">
        <v>87</v>
      </c>
      <c r="H15">
        <v>0</v>
      </c>
    </row>
    <row r="16" spans="1:296" x14ac:dyDescent="0.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 x14ac:dyDescent="0.3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 x14ac:dyDescent="0.3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 x14ac:dyDescent="0.3">
      <c r="A19">
        <v>1</v>
      </c>
      <c r="B19">
        <v>1703104256.5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1703104248.75</v>
      </c>
      <c r="I19">
        <f t="shared" ref="I19:I54" si="0">(J19)/1000</f>
        <v>1.3533606547056642E-4</v>
      </c>
      <c r="J19">
        <f t="shared" ref="J19:J54" si="1">IF(DO19, AM19, AG19)</f>
        <v>0.13533606547056642</v>
      </c>
      <c r="K19">
        <f t="shared" ref="K19:K54" si="2">IF(DO19, AH19, AF19)</f>
        <v>0.67676164506885483</v>
      </c>
      <c r="L19">
        <f t="shared" ref="L19:L54" si="3">DQ19 - IF(AT19&gt;1, K19*DK19*100/(AV19*EE19), 0)</f>
        <v>419.50543333333331</v>
      </c>
      <c r="M19">
        <f t="shared" ref="M19:M54" si="4">((S19-I19/2)*L19-K19)/(S19+I19/2)</f>
        <v>313.56743938061857</v>
      </c>
      <c r="N19">
        <f t="shared" ref="N19:N54" si="5">M19*(DX19+DY19)/1000</f>
        <v>28.434880419534796</v>
      </c>
      <c r="O19">
        <f t="shared" ref="O19:O54" si="6">(DQ19 - IF(AT19&gt;1, K19*DK19*100/(AV19*EE19), 0))*(DX19+DY19)/1000</f>
        <v>38.041535357563525</v>
      </c>
      <c r="P19">
        <f t="shared" ref="P19:P54" si="7">2/((1/R19-1/Q19)+SIGN(R19)*SQRT((1/R19-1/Q19)*(1/R19-1/Q19) + 4*DL19/((DL19+1)*(DL19+1))*(2*1/R19*1/Q19-1/Q19*1/Q19)))</f>
        <v>1.0990583561509948E-2</v>
      </c>
      <c r="Q19">
        <f t="shared" ref="Q19:Q54" si="8">IF(LEFT(DM19,1)&lt;&gt;"0",IF(LEFT(DM19,1)="1",3,DN19),$D$5+$E$5*(EE19*DX19/($K$5*1000))+$F$5*(EE19*DX19/($K$5*1000))*MAX(MIN(DK19,$J$5),$I$5)*MAX(MIN(DK19,$J$5),$I$5)+$G$5*MAX(MIN(DK19,$J$5),$I$5)*(EE19*DX19/($K$5*1000))+$H$5*(EE19*DX19/($K$5*1000))*(EE19*DX19/($K$5*1000)))</f>
        <v>2.8484885993740785</v>
      </c>
      <c r="R19">
        <f t="shared" ref="R19:R54" si="9">I19*(1000-(1000*0.61365*EXP(17.502*V19/(240.97+V19))/(DX19+DY19)+DS19)/2)/(1000*0.61365*EXP(17.502*V19/(240.97+V19))/(DX19+DY19)-DS19)</f>
        <v>1.0967079095769989E-2</v>
      </c>
      <c r="S19">
        <f t="shared" ref="S19:S54" si="10">1/((DL19+1)/(P19/1.6)+1/(Q19/1.37)) + DL19/((DL19+1)/(P19/1.6) + DL19/(Q19/1.37))</f>
        <v>6.856531987392769E-3</v>
      </c>
      <c r="T19">
        <f t="shared" ref="T19:T54" si="11">(DG19*DJ19)</f>
        <v>241.73455754246856</v>
      </c>
      <c r="U19">
        <f t="shared" ref="U19:U54" si="12">(DZ19+(T19+2*0.95*0.0000000567*(((DZ19+$B$9)+273)^4-(DZ19+273)^4)-44100*I19)/(1.84*29.3*Q19+8*0.95*0.0000000567*(DZ19+273)^3))</f>
        <v>18.467221748113566</v>
      </c>
      <c r="V19">
        <f t="shared" ref="V19:V54" si="13">($C$9*EA19+$D$9*EB19+$E$9*U19)</f>
        <v>18.006723333333341</v>
      </c>
      <c r="W19">
        <f t="shared" ref="W19:W54" si="14">0.61365*EXP(17.502*V19/(240.97+V19))</f>
        <v>2.0721534151099696</v>
      </c>
      <c r="X19">
        <f t="shared" ref="X19:X54" si="15">(Y19/Z19*100)</f>
        <v>49.884587839988612</v>
      </c>
      <c r="Y19">
        <f t="shared" ref="Y19:Y54" si="16">DS19*(DX19+DY19)/1000</f>
        <v>0.97190224089007815</v>
      </c>
      <c r="Z19">
        <f t="shared" ref="Z19:Z54" si="17">0.61365*EXP(17.502*DZ19/(240.97+DZ19))</f>
        <v>1.948301635782945</v>
      </c>
      <c r="AA19">
        <f t="shared" ref="AA19:AA54" si="18">(W19-DS19*(DX19+DY19)/1000)</f>
        <v>1.1002511742198915</v>
      </c>
      <c r="AB19">
        <f t="shared" ref="AB19:AB54" si="19">(-I19*44100)</f>
        <v>-5.9683204872519795</v>
      </c>
      <c r="AC19">
        <f t="shared" ref="AC19:AC54" si="20">2*29.3*Q19*0.92*(DZ19-V19)</f>
        <v>-149.94249545475492</v>
      </c>
      <c r="AD19">
        <f t="shared" ref="AD19:AD54" si="21">2*0.95*0.0000000567*(((DZ19+$B$9)+273)^4-(V19+273)^4)</f>
        <v>-10.316780297661722</v>
      </c>
      <c r="AE19">
        <f t="shared" ref="AE19:AE54" si="22">T19+AD19+AB19+AC19</f>
        <v>75.506961302799937</v>
      </c>
      <c r="AF19">
        <f t="shared" ref="AF19:AF54" si="23">DW19*AT19*(DR19-DQ19*(1000-AT19*DT19)/(1000-AT19*DS19))/(100*DK19)</f>
        <v>0.81327279036132238</v>
      </c>
      <c r="AG19">
        <f t="shared" ref="AG19:AG54" si="24">1000*DW19*AT19*(DS19-DT19)/(100*DK19*(1000-AT19*DS19))</f>
        <v>9.3370133518260526E-2</v>
      </c>
      <c r="AH19">
        <f t="shared" ref="AH19:AH54" si="25">(AI19 - AJ19 - DX19*1000/(8.314*(DZ19+273.15)) * AL19/DW19 * AK19) * DW19/(100*DK19) * (1000 - DT19)/1000</f>
        <v>0.67676164506885483</v>
      </c>
      <c r="AI19">
        <v>424.38019570957709</v>
      </c>
      <c r="AJ19">
        <v>424.07304848484858</v>
      </c>
      <c r="AK19">
        <v>6.7185330599271037E-3</v>
      </c>
      <c r="AL19">
        <v>66.459209332443734</v>
      </c>
      <c r="AM19">
        <f t="shared" ref="AM19:AM54" si="26">(AO19 - AN19 + DX19*1000/(8.314*(DZ19+273.15)) * AQ19/DW19 * AP19) * DW19/(100*DK19) * 1000/(1000 - AO19)</f>
        <v>0.13533606547056642</v>
      </c>
      <c r="AN19">
        <v>10.65470129523411</v>
      </c>
      <c r="AO19">
        <v>10.70836242424242</v>
      </c>
      <c r="AP19">
        <v>-1.345150029075914E-5</v>
      </c>
      <c r="AQ19">
        <v>106.913265951277</v>
      </c>
      <c r="AR19">
        <v>0</v>
      </c>
      <c r="AS19">
        <v>0</v>
      </c>
      <c r="AT19">
        <f t="shared" ref="AT19:AT54" si="27">IF(AR19*$H$15&gt;=AV19,1,(AV19/(AV19-AR19*$H$15)))</f>
        <v>1</v>
      </c>
      <c r="AU19">
        <f t="shared" ref="AU19:AU54" si="28">(AT19-1)*100</f>
        <v>0</v>
      </c>
      <c r="AV19">
        <f t="shared" ref="AV19:AV54" si="29">MAX(0,($B$15+$C$15*EE19)/(1+$D$15*EE19)*DX19/(DZ19+273)*$E$15)</f>
        <v>49545.63514206955</v>
      </c>
      <c r="AW19" t="s">
        <v>437</v>
      </c>
      <c r="AX19">
        <v>0</v>
      </c>
      <c r="AY19">
        <v>0.7</v>
      </c>
      <c r="AZ19">
        <v>0.7</v>
      </c>
      <c r="BA19">
        <f t="shared" ref="BA19:BA54" si="30">1-AY19/AZ19</f>
        <v>0</v>
      </c>
      <c r="BB19">
        <v>-1</v>
      </c>
      <c r="BC19" t="s">
        <v>438</v>
      </c>
      <c r="BD19">
        <v>8159.09</v>
      </c>
      <c r="BE19">
        <v>292.93200000000002</v>
      </c>
      <c r="BF19">
        <v>296.69</v>
      </c>
      <c r="BG19">
        <f t="shared" ref="BG19:BG54" si="31">1-BE19/BF19</f>
        <v>1.2666419495095838E-2</v>
      </c>
      <c r="BH19">
        <v>0.5</v>
      </c>
      <c r="BI19">
        <f t="shared" ref="BI19:BI54" si="32">DH19</f>
        <v>1261.1987605919528</v>
      </c>
      <c r="BJ19">
        <f t="shared" ref="BJ19:BJ54" si="33">K19</f>
        <v>0.67676164506885483</v>
      </c>
      <c r="BK19">
        <f t="shared" ref="BK19:BK54" si="34">BG19*BH19*BI19</f>
        <v>7.9874362841763098</v>
      </c>
      <c r="BL19">
        <f t="shared" ref="BL19:BL54" si="35">(BJ19-BB19)/BI19</f>
        <v>1.3294983292576775E-3</v>
      </c>
      <c r="BM19">
        <f t="shared" ref="BM19:BM54" si="36">(AZ19-BF19)/BF19</f>
        <v>-0.99764063500623545</v>
      </c>
      <c r="BN19">
        <f t="shared" ref="BN19:BN54" si="37">AY19/(BA19+AY19/BF19)</f>
        <v>296.69</v>
      </c>
      <c r="BO19" t="s">
        <v>437</v>
      </c>
      <c r="BP19">
        <v>0</v>
      </c>
      <c r="BQ19">
        <f t="shared" ref="BQ19:BQ54" si="38">IF(BP19&lt;&gt;0, BP19, BN19)</f>
        <v>296.69</v>
      </c>
      <c r="BR19">
        <f t="shared" ref="BR19:BR54" si="39">1-BQ19/BF19</f>
        <v>0</v>
      </c>
      <c r="BS19" t="e">
        <f t="shared" ref="BS19:BS54" si="40">(BF19-BE19)/(BF19-BQ19)</f>
        <v>#DIV/0!</v>
      </c>
      <c r="BT19">
        <f t="shared" ref="BT19:BT54" si="41">(AZ19-BF19)/(AZ19-BQ19)</f>
        <v>1</v>
      </c>
      <c r="BU19">
        <f t="shared" ref="BU19:BU54" si="42">(BF19-BE19)/(BF19-AY19)</f>
        <v>1.2696374877529584E-2</v>
      </c>
      <c r="BV19" t="e">
        <f t="shared" ref="BV19:BV54" si="43">(AZ19-BF19)/(AZ19-AY19)</f>
        <v>#DIV/0!</v>
      </c>
      <c r="BW19" t="e">
        <f t="shared" ref="BW19:BW54" si="44">(BS19*BQ19/BE19)</f>
        <v>#DIV/0!</v>
      </c>
      <c r="BX19" t="e">
        <f t="shared" ref="BX19:BX54" si="45">(1-BW19)</f>
        <v>#DIV/0!</v>
      </c>
      <c r="DG19">
        <f t="shared" ref="DG19:DG54" si="46">$B$13*EF19+$C$13*EG19+$F$13*ER19*(1-EU19)</f>
        <v>1499.9856666666669</v>
      </c>
      <c r="DH19">
        <f t="shared" ref="DH19:DH54" si="47">DG19*DI19</f>
        <v>1261.1987605919528</v>
      </c>
      <c r="DI19">
        <f t="shared" ref="DI19:DI54" si="48">($B$13*$D$11+$C$13*$D$11+$F$13*((FE19+EW19)/MAX(FE19+EW19+FF19, 0.1)*$I$11+FF19/MAX(FE19+EW19+FF19, 0.1)*$J$11))/($B$13+$C$13+$F$13)</f>
        <v>0.84080720810795695</v>
      </c>
      <c r="DJ19">
        <f t="shared" ref="DJ19:DJ54" si="49">($B$13*$K$11+$C$13*$K$11+$F$13*((FE19+EW19)/MAX(FE19+EW19+FF19, 0.1)*$P$11+FF19/MAX(FE19+EW19+FF19, 0.1)*$Q$11))/($B$13+$C$13+$F$13)</f>
        <v>0.16115791164835699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1703104248.75</v>
      </c>
      <c r="DQ19">
        <v>419.50543333333331</v>
      </c>
      <c r="DR19">
        <v>419.84640000000002</v>
      </c>
      <c r="DS19">
        <v>10.717713333333331</v>
      </c>
      <c r="DT19">
        <v>10.680766666666671</v>
      </c>
      <c r="DU19">
        <v>418.23419999999999</v>
      </c>
      <c r="DV19">
        <v>10.710533333333331</v>
      </c>
      <c r="DW19">
        <v>500.01490000000013</v>
      </c>
      <c r="DX19">
        <v>90.581850000000003</v>
      </c>
      <c r="DY19">
        <v>0.10001568</v>
      </c>
      <c r="DZ19">
        <v>17.030329999999999</v>
      </c>
      <c r="EA19">
        <v>18.006723333333341</v>
      </c>
      <c r="EB19">
        <v>999.9000000000002</v>
      </c>
      <c r="EC19">
        <v>0</v>
      </c>
      <c r="ED19">
        <v>0</v>
      </c>
      <c r="EE19">
        <v>10000.436</v>
      </c>
      <c r="EF19">
        <v>0</v>
      </c>
      <c r="EG19">
        <v>12.096373333333331</v>
      </c>
      <c r="EH19">
        <v>-0.34097813333333332</v>
      </c>
      <c r="EI19">
        <v>424.0503666666666</v>
      </c>
      <c r="EJ19">
        <v>424.37920000000003</v>
      </c>
      <c r="EK19">
        <v>3.6955620000000002E-2</v>
      </c>
      <c r="EL19">
        <v>419.84640000000002</v>
      </c>
      <c r="EM19">
        <v>10.680766666666671</v>
      </c>
      <c r="EN19">
        <v>0.97083010000000014</v>
      </c>
      <c r="EO19">
        <v>0.96748273333333334</v>
      </c>
      <c r="EP19">
        <v>6.4858079999999996</v>
      </c>
      <c r="EQ19">
        <v>6.4356470000000012</v>
      </c>
      <c r="ER19">
        <v>1499.9856666666669</v>
      </c>
      <c r="ES19">
        <v>0.97299999999999998</v>
      </c>
      <c r="ET19">
        <v>2.699971E-2</v>
      </c>
      <c r="EU19">
        <v>0</v>
      </c>
      <c r="EV19">
        <v>292.96013333333332</v>
      </c>
      <c r="EW19">
        <v>4.9995999999999983</v>
      </c>
      <c r="EX19">
        <v>4425.8000000000011</v>
      </c>
      <c r="EY19">
        <v>14076.28</v>
      </c>
      <c r="EZ19">
        <v>37.524699999999989</v>
      </c>
      <c r="FA19">
        <v>38.764466666666657</v>
      </c>
      <c r="FB19">
        <v>38.61016666666665</v>
      </c>
      <c r="FC19">
        <v>38.189500000000002</v>
      </c>
      <c r="FD19">
        <v>37.980999999999987</v>
      </c>
      <c r="FE19">
        <v>1454.6253333333329</v>
      </c>
      <c r="FF19">
        <v>40.359999999999992</v>
      </c>
      <c r="FG19">
        <v>0</v>
      </c>
      <c r="FH19">
        <v>1703104223.5999999</v>
      </c>
      <c r="FI19">
        <v>0</v>
      </c>
      <c r="FJ19">
        <v>292.93200000000002</v>
      </c>
      <c r="FK19">
        <v>-0.81688887338043303</v>
      </c>
      <c r="FL19">
        <v>-15.44410261078739</v>
      </c>
      <c r="FM19">
        <v>4425.7846153846158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-0.32265634999999998</v>
      </c>
      <c r="GC19">
        <v>-0.29891126454033812</v>
      </c>
      <c r="GD19">
        <v>5.3917559015848437E-2</v>
      </c>
      <c r="GE19">
        <v>1</v>
      </c>
      <c r="GF19">
        <v>292.98247058823529</v>
      </c>
      <c r="GG19">
        <v>-0.5339037371064872</v>
      </c>
      <c r="GH19">
        <v>0.21038203838761099</v>
      </c>
      <c r="GI19">
        <v>1</v>
      </c>
      <c r="GJ19">
        <v>2.8474811999999999E-2</v>
      </c>
      <c r="GK19">
        <v>0.17740810851782371</v>
      </c>
      <c r="GL19">
        <v>1.8343027594932521E-2</v>
      </c>
      <c r="GM19">
        <v>0</v>
      </c>
      <c r="GN19">
        <v>2</v>
      </c>
      <c r="GO19">
        <v>3</v>
      </c>
      <c r="GP19" t="s">
        <v>441</v>
      </c>
      <c r="GQ19">
        <v>3.0997699999999999</v>
      </c>
      <c r="GR19">
        <v>2.7580300000000002</v>
      </c>
      <c r="GS19">
        <v>8.8442099999999996E-2</v>
      </c>
      <c r="GT19">
        <v>8.8755200000000006E-2</v>
      </c>
      <c r="GU19">
        <v>6.0636099999999998E-2</v>
      </c>
      <c r="GV19">
        <v>6.1035399999999997E-2</v>
      </c>
      <c r="GW19">
        <v>23963.7</v>
      </c>
      <c r="GX19">
        <v>22259.3</v>
      </c>
      <c r="GY19">
        <v>26846.7</v>
      </c>
      <c r="GZ19">
        <v>24644.7</v>
      </c>
      <c r="HA19">
        <v>40410.1</v>
      </c>
      <c r="HB19">
        <v>34230.199999999997</v>
      </c>
      <c r="HC19">
        <v>46931</v>
      </c>
      <c r="HD19">
        <v>39006.699999999997</v>
      </c>
      <c r="HE19">
        <v>1.91615</v>
      </c>
      <c r="HF19">
        <v>1.9655499999999999</v>
      </c>
      <c r="HG19">
        <v>4.0829200000000003E-2</v>
      </c>
      <c r="HH19">
        <v>0</v>
      </c>
      <c r="HI19">
        <v>17.319400000000002</v>
      </c>
      <c r="HJ19">
        <v>999.9</v>
      </c>
      <c r="HK19">
        <v>46.8</v>
      </c>
      <c r="HL19">
        <v>24.3</v>
      </c>
      <c r="HM19">
        <v>15.754200000000001</v>
      </c>
      <c r="HN19">
        <v>63.380099999999999</v>
      </c>
      <c r="HO19">
        <v>22.660299999999999</v>
      </c>
      <c r="HP19">
        <v>1</v>
      </c>
      <c r="HQ19">
        <v>-9.0058399999999997E-2</v>
      </c>
      <c r="HR19">
        <v>5.6340000000000003</v>
      </c>
      <c r="HS19">
        <v>20.1919</v>
      </c>
      <c r="HT19">
        <v>5.2216300000000002</v>
      </c>
      <c r="HU19">
        <v>11.98</v>
      </c>
      <c r="HV19">
        <v>4.9656500000000001</v>
      </c>
      <c r="HW19">
        <v>3.2750499999999998</v>
      </c>
      <c r="HX19">
        <v>9999</v>
      </c>
      <c r="HY19">
        <v>9999</v>
      </c>
      <c r="HZ19">
        <v>9999</v>
      </c>
      <c r="IA19">
        <v>549.79999999999995</v>
      </c>
      <c r="IB19">
        <v>1.8638600000000001</v>
      </c>
      <c r="IC19">
        <v>1.85989</v>
      </c>
      <c r="ID19">
        <v>1.85808</v>
      </c>
      <c r="IE19">
        <v>1.8595900000000001</v>
      </c>
      <c r="IF19">
        <v>1.8597399999999999</v>
      </c>
      <c r="IG19">
        <v>1.8581300000000001</v>
      </c>
      <c r="IH19">
        <v>1.8571800000000001</v>
      </c>
      <c r="II19">
        <v>1.85225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1.2709999999999999</v>
      </c>
      <c r="IX19">
        <v>7.1000000000000004E-3</v>
      </c>
      <c r="IY19">
        <v>0.39716153104927959</v>
      </c>
      <c r="IZ19">
        <v>2.1943836705261579E-3</v>
      </c>
      <c r="JA19">
        <v>-2.6144308360484781E-7</v>
      </c>
      <c r="JB19">
        <v>2.8315668189746569E-11</v>
      </c>
      <c r="JC19">
        <v>-2.387284111826243E-2</v>
      </c>
      <c r="JD19">
        <v>-4.9195921971587819E-3</v>
      </c>
      <c r="JE19">
        <v>8.1864236447964141E-4</v>
      </c>
      <c r="JF19">
        <v>-8.2681161510495509E-6</v>
      </c>
      <c r="JG19">
        <v>6</v>
      </c>
      <c r="JH19">
        <v>2002</v>
      </c>
      <c r="JI19">
        <v>0</v>
      </c>
      <c r="JJ19">
        <v>28</v>
      </c>
      <c r="JK19">
        <v>28385070.899999999</v>
      </c>
      <c r="JL19">
        <v>28385070.899999999</v>
      </c>
      <c r="JM19">
        <v>1.09741</v>
      </c>
      <c r="JN19">
        <v>2.5463900000000002</v>
      </c>
      <c r="JO19">
        <v>1.49658</v>
      </c>
      <c r="JP19">
        <v>2.36572</v>
      </c>
      <c r="JQ19">
        <v>1.5490699999999999</v>
      </c>
      <c r="JR19">
        <v>2.34009</v>
      </c>
      <c r="JS19">
        <v>30.0504</v>
      </c>
      <c r="JT19">
        <v>24.052499999999998</v>
      </c>
      <c r="JU19">
        <v>18</v>
      </c>
      <c r="JV19">
        <v>483.08600000000001</v>
      </c>
      <c r="JW19">
        <v>530.91800000000001</v>
      </c>
      <c r="JX19">
        <v>12.645099999999999</v>
      </c>
      <c r="JY19">
        <v>25.7928</v>
      </c>
      <c r="JZ19">
        <v>30.000699999999998</v>
      </c>
      <c r="KA19">
        <v>25.7195</v>
      </c>
      <c r="KB19">
        <v>25.6297</v>
      </c>
      <c r="KC19">
        <v>22.064399999999999</v>
      </c>
      <c r="KD19">
        <v>33.083300000000001</v>
      </c>
      <c r="KE19">
        <v>36.121600000000001</v>
      </c>
      <c r="KF19">
        <v>12.693899999999999</v>
      </c>
      <c r="KG19">
        <v>420</v>
      </c>
      <c r="KH19">
        <v>10.725099999999999</v>
      </c>
      <c r="KI19">
        <v>102.57</v>
      </c>
      <c r="KJ19">
        <v>94.054500000000004</v>
      </c>
    </row>
    <row r="20" spans="1:296" x14ac:dyDescent="0.3">
      <c r="A20">
        <v>2</v>
      </c>
      <c r="B20">
        <v>1703104367.5</v>
      </c>
      <c r="C20">
        <v>111</v>
      </c>
      <c r="D20" t="s">
        <v>445</v>
      </c>
      <c r="E20" t="s">
        <v>446</v>
      </c>
      <c r="F20">
        <v>5</v>
      </c>
      <c r="G20" t="s">
        <v>436</v>
      </c>
      <c r="H20">
        <v>1703104359.5</v>
      </c>
      <c r="I20">
        <f t="shared" si="0"/>
        <v>1.7835290664348157E-4</v>
      </c>
      <c r="J20">
        <f t="shared" si="1"/>
        <v>0.17835290664348158</v>
      </c>
      <c r="K20">
        <f t="shared" si="2"/>
        <v>0.9695478397591335</v>
      </c>
      <c r="L20">
        <f t="shared" si="3"/>
        <v>419.53500000000003</v>
      </c>
      <c r="M20">
        <f t="shared" si="4"/>
        <v>305.78665938106752</v>
      </c>
      <c r="N20">
        <f t="shared" si="5"/>
        <v>27.72772075364318</v>
      </c>
      <c r="O20">
        <f t="shared" si="6"/>
        <v>38.042043266129227</v>
      </c>
      <c r="P20">
        <f t="shared" si="7"/>
        <v>1.4583036276114167E-2</v>
      </c>
      <c r="Q20">
        <f t="shared" si="8"/>
        <v>2.848560731954735</v>
      </c>
      <c r="R20">
        <f t="shared" si="9"/>
        <v>1.4541687166403743E-2</v>
      </c>
      <c r="S20">
        <f t="shared" si="10"/>
        <v>9.0922596956815559E-3</v>
      </c>
      <c r="T20">
        <f t="shared" si="11"/>
        <v>241.73634195935148</v>
      </c>
      <c r="U20">
        <f t="shared" si="12"/>
        <v>18.425487316849726</v>
      </c>
      <c r="V20">
        <f t="shared" si="13"/>
        <v>17.98808064516129</v>
      </c>
      <c r="W20">
        <f t="shared" si="14"/>
        <v>2.0697254840850055</v>
      </c>
      <c r="X20">
        <f t="shared" si="15"/>
        <v>50.204216742996522</v>
      </c>
      <c r="Y20">
        <f t="shared" si="16"/>
        <v>0.97626088213835938</v>
      </c>
      <c r="Z20">
        <f t="shared" si="17"/>
        <v>1.9445794506385714</v>
      </c>
      <c r="AA20">
        <f t="shared" si="18"/>
        <v>1.0934646019466461</v>
      </c>
      <c r="AB20">
        <f t="shared" si="19"/>
        <v>-7.8653631829775374</v>
      </c>
      <c r="AC20">
        <f t="shared" si="20"/>
        <v>-151.717848276853</v>
      </c>
      <c r="AD20">
        <f t="shared" si="21"/>
        <v>-10.436038583418677</v>
      </c>
      <c r="AE20">
        <f t="shared" si="22"/>
        <v>71.717091916102248</v>
      </c>
      <c r="AF20">
        <f t="shared" si="23"/>
        <v>0.92864673206882586</v>
      </c>
      <c r="AG20">
        <f t="shared" si="24"/>
        <v>0.14922586063877732</v>
      </c>
      <c r="AH20">
        <f t="shared" si="25"/>
        <v>0.9695478397591335</v>
      </c>
      <c r="AI20">
        <v>424.45558093803868</v>
      </c>
      <c r="AJ20">
        <v>424.06792727272688</v>
      </c>
      <c r="AK20">
        <v>-8.7086493359270244E-4</v>
      </c>
      <c r="AL20">
        <v>66.459209332443734</v>
      </c>
      <c r="AM20">
        <f t="shared" si="26"/>
        <v>0.17835290664348158</v>
      </c>
      <c r="AN20">
        <v>10.68236476189637</v>
      </c>
      <c r="AO20">
        <v>10.753408484848491</v>
      </c>
      <c r="AP20">
        <v>-5.8884895762236393E-5</v>
      </c>
      <c r="AQ20">
        <v>106.913265951277</v>
      </c>
      <c r="AR20">
        <v>0</v>
      </c>
      <c r="AS20">
        <v>0</v>
      </c>
      <c r="AT20">
        <f t="shared" si="27"/>
        <v>1</v>
      </c>
      <c r="AU20">
        <f t="shared" si="28"/>
        <v>0</v>
      </c>
      <c r="AV20">
        <f t="shared" si="29"/>
        <v>49552.775270164442</v>
      </c>
      <c r="AW20" t="s">
        <v>437</v>
      </c>
      <c r="AX20">
        <v>0</v>
      </c>
      <c r="AY20">
        <v>0.7</v>
      </c>
      <c r="AZ20">
        <v>0.7</v>
      </c>
      <c r="BA20">
        <f t="shared" si="30"/>
        <v>0</v>
      </c>
      <c r="BB20">
        <v>-1</v>
      </c>
      <c r="BC20" t="s">
        <v>447</v>
      </c>
      <c r="BD20">
        <v>8163.56</v>
      </c>
      <c r="BE20">
        <v>292.06669230769228</v>
      </c>
      <c r="BF20">
        <v>295.83</v>
      </c>
      <c r="BG20">
        <f t="shared" si="31"/>
        <v>1.2721183423951898E-2</v>
      </c>
      <c r="BH20">
        <v>0.5</v>
      </c>
      <c r="BI20">
        <f t="shared" si="32"/>
        <v>1261.2054097399284</v>
      </c>
      <c r="BJ20">
        <f t="shared" si="33"/>
        <v>0.9695478397591335</v>
      </c>
      <c r="BK20">
        <f t="shared" si="34"/>
        <v>8.0220126762910198</v>
      </c>
      <c r="BL20">
        <f t="shared" si="35"/>
        <v>1.5616392258936405E-3</v>
      </c>
      <c r="BM20">
        <f t="shared" si="36"/>
        <v>-0.99763377615522431</v>
      </c>
      <c r="BN20">
        <f t="shared" si="37"/>
        <v>295.83</v>
      </c>
      <c r="BO20" t="s">
        <v>437</v>
      </c>
      <c r="BP20">
        <v>0</v>
      </c>
      <c r="BQ20">
        <f t="shared" si="38"/>
        <v>295.83</v>
      </c>
      <c r="BR20">
        <f t="shared" si="39"/>
        <v>0</v>
      </c>
      <c r="BS20" t="e">
        <f t="shared" si="40"/>
        <v>#DIV/0!</v>
      </c>
      <c r="BT20">
        <f t="shared" si="41"/>
        <v>1</v>
      </c>
      <c r="BU20">
        <f t="shared" si="42"/>
        <v>1.2751355986540527E-2</v>
      </c>
      <c r="BV20" t="e">
        <f t="shared" si="43"/>
        <v>#DIV/0!</v>
      </c>
      <c r="BW20" t="e">
        <f t="shared" si="44"/>
        <v>#DIV/0!</v>
      </c>
      <c r="BX20" t="e">
        <f t="shared" si="45"/>
        <v>#DIV/0!</v>
      </c>
      <c r="DG20">
        <f t="shared" si="46"/>
        <v>1499.9932258064521</v>
      </c>
      <c r="DH20">
        <f t="shared" si="47"/>
        <v>1261.2054097399284</v>
      </c>
      <c r="DI20">
        <f t="shared" si="48"/>
        <v>0.84080740368801166</v>
      </c>
      <c r="DJ20">
        <f t="shared" si="49"/>
        <v>0.16115828911786254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1703104359.5</v>
      </c>
      <c r="DQ20">
        <v>419.53500000000003</v>
      </c>
      <c r="DR20">
        <v>419.93148387096772</v>
      </c>
      <c r="DS20">
        <v>10.7663935483871</v>
      </c>
      <c r="DT20">
        <v>10.70734838709677</v>
      </c>
      <c r="DU20">
        <v>418.26364516129041</v>
      </c>
      <c r="DV20">
        <v>10.75873548387097</v>
      </c>
      <c r="DW20">
        <v>500.02145161290321</v>
      </c>
      <c r="DX20">
        <v>90.576654838709672</v>
      </c>
      <c r="DY20">
        <v>0.1000306967741935</v>
      </c>
      <c r="DZ20">
        <v>17.000151612903231</v>
      </c>
      <c r="EA20">
        <v>17.98808064516129</v>
      </c>
      <c r="EB20">
        <v>999.90000000000032</v>
      </c>
      <c r="EC20">
        <v>0</v>
      </c>
      <c r="ED20">
        <v>0</v>
      </c>
      <c r="EE20">
        <v>10001.451612903231</v>
      </c>
      <c r="EF20">
        <v>0</v>
      </c>
      <c r="EG20">
        <v>12.220174193548379</v>
      </c>
      <c r="EH20">
        <v>-0.39653651612903218</v>
      </c>
      <c r="EI20">
        <v>424.10103225806438</v>
      </c>
      <c r="EJ20">
        <v>424.47645161290319</v>
      </c>
      <c r="EK20">
        <v>5.9048993548387087E-2</v>
      </c>
      <c r="EL20">
        <v>419.93148387096772</v>
      </c>
      <c r="EM20">
        <v>10.70734838709677</v>
      </c>
      <c r="EN20">
        <v>0.9751844838709679</v>
      </c>
      <c r="EO20">
        <v>0.96983600000000014</v>
      </c>
      <c r="EP20">
        <v>6.5507977419354848</v>
      </c>
      <c r="EQ20">
        <v>6.4709125806451606</v>
      </c>
      <c r="ER20">
        <v>1499.9932258064521</v>
      </c>
      <c r="ES20">
        <v>0.97299912903225805</v>
      </c>
      <c r="ET20">
        <v>2.7000545161290319E-2</v>
      </c>
      <c r="EU20">
        <v>0</v>
      </c>
      <c r="EV20">
        <v>292.06909677419361</v>
      </c>
      <c r="EW20">
        <v>4.9995999999999974</v>
      </c>
      <c r="EX20">
        <v>4406.7883870967744</v>
      </c>
      <c r="EY20">
        <v>14076.35161290323</v>
      </c>
      <c r="EZ20">
        <v>37.193354838709681</v>
      </c>
      <c r="FA20">
        <v>38.654999999999987</v>
      </c>
      <c r="FB20">
        <v>38.532064516129019</v>
      </c>
      <c r="FC20">
        <v>37.95954838709676</v>
      </c>
      <c r="FD20">
        <v>37.72558064516128</v>
      </c>
      <c r="FE20">
        <v>1454.6235483870969</v>
      </c>
      <c r="FF20">
        <v>40.369999999999983</v>
      </c>
      <c r="FG20">
        <v>0</v>
      </c>
      <c r="FH20">
        <v>110.2000000476837</v>
      </c>
      <c r="FI20">
        <v>0</v>
      </c>
      <c r="FJ20">
        <v>292.06669230769228</v>
      </c>
      <c r="FK20">
        <v>-0.40451283580134539</v>
      </c>
      <c r="FL20">
        <v>-12.90666670538497</v>
      </c>
      <c r="FM20">
        <v>4406.7630769230764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-0.3942794</v>
      </c>
      <c r="GC20">
        <v>-1.331257035646734E-3</v>
      </c>
      <c r="GD20">
        <v>4.874519064266751E-2</v>
      </c>
      <c r="GE20">
        <v>1</v>
      </c>
      <c r="GF20">
        <v>292.1036764705882</v>
      </c>
      <c r="GG20">
        <v>-0.71637892402032688</v>
      </c>
      <c r="GH20">
        <v>0.23913959996182069</v>
      </c>
      <c r="GI20">
        <v>1</v>
      </c>
      <c r="GJ20">
        <v>5.6259775000000012E-2</v>
      </c>
      <c r="GK20">
        <v>0.1201385988742963</v>
      </c>
      <c r="GL20">
        <v>1.3950683265269661E-2</v>
      </c>
      <c r="GM20">
        <v>0</v>
      </c>
      <c r="GN20">
        <v>2</v>
      </c>
      <c r="GO20">
        <v>3</v>
      </c>
      <c r="GP20" t="s">
        <v>441</v>
      </c>
      <c r="GQ20">
        <v>3.09978</v>
      </c>
      <c r="GR20">
        <v>2.7582300000000002</v>
      </c>
      <c r="GS20">
        <v>8.8357400000000003E-2</v>
      </c>
      <c r="GT20">
        <v>8.8684700000000005E-2</v>
      </c>
      <c r="GU20">
        <v>6.0772899999999998E-2</v>
      </c>
      <c r="GV20">
        <v>6.1116999999999998E-2</v>
      </c>
      <c r="GW20">
        <v>23948</v>
      </c>
      <c r="GX20">
        <v>22246.1</v>
      </c>
      <c r="GY20">
        <v>26827.8</v>
      </c>
      <c r="GZ20">
        <v>24629.4</v>
      </c>
      <c r="HA20">
        <v>40376.300000000003</v>
      </c>
      <c r="HB20">
        <v>34207.599999999999</v>
      </c>
      <c r="HC20">
        <v>46898.6</v>
      </c>
      <c r="HD20">
        <v>38984.5</v>
      </c>
      <c r="HE20">
        <v>1.9131</v>
      </c>
      <c r="HF20">
        <v>1.95865</v>
      </c>
      <c r="HG20">
        <v>3.79607E-2</v>
      </c>
      <c r="HH20">
        <v>0</v>
      </c>
      <c r="HI20">
        <v>17.371099999999998</v>
      </c>
      <c r="HJ20">
        <v>999.9</v>
      </c>
      <c r="HK20">
        <v>45.7</v>
      </c>
      <c r="HL20">
        <v>24.5</v>
      </c>
      <c r="HM20">
        <v>15.571099999999999</v>
      </c>
      <c r="HN20">
        <v>63.560200000000002</v>
      </c>
      <c r="HO20">
        <v>22.760400000000001</v>
      </c>
      <c r="HP20">
        <v>1</v>
      </c>
      <c r="HQ20">
        <v>-6.0043199999999998E-2</v>
      </c>
      <c r="HR20">
        <v>6.10886</v>
      </c>
      <c r="HS20">
        <v>20.176300000000001</v>
      </c>
      <c r="HT20">
        <v>5.2228300000000001</v>
      </c>
      <c r="HU20">
        <v>11.98</v>
      </c>
      <c r="HV20">
        <v>4.9657999999999998</v>
      </c>
      <c r="HW20">
        <v>3.2751000000000001</v>
      </c>
      <c r="HX20">
        <v>9999</v>
      </c>
      <c r="HY20">
        <v>9999</v>
      </c>
      <c r="HZ20">
        <v>9999</v>
      </c>
      <c r="IA20">
        <v>549.79999999999995</v>
      </c>
      <c r="IB20">
        <v>1.8638600000000001</v>
      </c>
      <c r="IC20">
        <v>1.85989</v>
      </c>
      <c r="ID20">
        <v>1.8581000000000001</v>
      </c>
      <c r="IE20">
        <v>1.8595900000000001</v>
      </c>
      <c r="IF20">
        <v>1.8597399999999999</v>
      </c>
      <c r="IG20">
        <v>1.8581700000000001</v>
      </c>
      <c r="IH20">
        <v>1.8571599999999999</v>
      </c>
      <c r="II20">
        <v>1.85225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1.272</v>
      </c>
      <c r="IX20">
        <v>7.6E-3</v>
      </c>
      <c r="IY20">
        <v>0.39716153104927959</v>
      </c>
      <c r="IZ20">
        <v>2.1943836705261579E-3</v>
      </c>
      <c r="JA20">
        <v>-2.6144308360484781E-7</v>
      </c>
      <c r="JB20">
        <v>2.8315668189746569E-11</v>
      </c>
      <c r="JC20">
        <v>-2.387284111826243E-2</v>
      </c>
      <c r="JD20">
        <v>-4.9195921971587819E-3</v>
      </c>
      <c r="JE20">
        <v>8.1864236447964141E-4</v>
      </c>
      <c r="JF20">
        <v>-8.2681161510495509E-6</v>
      </c>
      <c r="JG20">
        <v>6</v>
      </c>
      <c r="JH20">
        <v>2002</v>
      </c>
      <c r="JI20">
        <v>0</v>
      </c>
      <c r="JJ20">
        <v>28</v>
      </c>
      <c r="JK20">
        <v>28385072.800000001</v>
      </c>
      <c r="JL20">
        <v>28385072.800000001</v>
      </c>
      <c r="JM20">
        <v>1.10229</v>
      </c>
      <c r="JN20">
        <v>2.5427200000000001</v>
      </c>
      <c r="JO20">
        <v>1.49658</v>
      </c>
      <c r="JP20">
        <v>2.3645</v>
      </c>
      <c r="JQ20">
        <v>1.5490699999999999</v>
      </c>
      <c r="JR20">
        <v>2.36328</v>
      </c>
      <c r="JS20">
        <v>30.415400000000002</v>
      </c>
      <c r="JT20">
        <v>24.043700000000001</v>
      </c>
      <c r="JU20">
        <v>18</v>
      </c>
      <c r="JV20">
        <v>483.858</v>
      </c>
      <c r="JW20">
        <v>529.17999999999995</v>
      </c>
      <c r="JX20">
        <v>12.6136</v>
      </c>
      <c r="JY20">
        <v>26.128599999999999</v>
      </c>
      <c r="JZ20">
        <v>30.0014</v>
      </c>
      <c r="KA20">
        <v>26.033799999999999</v>
      </c>
      <c r="KB20">
        <v>25.941800000000001</v>
      </c>
      <c r="KC20">
        <v>22.170200000000001</v>
      </c>
      <c r="KD20">
        <v>31.6373</v>
      </c>
      <c r="KE20">
        <v>34.630699999999997</v>
      </c>
      <c r="KF20">
        <v>12.6119</v>
      </c>
      <c r="KG20">
        <v>420</v>
      </c>
      <c r="KH20">
        <v>10.759499999999999</v>
      </c>
      <c r="KI20">
        <v>102.499</v>
      </c>
      <c r="KJ20">
        <v>93.999200000000002</v>
      </c>
    </row>
    <row r="21" spans="1:296" x14ac:dyDescent="0.3">
      <c r="A21">
        <v>3</v>
      </c>
      <c r="B21">
        <v>1703104438.5</v>
      </c>
      <c r="C21">
        <v>182</v>
      </c>
      <c r="D21" t="s">
        <v>448</v>
      </c>
      <c r="E21" t="s">
        <v>449</v>
      </c>
      <c r="F21">
        <v>5</v>
      </c>
      <c r="G21" t="s">
        <v>436</v>
      </c>
      <c r="H21">
        <v>1703104430.5</v>
      </c>
      <c r="I21">
        <f t="shared" si="0"/>
        <v>1.321843920458555E-4</v>
      </c>
      <c r="J21">
        <f t="shared" si="1"/>
        <v>0.1321843920458555</v>
      </c>
      <c r="K21">
        <f t="shared" si="2"/>
        <v>1.1448757655148294</v>
      </c>
      <c r="L21">
        <f t="shared" si="3"/>
        <v>419.47577419354838</v>
      </c>
      <c r="M21">
        <f t="shared" si="4"/>
        <v>242.76086806474561</v>
      </c>
      <c r="N21">
        <f t="shared" si="5"/>
        <v>22.012451673829954</v>
      </c>
      <c r="O21">
        <f t="shared" si="6"/>
        <v>38.036155832641093</v>
      </c>
      <c r="P21">
        <f t="shared" si="7"/>
        <v>1.078151007763224E-2</v>
      </c>
      <c r="Q21">
        <f t="shared" si="8"/>
        <v>2.8495846862969234</v>
      </c>
      <c r="R21">
        <f t="shared" si="9"/>
        <v>1.0758899042808124E-2</v>
      </c>
      <c r="S21">
        <f t="shared" si="10"/>
        <v>6.7263394216567057E-3</v>
      </c>
      <c r="T21">
        <f t="shared" si="11"/>
        <v>241.73325187831097</v>
      </c>
      <c r="U21">
        <f t="shared" si="12"/>
        <v>18.438789056328453</v>
      </c>
      <c r="V21">
        <f t="shared" si="13"/>
        <v>18.01036451612903</v>
      </c>
      <c r="W21">
        <f t="shared" si="14"/>
        <v>2.0726279161790861</v>
      </c>
      <c r="X21">
        <f t="shared" si="15"/>
        <v>50.254259316007087</v>
      </c>
      <c r="Y21">
        <f t="shared" si="16"/>
        <v>0.97732050715383723</v>
      </c>
      <c r="Z21">
        <f t="shared" si="17"/>
        <v>1.9447515901254941</v>
      </c>
      <c r="AA21">
        <f t="shared" si="18"/>
        <v>1.0953074090252488</v>
      </c>
      <c r="AB21">
        <f t="shared" si="19"/>
        <v>-5.8293316892222276</v>
      </c>
      <c r="AC21">
        <f t="shared" si="20"/>
        <v>-154.98120338395378</v>
      </c>
      <c r="AD21">
        <f t="shared" si="21"/>
        <v>-10.657984934916108</v>
      </c>
      <c r="AE21">
        <f t="shared" si="22"/>
        <v>70.264731870218867</v>
      </c>
      <c r="AF21">
        <f t="shared" si="23"/>
        <v>1.0849135987843517</v>
      </c>
      <c r="AG21">
        <f t="shared" si="24"/>
        <v>0.15758408621224179</v>
      </c>
      <c r="AH21">
        <f t="shared" si="25"/>
        <v>1.1448757655148294</v>
      </c>
      <c r="AI21">
        <v>424.49780585400549</v>
      </c>
      <c r="AJ21">
        <v>424.03577575757578</v>
      </c>
      <c r="AK21">
        <v>-1.7256304902487301E-4</v>
      </c>
      <c r="AL21">
        <v>66.459209332443734</v>
      </c>
      <c r="AM21">
        <f t="shared" si="26"/>
        <v>0.1321843920458555</v>
      </c>
      <c r="AN21">
        <v>10.718909263857929</v>
      </c>
      <c r="AO21">
        <v>10.771390909090901</v>
      </c>
      <c r="AP21">
        <v>-2.237348985360728E-5</v>
      </c>
      <c r="AQ21">
        <v>106.913265951277</v>
      </c>
      <c r="AR21">
        <v>0</v>
      </c>
      <c r="AS21">
        <v>0</v>
      </c>
      <c r="AT21">
        <f t="shared" si="27"/>
        <v>1</v>
      </c>
      <c r="AU21">
        <f t="shared" si="28"/>
        <v>0</v>
      </c>
      <c r="AV21">
        <f t="shared" si="29"/>
        <v>49582.331188049364</v>
      </c>
      <c r="AW21" t="s">
        <v>437</v>
      </c>
      <c r="AX21">
        <v>0</v>
      </c>
      <c r="AY21">
        <v>0.7</v>
      </c>
      <c r="AZ21">
        <v>0.7</v>
      </c>
      <c r="BA21">
        <f t="shared" si="30"/>
        <v>0</v>
      </c>
      <c r="BB21">
        <v>-1</v>
      </c>
      <c r="BC21" t="s">
        <v>450</v>
      </c>
      <c r="BD21">
        <v>8160.62</v>
      </c>
      <c r="BE21">
        <v>291.32348000000002</v>
      </c>
      <c r="BF21">
        <v>295.29000000000002</v>
      </c>
      <c r="BG21">
        <f t="shared" si="31"/>
        <v>1.3432625554539612E-2</v>
      </c>
      <c r="BH21">
        <v>0.5</v>
      </c>
      <c r="BI21">
        <f t="shared" si="32"/>
        <v>1261.1903725928071</v>
      </c>
      <c r="BJ21">
        <f t="shared" si="33"/>
        <v>1.1448757655148294</v>
      </c>
      <c r="BK21">
        <f t="shared" si="34"/>
        <v>8.4705490140147379</v>
      </c>
      <c r="BL21">
        <f t="shared" si="35"/>
        <v>1.700675657002761E-3</v>
      </c>
      <c r="BM21">
        <f t="shared" si="36"/>
        <v>-0.99762944901622141</v>
      </c>
      <c r="BN21">
        <f t="shared" si="37"/>
        <v>295.29000000000002</v>
      </c>
      <c r="BO21" t="s">
        <v>437</v>
      </c>
      <c r="BP21">
        <v>0</v>
      </c>
      <c r="BQ21">
        <f t="shared" si="38"/>
        <v>295.29000000000002</v>
      </c>
      <c r="BR21">
        <f t="shared" si="39"/>
        <v>0</v>
      </c>
      <c r="BS21" t="e">
        <f t="shared" si="40"/>
        <v>#DIV/0!</v>
      </c>
      <c r="BT21">
        <f t="shared" si="41"/>
        <v>1</v>
      </c>
      <c r="BU21">
        <f t="shared" si="42"/>
        <v>1.3464543942428468E-2</v>
      </c>
      <c r="BV21" t="e">
        <f t="shared" si="43"/>
        <v>#DIV/0!</v>
      </c>
      <c r="BW21" t="e">
        <f t="shared" si="44"/>
        <v>#DIV/0!</v>
      </c>
      <c r="BX21" t="e">
        <f t="shared" si="45"/>
        <v>#DIV/0!</v>
      </c>
      <c r="DG21">
        <f t="shared" si="46"/>
        <v>1499.975483870968</v>
      </c>
      <c r="DH21">
        <f t="shared" si="47"/>
        <v>1261.1903725928071</v>
      </c>
      <c r="DI21">
        <f t="shared" si="48"/>
        <v>0.84080732395576818</v>
      </c>
      <c r="DJ21">
        <f t="shared" si="49"/>
        <v>0.16115813523463263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1703104430.5</v>
      </c>
      <c r="DQ21">
        <v>419.47577419354838</v>
      </c>
      <c r="DR21">
        <v>419.93616129032262</v>
      </c>
      <c r="DS21">
        <v>10.77822580645161</v>
      </c>
      <c r="DT21">
        <v>10.715874193548389</v>
      </c>
      <c r="DU21">
        <v>418.20451612903219</v>
      </c>
      <c r="DV21">
        <v>10.770438709677419</v>
      </c>
      <c r="DW21">
        <v>500.02109677419361</v>
      </c>
      <c r="DX21">
        <v>90.575448387096799</v>
      </c>
      <c r="DY21">
        <v>0.1000045774193548</v>
      </c>
      <c r="DZ21">
        <v>17.001548387096779</v>
      </c>
      <c r="EA21">
        <v>18.01036451612903</v>
      </c>
      <c r="EB21">
        <v>999.90000000000032</v>
      </c>
      <c r="EC21">
        <v>0</v>
      </c>
      <c r="ED21">
        <v>0</v>
      </c>
      <c r="EE21">
        <v>10007.86129032258</v>
      </c>
      <c r="EF21">
        <v>0</v>
      </c>
      <c r="EG21">
        <v>11.7740935483871</v>
      </c>
      <c r="EH21">
        <v>-0.46034193548387098</v>
      </c>
      <c r="EI21">
        <v>424.04622580645162</v>
      </c>
      <c r="EJ21">
        <v>424.48483870967732</v>
      </c>
      <c r="EK21">
        <v>6.2352887096774189E-2</v>
      </c>
      <c r="EL21">
        <v>419.93616129032262</v>
      </c>
      <c r="EM21">
        <v>10.715874193548389</v>
      </c>
      <c r="EN21">
        <v>0.97624238709677424</v>
      </c>
      <c r="EO21">
        <v>0.97059470967741968</v>
      </c>
      <c r="EP21">
        <v>6.5665496774193546</v>
      </c>
      <c r="EQ21">
        <v>6.482286129032258</v>
      </c>
      <c r="ER21">
        <v>1499.975483870968</v>
      </c>
      <c r="ES21">
        <v>0.97299919354838715</v>
      </c>
      <c r="ET21">
        <v>2.7000512903225801E-2</v>
      </c>
      <c r="EU21">
        <v>0</v>
      </c>
      <c r="EV21">
        <v>291.3323870967742</v>
      </c>
      <c r="EW21">
        <v>4.9995999999999974</v>
      </c>
      <c r="EX21">
        <v>4394.9870967741927</v>
      </c>
      <c r="EY21">
        <v>14076.17419354839</v>
      </c>
      <c r="EZ21">
        <v>37.163096774193527</v>
      </c>
      <c r="FA21">
        <v>38.711387096774189</v>
      </c>
      <c r="FB21">
        <v>38.134838709677418</v>
      </c>
      <c r="FC21">
        <v>37.991645161290307</v>
      </c>
      <c r="FD21">
        <v>37.70948387096773</v>
      </c>
      <c r="FE21">
        <v>1454.6083870967741</v>
      </c>
      <c r="FF21">
        <v>40.365483870967722</v>
      </c>
      <c r="FG21">
        <v>0</v>
      </c>
      <c r="FH21">
        <v>70.400000095367432</v>
      </c>
      <c r="FI21">
        <v>0</v>
      </c>
      <c r="FJ21">
        <v>291.32348000000002</v>
      </c>
      <c r="FK21">
        <v>-0.38861539613199669</v>
      </c>
      <c r="FL21">
        <v>-11.529230750690839</v>
      </c>
      <c r="FM21">
        <v>4394.8415999999997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-0.46218048780487803</v>
      </c>
      <c r="GC21">
        <v>9.7281554006968474E-2</v>
      </c>
      <c r="GD21">
        <v>3.5455473743096599E-2</v>
      </c>
      <c r="GE21">
        <v>1</v>
      </c>
      <c r="GF21">
        <v>291.3327352941177</v>
      </c>
      <c r="GG21">
        <v>-9.1291066660727629E-2</v>
      </c>
      <c r="GH21">
        <v>0.14366859512403621</v>
      </c>
      <c r="GI21">
        <v>1</v>
      </c>
      <c r="GJ21">
        <v>5.9044582926829257E-2</v>
      </c>
      <c r="GK21">
        <v>2.0718798606271821E-2</v>
      </c>
      <c r="GL21">
        <v>1.1054285401022971E-2</v>
      </c>
      <c r="GM21">
        <v>1</v>
      </c>
      <c r="GN21">
        <v>3</v>
      </c>
      <c r="GO21">
        <v>3</v>
      </c>
      <c r="GP21" t="s">
        <v>451</v>
      </c>
      <c r="GQ21">
        <v>3.09972</v>
      </c>
      <c r="GR21">
        <v>2.75814</v>
      </c>
      <c r="GS21">
        <v>8.82994E-2</v>
      </c>
      <c r="GT21">
        <v>8.8636699999999999E-2</v>
      </c>
      <c r="GU21">
        <v>6.0818799999999999E-2</v>
      </c>
      <c r="GV21">
        <v>6.1226700000000002E-2</v>
      </c>
      <c r="GW21">
        <v>23937.1</v>
      </c>
      <c r="GX21">
        <v>22237.1</v>
      </c>
      <c r="GY21">
        <v>26814.7</v>
      </c>
      <c r="GZ21">
        <v>24619.1</v>
      </c>
      <c r="HA21">
        <v>40355.199999999997</v>
      </c>
      <c r="HB21">
        <v>34190.300000000003</v>
      </c>
      <c r="HC21">
        <v>46876.4</v>
      </c>
      <c r="HD21">
        <v>38969.4</v>
      </c>
      <c r="HE21">
        <v>1.91042</v>
      </c>
      <c r="HF21">
        <v>1.9535199999999999</v>
      </c>
      <c r="HG21">
        <v>3.46266E-2</v>
      </c>
      <c r="HH21">
        <v>0</v>
      </c>
      <c r="HI21">
        <v>17.435300000000002</v>
      </c>
      <c r="HJ21">
        <v>999.9</v>
      </c>
      <c r="HK21">
        <v>45</v>
      </c>
      <c r="HL21">
        <v>24.7</v>
      </c>
      <c r="HM21">
        <v>15.5162</v>
      </c>
      <c r="HN21">
        <v>63.3902</v>
      </c>
      <c r="HO21">
        <v>22.8245</v>
      </c>
      <c r="HP21">
        <v>1</v>
      </c>
      <c r="HQ21">
        <v>-3.6346499999999997E-2</v>
      </c>
      <c r="HR21">
        <v>6.5797100000000004</v>
      </c>
      <c r="HS21">
        <v>20.159500000000001</v>
      </c>
      <c r="HT21">
        <v>5.2225299999999999</v>
      </c>
      <c r="HU21">
        <v>11.98</v>
      </c>
      <c r="HV21">
        <v>4.9656500000000001</v>
      </c>
      <c r="HW21">
        <v>3.2749999999999999</v>
      </c>
      <c r="HX21">
        <v>9999</v>
      </c>
      <c r="HY21">
        <v>9999</v>
      </c>
      <c r="HZ21">
        <v>9999</v>
      </c>
      <c r="IA21">
        <v>549.9</v>
      </c>
      <c r="IB21">
        <v>1.8638600000000001</v>
      </c>
      <c r="IC21">
        <v>1.85989</v>
      </c>
      <c r="ID21">
        <v>1.8581399999999999</v>
      </c>
      <c r="IE21">
        <v>1.8595900000000001</v>
      </c>
      <c r="IF21">
        <v>1.8597399999999999</v>
      </c>
      <c r="IG21">
        <v>1.8581700000000001</v>
      </c>
      <c r="IH21">
        <v>1.8571899999999999</v>
      </c>
      <c r="II21">
        <v>1.85226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1.2709999999999999</v>
      </c>
      <c r="IX21">
        <v>7.7000000000000002E-3</v>
      </c>
      <c r="IY21">
        <v>0.39716153104927959</v>
      </c>
      <c r="IZ21">
        <v>2.1943836705261579E-3</v>
      </c>
      <c r="JA21">
        <v>-2.6144308360484781E-7</v>
      </c>
      <c r="JB21">
        <v>2.8315668189746569E-11</v>
      </c>
      <c r="JC21">
        <v>-2.387284111826243E-2</v>
      </c>
      <c r="JD21">
        <v>-4.9195921971587819E-3</v>
      </c>
      <c r="JE21">
        <v>8.1864236447964141E-4</v>
      </c>
      <c r="JF21">
        <v>-8.2681161510495509E-6</v>
      </c>
      <c r="JG21">
        <v>6</v>
      </c>
      <c r="JH21">
        <v>2002</v>
      </c>
      <c r="JI21">
        <v>0</v>
      </c>
      <c r="JJ21">
        <v>28</v>
      </c>
      <c r="JK21">
        <v>28385074</v>
      </c>
      <c r="JL21">
        <v>28385074</v>
      </c>
      <c r="JM21">
        <v>1.1047400000000001</v>
      </c>
      <c r="JN21">
        <v>2.5341800000000001</v>
      </c>
      <c r="JO21">
        <v>1.49658</v>
      </c>
      <c r="JP21">
        <v>2.36572</v>
      </c>
      <c r="JQ21">
        <v>1.5490699999999999</v>
      </c>
      <c r="JR21">
        <v>2.4218799999999998</v>
      </c>
      <c r="JS21">
        <v>30.6309</v>
      </c>
      <c r="JT21">
        <v>24.035</v>
      </c>
      <c r="JU21">
        <v>18</v>
      </c>
      <c r="JV21">
        <v>484.13499999999999</v>
      </c>
      <c r="JW21">
        <v>527.77099999999996</v>
      </c>
      <c r="JX21">
        <v>12.450799999999999</v>
      </c>
      <c r="JY21">
        <v>26.378900000000002</v>
      </c>
      <c r="JZ21">
        <v>30.001899999999999</v>
      </c>
      <c r="KA21">
        <v>26.260899999999999</v>
      </c>
      <c r="KB21">
        <v>26.162800000000001</v>
      </c>
      <c r="KC21">
        <v>22.219899999999999</v>
      </c>
      <c r="KD21">
        <v>31.359100000000002</v>
      </c>
      <c r="KE21">
        <v>33.882899999999999</v>
      </c>
      <c r="KF21">
        <v>12.4275</v>
      </c>
      <c r="KG21">
        <v>420</v>
      </c>
      <c r="KH21">
        <v>10.762700000000001</v>
      </c>
      <c r="KI21">
        <v>102.45</v>
      </c>
      <c r="KJ21">
        <v>93.961600000000004</v>
      </c>
    </row>
    <row r="22" spans="1:296" x14ac:dyDescent="0.3">
      <c r="A22">
        <v>4</v>
      </c>
      <c r="B22">
        <v>1703104870</v>
      </c>
      <c r="C22">
        <v>613.5</v>
      </c>
      <c r="D22" t="s">
        <v>452</v>
      </c>
      <c r="E22" t="s">
        <v>453</v>
      </c>
      <c r="F22">
        <v>5</v>
      </c>
      <c r="G22" t="s">
        <v>436</v>
      </c>
      <c r="H22">
        <v>1703104862.25</v>
      </c>
      <c r="I22">
        <f t="shared" si="0"/>
        <v>8.4353517179196745E-4</v>
      </c>
      <c r="J22">
        <f t="shared" si="1"/>
        <v>0.84353517179196746</v>
      </c>
      <c r="K22">
        <f t="shared" si="2"/>
        <v>5.2209034444990436</v>
      </c>
      <c r="L22">
        <f t="shared" si="3"/>
        <v>417.78073333333327</v>
      </c>
      <c r="M22">
        <f t="shared" si="4"/>
        <v>233.0619783154128</v>
      </c>
      <c r="N22">
        <f t="shared" si="5"/>
        <v>21.13385256960137</v>
      </c>
      <c r="O22">
        <f t="shared" si="6"/>
        <v>37.883984717307754</v>
      </c>
      <c r="P22">
        <f t="shared" si="7"/>
        <v>4.7981502243624706E-2</v>
      </c>
      <c r="Q22">
        <f t="shared" si="8"/>
        <v>2.847619565065687</v>
      </c>
      <c r="R22">
        <f t="shared" si="9"/>
        <v>4.7536843563798142E-2</v>
      </c>
      <c r="S22">
        <f t="shared" si="10"/>
        <v>2.9750134485564253E-2</v>
      </c>
      <c r="T22">
        <f t="shared" si="11"/>
        <v>241.73647222315941</v>
      </c>
      <c r="U22">
        <f t="shared" si="12"/>
        <v>24.419311606674562</v>
      </c>
      <c r="V22">
        <f t="shared" si="13"/>
        <v>24.01888666666667</v>
      </c>
      <c r="W22">
        <f t="shared" si="14"/>
        <v>2.998374027231574</v>
      </c>
      <c r="X22">
        <f t="shared" si="15"/>
        <v>50.122038287108751</v>
      </c>
      <c r="Y22">
        <f t="shared" si="16"/>
        <v>1.4285626149246491</v>
      </c>
      <c r="Z22">
        <f t="shared" si="17"/>
        <v>2.8501686358834122</v>
      </c>
      <c r="AA22">
        <f t="shared" si="18"/>
        <v>1.5698114123069249</v>
      </c>
      <c r="AB22">
        <f t="shared" si="19"/>
        <v>-37.199901076025768</v>
      </c>
      <c r="AC22">
        <f t="shared" si="20"/>
        <v>-129.16068671245884</v>
      </c>
      <c r="AD22">
        <f t="shared" si="21"/>
        <v>-9.4594546957592947</v>
      </c>
      <c r="AE22">
        <f t="shared" si="22"/>
        <v>65.916429738915525</v>
      </c>
      <c r="AF22">
        <f t="shared" si="23"/>
        <v>5.1924558864514028</v>
      </c>
      <c r="AG22">
        <f t="shared" si="24"/>
        <v>0.84326487821623985</v>
      </c>
      <c r="AH22">
        <f t="shared" si="25"/>
        <v>5.2209034444990436</v>
      </c>
      <c r="AI22">
        <v>426.63446158952598</v>
      </c>
      <c r="AJ22">
        <v>424.47787272727282</v>
      </c>
      <c r="AK22">
        <v>7.2614961903540521E-3</v>
      </c>
      <c r="AL22">
        <v>66.459209332443734</v>
      </c>
      <c r="AM22">
        <f t="shared" si="26"/>
        <v>0.84353517179196746</v>
      </c>
      <c r="AN22">
        <v>15.42255529323308</v>
      </c>
      <c r="AO22">
        <v>15.754543030303029</v>
      </c>
      <c r="AP22">
        <v>1.4650443413921869E-5</v>
      </c>
      <c r="AQ22">
        <v>106.913265951277</v>
      </c>
      <c r="AR22">
        <v>0</v>
      </c>
      <c r="AS22">
        <v>0</v>
      </c>
      <c r="AT22">
        <f t="shared" si="27"/>
        <v>1</v>
      </c>
      <c r="AU22">
        <f t="shared" si="28"/>
        <v>0</v>
      </c>
      <c r="AV22">
        <f t="shared" si="29"/>
        <v>48492.469208145907</v>
      </c>
      <c r="AW22" t="s">
        <v>437</v>
      </c>
      <c r="AX22">
        <v>0</v>
      </c>
      <c r="AY22">
        <v>0.7</v>
      </c>
      <c r="AZ22">
        <v>0.7</v>
      </c>
      <c r="BA22">
        <f t="shared" si="30"/>
        <v>0</v>
      </c>
      <c r="BB22">
        <v>-1</v>
      </c>
      <c r="BC22" t="s">
        <v>454</v>
      </c>
      <c r="BD22">
        <v>8150.77</v>
      </c>
      <c r="BE22">
        <v>274.32284615384611</v>
      </c>
      <c r="BF22">
        <v>285</v>
      </c>
      <c r="BG22">
        <f t="shared" si="31"/>
        <v>3.7463697705803156E-2</v>
      </c>
      <c r="BH22">
        <v>0.5</v>
      </c>
      <c r="BI22">
        <f t="shared" si="32"/>
        <v>1261.20884032288</v>
      </c>
      <c r="BJ22">
        <f t="shared" si="33"/>
        <v>5.2209034444990436</v>
      </c>
      <c r="BK22">
        <f t="shared" si="34"/>
        <v>23.62477336887147</v>
      </c>
      <c r="BL22">
        <f t="shared" si="35"/>
        <v>4.932492736814658E-3</v>
      </c>
      <c r="BM22">
        <f t="shared" si="36"/>
        <v>-0.99754385964912284</v>
      </c>
      <c r="BN22">
        <f t="shared" si="37"/>
        <v>285</v>
      </c>
      <c r="BO22" t="s">
        <v>437</v>
      </c>
      <c r="BP22">
        <v>0</v>
      </c>
      <c r="BQ22">
        <f t="shared" si="38"/>
        <v>285</v>
      </c>
      <c r="BR22">
        <f t="shared" si="39"/>
        <v>0</v>
      </c>
      <c r="BS22" t="e">
        <f t="shared" si="40"/>
        <v>#DIV/0!</v>
      </c>
      <c r="BT22">
        <f t="shared" si="41"/>
        <v>1</v>
      </c>
      <c r="BU22">
        <f t="shared" si="42"/>
        <v>3.7555940366352042E-2</v>
      </c>
      <c r="BV22" t="e">
        <f t="shared" si="43"/>
        <v>#DIV/0!</v>
      </c>
      <c r="BW22" t="e">
        <f t="shared" si="44"/>
        <v>#DIV/0!</v>
      </c>
      <c r="BX22" t="e">
        <f t="shared" si="45"/>
        <v>#DIV/0!</v>
      </c>
      <c r="DG22">
        <f t="shared" si="46"/>
        <v>1499.997666666666</v>
      </c>
      <c r="DH22">
        <f t="shared" si="47"/>
        <v>1261.20884032288</v>
      </c>
      <c r="DI22">
        <f t="shared" si="48"/>
        <v>0.84080720147090049</v>
      </c>
      <c r="DJ22">
        <f t="shared" si="49"/>
        <v>0.16115789883883788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1703104862.25</v>
      </c>
      <c r="DQ22">
        <v>417.78073333333327</v>
      </c>
      <c r="DR22">
        <v>419.99866666666668</v>
      </c>
      <c r="DS22">
        <v>15.75404333333333</v>
      </c>
      <c r="DT22">
        <v>15.42204666666666</v>
      </c>
      <c r="DU22">
        <v>416.51279999999991</v>
      </c>
      <c r="DV22">
        <v>15.685560000000001</v>
      </c>
      <c r="DW22">
        <v>499.99300000000011</v>
      </c>
      <c r="DX22">
        <v>90.579093333333319</v>
      </c>
      <c r="DY22">
        <v>0.1000158133333333</v>
      </c>
      <c r="DZ22">
        <v>23.177563333333339</v>
      </c>
      <c r="EA22">
        <v>24.01888666666667</v>
      </c>
      <c r="EB22">
        <v>999.9000000000002</v>
      </c>
      <c r="EC22">
        <v>0</v>
      </c>
      <c r="ED22">
        <v>0</v>
      </c>
      <c r="EE22">
        <v>9995.4163333333327</v>
      </c>
      <c r="EF22">
        <v>0</v>
      </c>
      <c r="EG22">
        <v>11.67347</v>
      </c>
      <c r="EH22">
        <v>-2.217973666666667</v>
      </c>
      <c r="EI22">
        <v>424.46773333333317</v>
      </c>
      <c r="EJ22">
        <v>426.57746666666668</v>
      </c>
      <c r="EK22">
        <v>0.3319844666666667</v>
      </c>
      <c r="EL22">
        <v>419.99866666666668</v>
      </c>
      <c r="EM22">
        <v>15.42204666666666</v>
      </c>
      <c r="EN22">
        <v>1.426987</v>
      </c>
      <c r="EO22">
        <v>1.396914666666667</v>
      </c>
      <c r="EP22">
        <v>12.20748</v>
      </c>
      <c r="EQ22">
        <v>11.88419</v>
      </c>
      <c r="ER22">
        <v>1499.997666666666</v>
      </c>
      <c r="ES22">
        <v>0.97300533333333306</v>
      </c>
      <c r="ET22">
        <v>2.6994710000000002E-2</v>
      </c>
      <c r="EU22">
        <v>0</v>
      </c>
      <c r="EV22">
        <v>274.33646666666669</v>
      </c>
      <c r="EW22">
        <v>4.9995999999999983</v>
      </c>
      <c r="EX22">
        <v>4160.3560000000007</v>
      </c>
      <c r="EY22">
        <v>14076.40333333333</v>
      </c>
      <c r="EZ22">
        <v>37.810333333333332</v>
      </c>
      <c r="FA22">
        <v>39.379133333333328</v>
      </c>
      <c r="FB22">
        <v>38.876766666666661</v>
      </c>
      <c r="FC22">
        <v>38.878799999999991</v>
      </c>
      <c r="FD22">
        <v>38.916533333333319</v>
      </c>
      <c r="FE22">
        <v>1454.6376666666661</v>
      </c>
      <c r="FF22">
        <v>40.359999999999992</v>
      </c>
      <c r="FG22">
        <v>0</v>
      </c>
      <c r="FH22">
        <v>430.60000014305109</v>
      </c>
      <c r="FI22">
        <v>0</v>
      </c>
      <c r="FJ22">
        <v>274.32284615384611</v>
      </c>
      <c r="FK22">
        <v>-0.68629060829602739</v>
      </c>
      <c r="FL22">
        <v>-20.226666661973091</v>
      </c>
      <c r="FM22">
        <v>4160.3696153846158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-2.190940243902439</v>
      </c>
      <c r="GC22">
        <v>-0.72980487804878102</v>
      </c>
      <c r="GD22">
        <v>8.2987229122928816E-2</v>
      </c>
      <c r="GE22">
        <v>0</v>
      </c>
      <c r="GF22">
        <v>274.3475882352941</v>
      </c>
      <c r="GG22">
        <v>-0.62851031965063753</v>
      </c>
      <c r="GH22">
        <v>0.20063533171447839</v>
      </c>
      <c r="GI22">
        <v>1</v>
      </c>
      <c r="GJ22">
        <v>0.33471870731707321</v>
      </c>
      <c r="GK22">
        <v>-4.0544529616724223E-2</v>
      </c>
      <c r="GL22">
        <v>7.0148075934321459E-3</v>
      </c>
      <c r="GM22">
        <v>1</v>
      </c>
      <c r="GN22">
        <v>2</v>
      </c>
      <c r="GO22">
        <v>3</v>
      </c>
      <c r="GP22" t="s">
        <v>441</v>
      </c>
      <c r="GQ22">
        <v>3.1010499999999999</v>
      </c>
      <c r="GR22">
        <v>2.75813</v>
      </c>
      <c r="GS22">
        <v>8.7714200000000006E-2</v>
      </c>
      <c r="GT22">
        <v>8.8358999999999993E-2</v>
      </c>
      <c r="GU22">
        <v>8.0466800000000005E-2</v>
      </c>
      <c r="GV22">
        <v>7.9945600000000006E-2</v>
      </c>
      <c r="GW22">
        <v>23869.8</v>
      </c>
      <c r="GX22">
        <v>22174.1</v>
      </c>
      <c r="GY22">
        <v>26727.7</v>
      </c>
      <c r="GZ22">
        <v>24548.3</v>
      </c>
      <c r="HA22">
        <v>39379.4</v>
      </c>
      <c r="HB22">
        <v>33414.6</v>
      </c>
      <c r="HC22">
        <v>46727.5</v>
      </c>
      <c r="HD22">
        <v>38864.400000000001</v>
      </c>
      <c r="HE22">
        <v>1.8934500000000001</v>
      </c>
      <c r="HF22">
        <v>1.92845</v>
      </c>
      <c r="HG22">
        <v>0.105985</v>
      </c>
      <c r="HH22">
        <v>0</v>
      </c>
      <c r="HI22">
        <v>22.2759</v>
      </c>
      <c r="HJ22">
        <v>999.9</v>
      </c>
      <c r="HK22">
        <v>50.4</v>
      </c>
      <c r="HL22">
        <v>25.6</v>
      </c>
      <c r="HM22">
        <v>18.336400000000001</v>
      </c>
      <c r="HN22">
        <v>62.700299999999999</v>
      </c>
      <c r="HO22">
        <v>22.099399999999999</v>
      </c>
      <c r="HP22">
        <v>1</v>
      </c>
      <c r="HQ22">
        <v>8.8447700000000004E-2</v>
      </c>
      <c r="HR22">
        <v>3.4163199999999998</v>
      </c>
      <c r="HS22">
        <v>20.247900000000001</v>
      </c>
      <c r="HT22">
        <v>5.2228300000000001</v>
      </c>
      <c r="HU22">
        <v>11.98</v>
      </c>
      <c r="HV22">
        <v>4.9657499999999999</v>
      </c>
      <c r="HW22">
        <v>3.2752500000000002</v>
      </c>
      <c r="HX22">
        <v>9999</v>
      </c>
      <c r="HY22">
        <v>9999</v>
      </c>
      <c r="HZ22">
        <v>9999</v>
      </c>
      <c r="IA22">
        <v>550</v>
      </c>
      <c r="IB22">
        <v>1.86395</v>
      </c>
      <c r="IC22">
        <v>1.8600099999999999</v>
      </c>
      <c r="ID22">
        <v>1.85822</v>
      </c>
      <c r="IE22">
        <v>1.8596200000000001</v>
      </c>
      <c r="IF22">
        <v>1.8597900000000001</v>
      </c>
      <c r="IG22">
        <v>1.85822</v>
      </c>
      <c r="IH22">
        <v>1.8573</v>
      </c>
      <c r="II22">
        <v>1.8522700000000001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1.268</v>
      </c>
      <c r="IX22">
        <v>6.8500000000000005E-2</v>
      </c>
      <c r="IY22">
        <v>0.39716153104927959</v>
      </c>
      <c r="IZ22">
        <v>2.1943836705261579E-3</v>
      </c>
      <c r="JA22">
        <v>-2.6144308360484781E-7</v>
      </c>
      <c r="JB22">
        <v>2.8315668189746569E-11</v>
      </c>
      <c r="JC22">
        <v>-2.387284111826243E-2</v>
      </c>
      <c r="JD22">
        <v>-4.9195921971587819E-3</v>
      </c>
      <c r="JE22">
        <v>8.1864236447964141E-4</v>
      </c>
      <c r="JF22">
        <v>-8.2681161510495509E-6</v>
      </c>
      <c r="JG22">
        <v>6</v>
      </c>
      <c r="JH22">
        <v>2002</v>
      </c>
      <c r="JI22">
        <v>0</v>
      </c>
      <c r="JJ22">
        <v>28</v>
      </c>
      <c r="JK22">
        <v>28385081.199999999</v>
      </c>
      <c r="JL22">
        <v>28385081.199999999</v>
      </c>
      <c r="JM22">
        <v>1.11816</v>
      </c>
      <c r="JN22">
        <v>2.5500500000000001</v>
      </c>
      <c r="JO22">
        <v>1.49658</v>
      </c>
      <c r="JP22">
        <v>2.36206</v>
      </c>
      <c r="JQ22">
        <v>1.5490699999999999</v>
      </c>
      <c r="JR22">
        <v>2.34863</v>
      </c>
      <c r="JS22">
        <v>31.8049</v>
      </c>
      <c r="JT22">
        <v>24.078700000000001</v>
      </c>
      <c r="JU22">
        <v>18</v>
      </c>
      <c r="JV22">
        <v>487.113</v>
      </c>
      <c r="JW22">
        <v>525.33600000000001</v>
      </c>
      <c r="JX22">
        <v>20.183700000000002</v>
      </c>
      <c r="JY22">
        <v>28.1374</v>
      </c>
      <c r="JZ22">
        <v>30.0014</v>
      </c>
      <c r="KA22">
        <v>27.887799999999999</v>
      </c>
      <c r="KB22">
        <v>27.748899999999999</v>
      </c>
      <c r="KC22">
        <v>22.4754</v>
      </c>
      <c r="KD22">
        <v>21.201499999999999</v>
      </c>
      <c r="KE22">
        <v>50.078400000000002</v>
      </c>
      <c r="KF22">
        <v>20.172999999999998</v>
      </c>
      <c r="KG22">
        <v>420</v>
      </c>
      <c r="KH22">
        <v>15.349500000000001</v>
      </c>
      <c r="KI22">
        <v>102.122</v>
      </c>
      <c r="KJ22">
        <v>93.701800000000006</v>
      </c>
    </row>
    <row r="23" spans="1:296" x14ac:dyDescent="0.3">
      <c r="A23">
        <v>5</v>
      </c>
      <c r="B23">
        <v>1703105040.5</v>
      </c>
      <c r="C23">
        <v>784</v>
      </c>
      <c r="D23" t="s">
        <v>455</v>
      </c>
      <c r="E23" t="s">
        <v>456</v>
      </c>
      <c r="F23">
        <v>5</v>
      </c>
      <c r="G23" t="s">
        <v>436</v>
      </c>
      <c r="H23">
        <v>1703105032.75</v>
      </c>
      <c r="I23">
        <f t="shared" si="0"/>
        <v>1.1731881677411737E-3</v>
      </c>
      <c r="J23">
        <f t="shared" si="1"/>
        <v>1.1731881677411737</v>
      </c>
      <c r="K23">
        <f t="shared" si="2"/>
        <v>7.4175447305735194</v>
      </c>
      <c r="L23">
        <f t="shared" si="3"/>
        <v>416.91353333333331</v>
      </c>
      <c r="M23">
        <f t="shared" si="4"/>
        <v>228.83506725624275</v>
      </c>
      <c r="N23">
        <f t="shared" si="5"/>
        <v>20.749008312773721</v>
      </c>
      <c r="O23">
        <f t="shared" si="6"/>
        <v>37.802520708745107</v>
      </c>
      <c r="P23">
        <f t="shared" si="7"/>
        <v>6.7066393566737798E-2</v>
      </c>
      <c r="Q23">
        <f t="shared" si="8"/>
        <v>2.8481066058337703</v>
      </c>
      <c r="R23">
        <f t="shared" si="9"/>
        <v>6.6201241797949714E-2</v>
      </c>
      <c r="S23">
        <f t="shared" si="10"/>
        <v>4.145257669291854E-2</v>
      </c>
      <c r="T23">
        <f t="shared" si="11"/>
        <v>241.73440362300892</v>
      </c>
      <c r="U23">
        <f t="shared" si="12"/>
        <v>24.290168686930453</v>
      </c>
      <c r="V23">
        <f t="shared" si="13"/>
        <v>23.98918333333333</v>
      </c>
      <c r="W23">
        <f t="shared" si="14"/>
        <v>2.9930290281517391</v>
      </c>
      <c r="X23">
        <f t="shared" si="15"/>
        <v>50.131717820429955</v>
      </c>
      <c r="Y23">
        <f t="shared" si="16"/>
        <v>1.4253254759576834</v>
      </c>
      <c r="Z23">
        <f t="shared" si="17"/>
        <v>2.84316105237636</v>
      </c>
      <c r="AA23">
        <f t="shared" si="18"/>
        <v>1.5677035521940557</v>
      </c>
      <c r="AB23">
        <f t="shared" si="19"/>
        <v>-51.737598197385765</v>
      </c>
      <c r="AC23">
        <f t="shared" si="20"/>
        <v>-130.8743551022543</v>
      </c>
      <c r="AD23">
        <f t="shared" si="21"/>
        <v>-9.5799088244085944</v>
      </c>
      <c r="AE23">
        <f t="shared" si="22"/>
        <v>49.542541498960247</v>
      </c>
      <c r="AF23">
        <f t="shared" si="23"/>
        <v>7.218729443731414</v>
      </c>
      <c r="AG23">
        <f t="shared" si="24"/>
        <v>1.1228437307507242</v>
      </c>
      <c r="AH23">
        <f t="shared" si="25"/>
        <v>7.4175447305735194</v>
      </c>
      <c r="AI23">
        <v>426.54012151453389</v>
      </c>
      <c r="AJ23">
        <v>423.53149696969678</v>
      </c>
      <c r="AK23">
        <v>-8.7676371791770675E-4</v>
      </c>
      <c r="AL23">
        <v>66.459209332443734</v>
      </c>
      <c r="AM23">
        <f t="shared" si="26"/>
        <v>1.1731881677411737</v>
      </c>
      <c r="AN23">
        <v>15.256600696912059</v>
      </c>
      <c r="AO23">
        <v>15.71878242424242</v>
      </c>
      <c r="AP23">
        <v>-3.8722029319894168E-5</v>
      </c>
      <c r="AQ23">
        <v>106.913265951277</v>
      </c>
      <c r="AR23">
        <v>0</v>
      </c>
      <c r="AS23">
        <v>0</v>
      </c>
      <c r="AT23">
        <f t="shared" si="27"/>
        <v>1</v>
      </c>
      <c r="AU23">
        <f t="shared" si="28"/>
        <v>0</v>
      </c>
      <c r="AV23">
        <f t="shared" si="29"/>
        <v>48512.874439437401</v>
      </c>
      <c r="AW23" t="s">
        <v>437</v>
      </c>
      <c r="AX23">
        <v>0</v>
      </c>
      <c r="AY23">
        <v>0.7</v>
      </c>
      <c r="AZ23">
        <v>0.7</v>
      </c>
      <c r="BA23">
        <f t="shared" si="30"/>
        <v>0</v>
      </c>
      <c r="BB23">
        <v>-1</v>
      </c>
      <c r="BC23" t="s">
        <v>457</v>
      </c>
      <c r="BD23">
        <v>8154.53</v>
      </c>
      <c r="BE23">
        <v>271.98684615384622</v>
      </c>
      <c r="BF23">
        <v>285.35000000000002</v>
      </c>
      <c r="BG23">
        <f t="shared" si="31"/>
        <v>4.683074766481099E-2</v>
      </c>
      <c r="BH23">
        <v>0.5</v>
      </c>
      <c r="BI23">
        <f t="shared" si="32"/>
        <v>1261.2007003228023</v>
      </c>
      <c r="BJ23">
        <f t="shared" si="33"/>
        <v>7.4175447305735194</v>
      </c>
      <c r="BK23">
        <f t="shared" si="34"/>
        <v>29.531485875750029</v>
      </c>
      <c r="BL23">
        <f t="shared" si="35"/>
        <v>6.6742309359795488E-3</v>
      </c>
      <c r="BM23">
        <f t="shared" si="36"/>
        <v>-0.99754687226213423</v>
      </c>
      <c r="BN23">
        <f t="shared" si="37"/>
        <v>285.35000000000002</v>
      </c>
      <c r="BO23" t="s">
        <v>437</v>
      </c>
      <c r="BP23">
        <v>0</v>
      </c>
      <c r="BQ23">
        <f t="shared" si="38"/>
        <v>285.35000000000002</v>
      </c>
      <c r="BR23">
        <f t="shared" si="39"/>
        <v>0</v>
      </c>
      <c r="BS23" t="e">
        <f t="shared" si="40"/>
        <v>#DIV/0!</v>
      </c>
      <c r="BT23">
        <f t="shared" si="41"/>
        <v>1</v>
      </c>
      <c r="BU23">
        <f t="shared" si="42"/>
        <v>4.6945911983677521E-2</v>
      </c>
      <c r="BV23" t="e">
        <f t="shared" si="43"/>
        <v>#DIV/0!</v>
      </c>
      <c r="BW23" t="e">
        <f t="shared" si="44"/>
        <v>#DIV/0!</v>
      </c>
      <c r="BX23" t="e">
        <f t="shared" si="45"/>
        <v>#DIV/0!</v>
      </c>
      <c r="DG23">
        <f t="shared" si="46"/>
        <v>1499.988333333333</v>
      </c>
      <c r="DH23">
        <f t="shared" si="47"/>
        <v>1261.2007003228023</v>
      </c>
      <c r="DI23">
        <f t="shared" si="48"/>
        <v>0.84080700649191886</v>
      </c>
      <c r="DJ23">
        <f t="shared" si="49"/>
        <v>0.16115752252940344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1703105032.75</v>
      </c>
      <c r="DQ23">
        <v>416.91353333333331</v>
      </c>
      <c r="DR23">
        <v>419.98813333333328</v>
      </c>
      <c r="DS23">
        <v>15.719519999999999</v>
      </c>
      <c r="DT23">
        <v>15.277463333333341</v>
      </c>
      <c r="DU23">
        <v>415.64746666666667</v>
      </c>
      <c r="DV23">
        <v>15.651540000000001</v>
      </c>
      <c r="DW23">
        <v>500.02330000000001</v>
      </c>
      <c r="DX23">
        <v>90.572310000000016</v>
      </c>
      <c r="DY23">
        <v>0.10001815999999999</v>
      </c>
      <c r="DZ23">
        <v>23.136843333333331</v>
      </c>
      <c r="EA23">
        <v>23.98918333333333</v>
      </c>
      <c r="EB23">
        <v>999.9000000000002</v>
      </c>
      <c r="EC23">
        <v>0</v>
      </c>
      <c r="ED23">
        <v>0</v>
      </c>
      <c r="EE23">
        <v>9999.1486666666679</v>
      </c>
      <c r="EF23">
        <v>0</v>
      </c>
      <c r="EG23">
        <v>11.78206333333333</v>
      </c>
      <c r="EH23">
        <v>-3.0746123333333339</v>
      </c>
      <c r="EI23">
        <v>423.57196666666658</v>
      </c>
      <c r="EJ23">
        <v>426.50406666666669</v>
      </c>
      <c r="EK23">
        <v>0.44204959999999988</v>
      </c>
      <c r="EL23">
        <v>419.98813333333328</v>
      </c>
      <c r="EM23">
        <v>15.277463333333341</v>
      </c>
      <c r="EN23">
        <v>1.423752666666666</v>
      </c>
      <c r="EO23">
        <v>1.3837146666666671</v>
      </c>
      <c r="EP23">
        <v>12.17300333333333</v>
      </c>
      <c r="EQ23">
        <v>11.740346666666669</v>
      </c>
      <c r="ER23">
        <v>1499.988333333333</v>
      </c>
      <c r="ES23">
        <v>0.97300799999999998</v>
      </c>
      <c r="ET23">
        <v>2.6992200000000011E-2</v>
      </c>
      <c r="EU23">
        <v>0</v>
      </c>
      <c r="EV23">
        <v>271.99979999999988</v>
      </c>
      <c r="EW23">
        <v>4.9995999999999983</v>
      </c>
      <c r="EX23">
        <v>4133.2866666666669</v>
      </c>
      <c r="EY23">
        <v>14076.33666666667</v>
      </c>
      <c r="EZ23">
        <v>38.162333333333329</v>
      </c>
      <c r="FA23">
        <v>39.758200000000002</v>
      </c>
      <c r="FB23">
        <v>38.920599999999993</v>
      </c>
      <c r="FC23">
        <v>39.228799999999993</v>
      </c>
      <c r="FD23">
        <v>39.233066666666673</v>
      </c>
      <c r="FE23">
        <v>1454.6383333333331</v>
      </c>
      <c r="FF23">
        <v>40.349999999999987</v>
      </c>
      <c r="FG23">
        <v>0</v>
      </c>
      <c r="FH23">
        <v>169.79999995231631</v>
      </c>
      <c r="FI23">
        <v>0</v>
      </c>
      <c r="FJ23">
        <v>271.98684615384622</v>
      </c>
      <c r="FK23">
        <v>0.37476923745665108</v>
      </c>
      <c r="FL23">
        <v>-8.1449572488564481</v>
      </c>
      <c r="FM23">
        <v>4133.2484615384619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-3.0716125000000001</v>
      </c>
      <c r="GC23">
        <v>-0.27810078799249299</v>
      </c>
      <c r="GD23">
        <v>5.466604648911428E-2</v>
      </c>
      <c r="GE23">
        <v>1</v>
      </c>
      <c r="GF23">
        <v>272.01870588235289</v>
      </c>
      <c r="GG23">
        <v>-0.33919022048899161</v>
      </c>
      <c r="GH23">
        <v>0.21382834366293391</v>
      </c>
      <c r="GI23">
        <v>1</v>
      </c>
      <c r="GJ23">
        <v>0.43727319999999992</v>
      </c>
      <c r="GK23">
        <v>9.5804352720450292E-2</v>
      </c>
      <c r="GL23">
        <v>1.181623262761867E-2</v>
      </c>
      <c r="GM23">
        <v>1</v>
      </c>
      <c r="GN23">
        <v>3</v>
      </c>
      <c r="GO23">
        <v>3</v>
      </c>
      <c r="GP23" t="s">
        <v>451</v>
      </c>
      <c r="GQ23">
        <v>3.1008900000000001</v>
      </c>
      <c r="GR23">
        <v>2.7579799999999999</v>
      </c>
      <c r="GS23">
        <v>8.7446599999999999E-2</v>
      </c>
      <c r="GT23">
        <v>8.8202299999999997E-2</v>
      </c>
      <c r="GU23">
        <v>8.0219600000000002E-2</v>
      </c>
      <c r="GV23">
        <v>7.9283400000000004E-2</v>
      </c>
      <c r="GW23">
        <v>23853.7</v>
      </c>
      <c r="GX23">
        <v>22158.9</v>
      </c>
      <c r="GY23">
        <v>26703.4</v>
      </c>
      <c r="GZ23">
        <v>24529.1</v>
      </c>
      <c r="HA23">
        <v>39355.599999999999</v>
      </c>
      <c r="HB23">
        <v>33415</v>
      </c>
      <c r="HC23">
        <v>46686</v>
      </c>
      <c r="HD23">
        <v>38836.5</v>
      </c>
      <c r="HE23">
        <v>1.88815</v>
      </c>
      <c r="HF23">
        <v>1.9180999999999999</v>
      </c>
      <c r="HG23">
        <v>8.1866999999999995E-2</v>
      </c>
      <c r="HH23">
        <v>0</v>
      </c>
      <c r="HI23">
        <v>22.636199999999999</v>
      </c>
      <c r="HJ23">
        <v>999.9</v>
      </c>
      <c r="HK23">
        <v>50.4</v>
      </c>
      <c r="HL23">
        <v>25.9</v>
      </c>
      <c r="HM23">
        <v>18.666499999999999</v>
      </c>
      <c r="HN23">
        <v>62.680300000000003</v>
      </c>
      <c r="HO23">
        <v>22.087299999999999</v>
      </c>
      <c r="HP23">
        <v>1</v>
      </c>
      <c r="HQ23">
        <v>0.12493600000000001</v>
      </c>
      <c r="HR23">
        <v>3.31392</v>
      </c>
      <c r="HS23">
        <v>20.2501</v>
      </c>
      <c r="HT23">
        <v>5.2181899999999999</v>
      </c>
      <c r="HU23">
        <v>11.98</v>
      </c>
      <c r="HV23">
        <v>4.9656500000000001</v>
      </c>
      <c r="HW23">
        <v>3.2752699999999999</v>
      </c>
      <c r="HX23">
        <v>9999</v>
      </c>
      <c r="HY23">
        <v>9999</v>
      </c>
      <c r="HZ23">
        <v>9999</v>
      </c>
      <c r="IA23">
        <v>550</v>
      </c>
      <c r="IB23">
        <v>1.86392</v>
      </c>
      <c r="IC23">
        <v>1.8599699999999999</v>
      </c>
      <c r="ID23">
        <v>1.85822</v>
      </c>
      <c r="IE23">
        <v>1.85965</v>
      </c>
      <c r="IF23">
        <v>1.8597600000000001</v>
      </c>
      <c r="IG23">
        <v>1.85822</v>
      </c>
      <c r="IH23">
        <v>1.8573</v>
      </c>
      <c r="II23">
        <v>1.8522799999999999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1.266</v>
      </c>
      <c r="IX23">
        <v>6.8000000000000005E-2</v>
      </c>
      <c r="IY23">
        <v>0.39716153104927959</v>
      </c>
      <c r="IZ23">
        <v>2.1943836705261579E-3</v>
      </c>
      <c r="JA23">
        <v>-2.6144308360484781E-7</v>
      </c>
      <c r="JB23">
        <v>2.8315668189746569E-11</v>
      </c>
      <c r="JC23">
        <v>-2.387284111826243E-2</v>
      </c>
      <c r="JD23">
        <v>-4.9195921971587819E-3</v>
      </c>
      <c r="JE23">
        <v>8.1864236447964141E-4</v>
      </c>
      <c r="JF23">
        <v>-8.2681161510495509E-6</v>
      </c>
      <c r="JG23">
        <v>6</v>
      </c>
      <c r="JH23">
        <v>2002</v>
      </c>
      <c r="JI23">
        <v>0</v>
      </c>
      <c r="JJ23">
        <v>28</v>
      </c>
      <c r="JK23">
        <v>28385084</v>
      </c>
      <c r="JL23">
        <v>28385084</v>
      </c>
      <c r="JM23">
        <v>1.11816</v>
      </c>
      <c r="JN23">
        <v>2.5329600000000001</v>
      </c>
      <c r="JO23">
        <v>1.49658</v>
      </c>
      <c r="JP23">
        <v>2.3571800000000001</v>
      </c>
      <c r="JQ23">
        <v>1.5490699999999999</v>
      </c>
      <c r="JR23">
        <v>2.4499499999999999</v>
      </c>
      <c r="JS23">
        <v>32.178400000000003</v>
      </c>
      <c r="JT23">
        <v>24.078700000000001</v>
      </c>
      <c r="JU23">
        <v>18</v>
      </c>
      <c r="JV23">
        <v>488.35300000000001</v>
      </c>
      <c r="JW23">
        <v>523.529</v>
      </c>
      <c r="JX23">
        <v>20.027899999999999</v>
      </c>
      <c r="JY23">
        <v>28.597000000000001</v>
      </c>
      <c r="JZ23">
        <v>30.000900000000001</v>
      </c>
      <c r="KA23">
        <v>28.447900000000001</v>
      </c>
      <c r="KB23">
        <v>28.3339</v>
      </c>
      <c r="KC23">
        <v>22.491800000000001</v>
      </c>
      <c r="KD23">
        <v>22.637</v>
      </c>
      <c r="KE23">
        <v>50.078400000000002</v>
      </c>
      <c r="KF23">
        <v>20.038900000000002</v>
      </c>
      <c r="KG23">
        <v>420</v>
      </c>
      <c r="KH23">
        <v>15.1997</v>
      </c>
      <c r="KI23">
        <v>102.03100000000001</v>
      </c>
      <c r="KJ23">
        <v>93.632099999999994</v>
      </c>
    </row>
    <row r="24" spans="1:296" x14ac:dyDescent="0.3">
      <c r="A24">
        <v>6</v>
      </c>
      <c r="B24">
        <v>1703105158</v>
      </c>
      <c r="C24">
        <v>901.5</v>
      </c>
      <c r="D24" t="s">
        <v>458</v>
      </c>
      <c r="E24" t="s">
        <v>459</v>
      </c>
      <c r="F24">
        <v>5</v>
      </c>
      <c r="G24" t="s">
        <v>436</v>
      </c>
      <c r="H24">
        <v>1703105150.25</v>
      </c>
      <c r="I24">
        <f t="shared" si="0"/>
        <v>1.2208918985182552E-3</v>
      </c>
      <c r="J24">
        <f t="shared" si="1"/>
        <v>1.2208918985182553</v>
      </c>
      <c r="K24">
        <f t="shared" si="2"/>
        <v>8.4823596045205711</v>
      </c>
      <c r="L24">
        <f t="shared" si="3"/>
        <v>416.4024</v>
      </c>
      <c r="M24">
        <f t="shared" si="4"/>
        <v>210.76519350440614</v>
      </c>
      <c r="N24">
        <f t="shared" si="5"/>
        <v>19.111128161501846</v>
      </c>
      <c r="O24">
        <f t="shared" si="6"/>
        <v>37.757276241110425</v>
      </c>
      <c r="P24">
        <f t="shared" si="7"/>
        <v>6.9780466802028304E-2</v>
      </c>
      <c r="Q24">
        <f t="shared" si="8"/>
        <v>2.8488217411736723</v>
      </c>
      <c r="R24">
        <f t="shared" si="9"/>
        <v>6.8844634065322846E-2</v>
      </c>
      <c r="S24">
        <f t="shared" si="10"/>
        <v>4.3110931492214594E-2</v>
      </c>
      <c r="T24">
        <f t="shared" si="11"/>
        <v>241.73497172330372</v>
      </c>
      <c r="U24">
        <f t="shared" si="12"/>
        <v>24.311574727417806</v>
      </c>
      <c r="V24">
        <f t="shared" si="13"/>
        <v>24.003340000000001</v>
      </c>
      <c r="W24">
        <f t="shared" si="14"/>
        <v>2.9955754251516318</v>
      </c>
      <c r="X24">
        <f t="shared" si="15"/>
        <v>50.077605024212509</v>
      </c>
      <c r="Y24">
        <f t="shared" si="16"/>
        <v>1.4267567915190906</v>
      </c>
      <c r="Z24">
        <f t="shared" si="17"/>
        <v>2.849091506730911</v>
      </c>
      <c r="AA24">
        <f t="shared" si="18"/>
        <v>1.5688186336325411</v>
      </c>
      <c r="AB24">
        <f t="shared" si="19"/>
        <v>-53.841332724655054</v>
      </c>
      <c r="AC24">
        <f t="shared" si="20"/>
        <v>-127.78789142518079</v>
      </c>
      <c r="AD24">
        <f t="shared" si="21"/>
        <v>-9.3539329465737744</v>
      </c>
      <c r="AE24">
        <f t="shared" si="22"/>
        <v>50.751814626894117</v>
      </c>
      <c r="AF24">
        <f t="shared" si="23"/>
        <v>8.4934677275490511</v>
      </c>
      <c r="AG24">
        <f t="shared" si="24"/>
        <v>1.2257357815431109</v>
      </c>
      <c r="AH24">
        <f t="shared" si="25"/>
        <v>8.4823596045205711</v>
      </c>
      <c r="AI24">
        <v>426.48250438873612</v>
      </c>
      <c r="AJ24">
        <v>423.0439333333332</v>
      </c>
      <c r="AK24">
        <v>-1.407830186562763E-3</v>
      </c>
      <c r="AL24">
        <v>66.459209332443734</v>
      </c>
      <c r="AM24">
        <f t="shared" si="26"/>
        <v>1.2208918985182553</v>
      </c>
      <c r="AN24">
        <v>15.256282278349429</v>
      </c>
      <c r="AO24">
        <v>15.73694242424242</v>
      </c>
      <c r="AP24">
        <v>6.5163449458078848E-7</v>
      </c>
      <c r="AQ24">
        <v>106.913265951277</v>
      </c>
      <c r="AR24">
        <v>0</v>
      </c>
      <c r="AS24">
        <v>0</v>
      </c>
      <c r="AT24">
        <f t="shared" si="27"/>
        <v>1</v>
      </c>
      <c r="AU24">
        <f t="shared" si="28"/>
        <v>0</v>
      </c>
      <c r="AV24">
        <f t="shared" si="29"/>
        <v>48527.678101684178</v>
      </c>
      <c r="AW24" t="s">
        <v>437</v>
      </c>
      <c r="AX24">
        <v>0</v>
      </c>
      <c r="AY24">
        <v>0.7</v>
      </c>
      <c r="AZ24">
        <v>0.7</v>
      </c>
      <c r="BA24">
        <f t="shared" si="30"/>
        <v>0</v>
      </c>
      <c r="BB24">
        <v>-1</v>
      </c>
      <c r="BC24" t="s">
        <v>460</v>
      </c>
      <c r="BD24">
        <v>8155.56</v>
      </c>
      <c r="BE24">
        <v>270.96915999999999</v>
      </c>
      <c r="BF24">
        <v>285.82</v>
      </c>
      <c r="BG24">
        <f t="shared" si="31"/>
        <v>5.1958715275348122E-2</v>
      </c>
      <c r="BH24">
        <v>0.5</v>
      </c>
      <c r="BI24">
        <f t="shared" si="32"/>
        <v>1261.1984703229552</v>
      </c>
      <c r="BJ24">
        <f t="shared" si="33"/>
        <v>8.4823596045205711</v>
      </c>
      <c r="BK24">
        <f t="shared" si="34"/>
        <v>32.765126112607511</v>
      </c>
      <c r="BL24">
        <f t="shared" si="35"/>
        <v>7.5185308479579918E-3</v>
      </c>
      <c r="BM24">
        <f t="shared" si="36"/>
        <v>-0.99755090616471909</v>
      </c>
      <c r="BN24">
        <f t="shared" si="37"/>
        <v>285.82</v>
      </c>
      <c r="BO24" t="s">
        <v>437</v>
      </c>
      <c r="BP24">
        <v>0</v>
      </c>
      <c r="BQ24">
        <f t="shared" si="38"/>
        <v>285.82</v>
      </c>
      <c r="BR24">
        <f t="shared" si="39"/>
        <v>0</v>
      </c>
      <c r="BS24" t="e">
        <f t="shared" si="40"/>
        <v>#DIV/0!</v>
      </c>
      <c r="BT24">
        <f t="shared" si="41"/>
        <v>1</v>
      </c>
      <c r="BU24">
        <f t="shared" si="42"/>
        <v>5.2086279461279479E-2</v>
      </c>
      <c r="BV24" t="e">
        <f t="shared" si="43"/>
        <v>#DIV/0!</v>
      </c>
      <c r="BW24" t="e">
        <f t="shared" si="44"/>
        <v>#DIV/0!</v>
      </c>
      <c r="BX24" t="e">
        <f t="shared" si="45"/>
        <v>#DIV/0!</v>
      </c>
      <c r="DG24">
        <f t="shared" si="46"/>
        <v>1499.9849999999999</v>
      </c>
      <c r="DH24">
        <f t="shared" si="47"/>
        <v>1261.1984703229552</v>
      </c>
      <c r="DI24">
        <f t="shared" si="48"/>
        <v>0.84080738828918644</v>
      </c>
      <c r="DJ24">
        <f t="shared" si="49"/>
        <v>0.16115825939812981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1703105150.25</v>
      </c>
      <c r="DQ24">
        <v>416.4024</v>
      </c>
      <c r="DR24">
        <v>420.00389999999987</v>
      </c>
      <c r="DS24">
        <v>15.73484666666667</v>
      </c>
      <c r="DT24">
        <v>15.25227333333333</v>
      </c>
      <c r="DU24">
        <v>415.13736666666682</v>
      </c>
      <c r="DV24">
        <v>15.666650000000001</v>
      </c>
      <c r="DW24">
        <v>500.00650000000002</v>
      </c>
      <c r="DX24">
        <v>90.575026666666687</v>
      </c>
      <c r="DY24">
        <v>9.994600666666667E-2</v>
      </c>
      <c r="DZ24">
        <v>23.171309999999998</v>
      </c>
      <c r="EA24">
        <v>24.003340000000001</v>
      </c>
      <c r="EB24">
        <v>999.9000000000002</v>
      </c>
      <c r="EC24">
        <v>0</v>
      </c>
      <c r="ED24">
        <v>0</v>
      </c>
      <c r="EE24">
        <v>10003.231</v>
      </c>
      <c r="EF24">
        <v>0</v>
      </c>
      <c r="EG24">
        <v>11.75139333333334</v>
      </c>
      <c r="EH24">
        <v>-3.60148</v>
      </c>
      <c r="EI24">
        <v>423.05916666666673</v>
      </c>
      <c r="EJ24">
        <v>426.50923333333333</v>
      </c>
      <c r="EK24">
        <v>0.48257533333333341</v>
      </c>
      <c r="EL24">
        <v>420.00389999999987</v>
      </c>
      <c r="EM24">
        <v>15.25227333333333</v>
      </c>
      <c r="EN24">
        <v>1.4251849999999999</v>
      </c>
      <c r="EO24">
        <v>1.3814763333333331</v>
      </c>
      <c r="EP24">
        <v>12.188280000000001</v>
      </c>
      <c r="EQ24">
        <v>11.715809999999999</v>
      </c>
      <c r="ER24">
        <v>1499.9849999999999</v>
      </c>
      <c r="ES24">
        <v>0.97299733333333327</v>
      </c>
      <c r="ET24">
        <v>2.7002706666666671E-2</v>
      </c>
      <c r="EU24">
        <v>0</v>
      </c>
      <c r="EV24">
        <v>270.94970000000001</v>
      </c>
      <c r="EW24">
        <v>4.9995999999999983</v>
      </c>
      <c r="EX24">
        <v>4124.9096666666665</v>
      </c>
      <c r="EY24">
        <v>14076.25333333333</v>
      </c>
      <c r="EZ24">
        <v>38.358033333333317</v>
      </c>
      <c r="FA24">
        <v>39.995733333333327</v>
      </c>
      <c r="FB24">
        <v>38.893566666666658</v>
      </c>
      <c r="FC24">
        <v>39.441499999999998</v>
      </c>
      <c r="FD24">
        <v>39.410166666666662</v>
      </c>
      <c r="FE24">
        <v>1454.616</v>
      </c>
      <c r="FF24">
        <v>40.369000000000007</v>
      </c>
      <c r="FG24">
        <v>0</v>
      </c>
      <c r="FH24">
        <v>116.80000019073491</v>
      </c>
      <c r="FI24">
        <v>0</v>
      </c>
      <c r="FJ24">
        <v>270.96915999999999</v>
      </c>
      <c r="FK24">
        <v>-0.44007692200081489</v>
      </c>
      <c r="FL24">
        <v>-3.4169230246459841</v>
      </c>
      <c r="FM24">
        <v>4124.8559999999998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-3.589840000000001</v>
      </c>
      <c r="GC24">
        <v>4.4947735191262138E-4</v>
      </c>
      <c r="GD24">
        <v>6.6234955843646151E-2</v>
      </c>
      <c r="GE24">
        <v>1</v>
      </c>
      <c r="GF24">
        <v>270.96188235294119</v>
      </c>
      <c r="GG24">
        <v>-7.8533234396928664E-2</v>
      </c>
      <c r="GH24">
        <v>0.20507498839461821</v>
      </c>
      <c r="GI24">
        <v>1</v>
      </c>
      <c r="GJ24">
        <v>0.48472958536585359</v>
      </c>
      <c r="GK24">
        <v>-4.148136585365847E-2</v>
      </c>
      <c r="GL24">
        <v>4.3559640302643192E-3</v>
      </c>
      <c r="GM24">
        <v>1</v>
      </c>
      <c r="GN24">
        <v>3</v>
      </c>
      <c r="GO24">
        <v>3</v>
      </c>
      <c r="GP24" t="s">
        <v>451</v>
      </c>
      <c r="GQ24">
        <v>3.1009099999999998</v>
      </c>
      <c r="GR24">
        <v>2.7579500000000001</v>
      </c>
      <c r="GS24">
        <v>8.7301199999999995E-2</v>
      </c>
      <c r="GT24">
        <v>8.8130600000000003E-2</v>
      </c>
      <c r="GU24">
        <v>8.0232399999999995E-2</v>
      </c>
      <c r="GV24">
        <v>7.92408E-2</v>
      </c>
      <c r="GW24">
        <v>23842.7</v>
      </c>
      <c r="GX24">
        <v>22147.9</v>
      </c>
      <c r="GY24">
        <v>26687.8</v>
      </c>
      <c r="GZ24">
        <v>24516</v>
      </c>
      <c r="HA24">
        <v>39332.800000000003</v>
      </c>
      <c r="HB24">
        <v>33400.5</v>
      </c>
      <c r="HC24">
        <v>46659.199999999997</v>
      </c>
      <c r="HD24">
        <v>38817.699999999997</v>
      </c>
      <c r="HE24">
        <v>1.88503</v>
      </c>
      <c r="HF24">
        <v>1.91205</v>
      </c>
      <c r="HG24">
        <v>7.4461100000000002E-2</v>
      </c>
      <c r="HH24">
        <v>0</v>
      </c>
      <c r="HI24">
        <v>22.777699999999999</v>
      </c>
      <c r="HJ24">
        <v>999.9</v>
      </c>
      <c r="HK24">
        <v>50.2</v>
      </c>
      <c r="HL24">
        <v>26.2</v>
      </c>
      <c r="HM24">
        <v>18.9255</v>
      </c>
      <c r="HN24">
        <v>62.490400000000001</v>
      </c>
      <c r="HO24">
        <v>22.2075</v>
      </c>
      <c r="HP24">
        <v>1</v>
      </c>
      <c r="HQ24">
        <v>0.14791399999999999</v>
      </c>
      <c r="HR24">
        <v>3.4588899999999998</v>
      </c>
      <c r="HS24">
        <v>20.247199999999999</v>
      </c>
      <c r="HT24">
        <v>5.2211800000000004</v>
      </c>
      <c r="HU24">
        <v>11.98</v>
      </c>
      <c r="HV24">
        <v>4.9656000000000002</v>
      </c>
      <c r="HW24">
        <v>3.27508</v>
      </c>
      <c r="HX24">
        <v>9999</v>
      </c>
      <c r="HY24">
        <v>9999</v>
      </c>
      <c r="HZ24">
        <v>9999</v>
      </c>
      <c r="IA24">
        <v>550.1</v>
      </c>
      <c r="IB24">
        <v>1.86395</v>
      </c>
      <c r="IC24">
        <v>1.8600300000000001</v>
      </c>
      <c r="ID24">
        <v>1.85822</v>
      </c>
      <c r="IE24">
        <v>1.8596699999999999</v>
      </c>
      <c r="IF24">
        <v>1.85981</v>
      </c>
      <c r="IG24">
        <v>1.8582399999999999</v>
      </c>
      <c r="IH24">
        <v>1.8573</v>
      </c>
      <c r="II24">
        <v>1.8522799999999999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1.2649999999999999</v>
      </c>
      <c r="IX24">
        <v>6.83E-2</v>
      </c>
      <c r="IY24">
        <v>0.39716153104927959</v>
      </c>
      <c r="IZ24">
        <v>2.1943836705261579E-3</v>
      </c>
      <c r="JA24">
        <v>-2.6144308360484781E-7</v>
      </c>
      <c r="JB24">
        <v>2.8315668189746569E-11</v>
      </c>
      <c r="JC24">
        <v>-2.387284111826243E-2</v>
      </c>
      <c r="JD24">
        <v>-4.9195921971587819E-3</v>
      </c>
      <c r="JE24">
        <v>8.1864236447964141E-4</v>
      </c>
      <c r="JF24">
        <v>-8.2681161510495509E-6</v>
      </c>
      <c r="JG24">
        <v>6</v>
      </c>
      <c r="JH24">
        <v>2002</v>
      </c>
      <c r="JI24">
        <v>0</v>
      </c>
      <c r="JJ24">
        <v>28</v>
      </c>
      <c r="JK24">
        <v>28385086</v>
      </c>
      <c r="JL24">
        <v>28385086</v>
      </c>
      <c r="JM24">
        <v>1.11938</v>
      </c>
      <c r="JN24">
        <v>2.5439500000000002</v>
      </c>
      <c r="JO24">
        <v>1.49658</v>
      </c>
      <c r="JP24">
        <v>2.3559600000000001</v>
      </c>
      <c r="JQ24">
        <v>1.5490699999999999</v>
      </c>
      <c r="JR24">
        <v>2.4475099999999999</v>
      </c>
      <c r="JS24">
        <v>32.443300000000001</v>
      </c>
      <c r="JT24">
        <v>24.087499999999999</v>
      </c>
      <c r="JU24">
        <v>18</v>
      </c>
      <c r="JV24">
        <v>489.05900000000003</v>
      </c>
      <c r="JW24">
        <v>522.47900000000004</v>
      </c>
      <c r="JX24">
        <v>19.982399999999998</v>
      </c>
      <c r="JY24">
        <v>28.869299999999999</v>
      </c>
      <c r="JZ24">
        <v>30.001000000000001</v>
      </c>
      <c r="KA24">
        <v>28.777899999999999</v>
      </c>
      <c r="KB24">
        <v>28.680900000000001</v>
      </c>
      <c r="KC24">
        <v>22.5063</v>
      </c>
      <c r="KD24">
        <v>22.916599999999999</v>
      </c>
      <c r="KE24">
        <v>49.707500000000003</v>
      </c>
      <c r="KF24">
        <v>19.978100000000001</v>
      </c>
      <c r="KG24">
        <v>420</v>
      </c>
      <c r="KH24">
        <v>15.289300000000001</v>
      </c>
      <c r="KI24">
        <v>101.97199999999999</v>
      </c>
      <c r="KJ24">
        <v>93.585099999999997</v>
      </c>
    </row>
    <row r="25" spans="1:296" x14ac:dyDescent="0.3">
      <c r="A25">
        <v>7</v>
      </c>
      <c r="B25">
        <v>1703105430.5</v>
      </c>
      <c r="C25">
        <v>1174</v>
      </c>
      <c r="D25" t="s">
        <v>461</v>
      </c>
      <c r="E25" t="s">
        <v>462</v>
      </c>
      <c r="F25">
        <v>5</v>
      </c>
      <c r="G25" t="s">
        <v>436</v>
      </c>
      <c r="H25">
        <v>1703105422.75</v>
      </c>
      <c r="I25">
        <f t="shared" si="0"/>
        <v>1.6289040283107696E-3</v>
      </c>
      <c r="J25">
        <f t="shared" si="1"/>
        <v>1.6289040283107696</v>
      </c>
      <c r="K25">
        <f t="shared" si="2"/>
        <v>10.033924860017676</v>
      </c>
      <c r="L25">
        <f t="shared" si="3"/>
        <v>415.68383333333333</v>
      </c>
      <c r="M25">
        <f t="shared" si="4"/>
        <v>158.78962255901496</v>
      </c>
      <c r="N25">
        <f t="shared" si="5"/>
        <v>14.398356642029579</v>
      </c>
      <c r="O25">
        <f t="shared" si="6"/>
        <v>37.692413308904371</v>
      </c>
      <c r="P25">
        <f t="shared" si="7"/>
        <v>6.6129664749219677E-2</v>
      </c>
      <c r="Q25">
        <f t="shared" si="8"/>
        <v>2.8479198076532617</v>
      </c>
      <c r="R25">
        <f t="shared" si="9"/>
        <v>6.5288293763069785E-2</v>
      </c>
      <c r="S25">
        <f t="shared" si="10"/>
        <v>4.087988550459723E-2</v>
      </c>
      <c r="T25">
        <f t="shared" si="11"/>
        <v>241.73901962330882</v>
      </c>
      <c r="U25">
        <f t="shared" si="12"/>
        <v>30.546680428619858</v>
      </c>
      <c r="V25">
        <f t="shared" si="13"/>
        <v>29.952030000000001</v>
      </c>
      <c r="W25">
        <f t="shared" si="14"/>
        <v>4.2487247952432687</v>
      </c>
      <c r="X25">
        <f t="shared" si="15"/>
        <v>49.831264365381692</v>
      </c>
      <c r="Y25">
        <f t="shared" si="16"/>
        <v>2.0651848048963926</v>
      </c>
      <c r="Z25">
        <f t="shared" si="17"/>
        <v>4.1443556193029254</v>
      </c>
      <c r="AA25">
        <f t="shared" si="18"/>
        <v>2.1835399903468762</v>
      </c>
      <c r="AB25">
        <f t="shared" si="19"/>
        <v>-71.834667648504933</v>
      </c>
      <c r="AC25">
        <f t="shared" si="20"/>
        <v>-66.353084472130092</v>
      </c>
      <c r="AD25">
        <f t="shared" si="21"/>
        <v>-5.1669798964190834</v>
      </c>
      <c r="AE25">
        <f t="shared" si="22"/>
        <v>98.384287606254702</v>
      </c>
      <c r="AF25">
        <f t="shared" si="23"/>
        <v>10.175379568017823</v>
      </c>
      <c r="AG25">
        <f t="shared" si="24"/>
        <v>1.6285463950071801</v>
      </c>
      <c r="AH25">
        <f t="shared" si="25"/>
        <v>10.033924860017676</v>
      </c>
      <c r="AI25">
        <v>429.49557279795971</v>
      </c>
      <c r="AJ25">
        <v>425.39321212121212</v>
      </c>
      <c r="AK25">
        <v>-4.402093076211086E-4</v>
      </c>
      <c r="AL25">
        <v>66.459209332443734</v>
      </c>
      <c r="AM25">
        <f t="shared" si="26"/>
        <v>1.6289040283107696</v>
      </c>
      <c r="AN25">
        <v>22.136654476933181</v>
      </c>
      <c r="AO25">
        <v>22.772861818181809</v>
      </c>
      <c r="AP25">
        <v>6.7672608954926983E-5</v>
      </c>
      <c r="AQ25">
        <v>106.913265951277</v>
      </c>
      <c r="AR25">
        <v>0</v>
      </c>
      <c r="AS25">
        <v>0</v>
      </c>
      <c r="AT25">
        <f t="shared" si="27"/>
        <v>1</v>
      </c>
      <c r="AU25">
        <f t="shared" si="28"/>
        <v>0</v>
      </c>
      <c r="AV25">
        <f t="shared" si="29"/>
        <v>47484.135997256308</v>
      </c>
      <c r="AW25" t="s">
        <v>437</v>
      </c>
      <c r="AX25">
        <v>0</v>
      </c>
      <c r="AY25">
        <v>0.7</v>
      </c>
      <c r="AZ25">
        <v>0.7</v>
      </c>
      <c r="BA25">
        <f t="shared" si="30"/>
        <v>0</v>
      </c>
      <c r="BB25">
        <v>-1</v>
      </c>
      <c r="BC25" t="s">
        <v>463</v>
      </c>
      <c r="BD25">
        <v>8147.98</v>
      </c>
      <c r="BE25">
        <v>260.04468000000003</v>
      </c>
      <c r="BF25">
        <v>281.01</v>
      </c>
      <c r="BG25">
        <f t="shared" si="31"/>
        <v>7.4607024661043964E-2</v>
      </c>
      <c r="BH25">
        <v>0.5</v>
      </c>
      <c r="BI25">
        <f t="shared" si="32"/>
        <v>1261.2195003229581</v>
      </c>
      <c r="BJ25">
        <f t="shared" si="33"/>
        <v>10.033924860017676</v>
      </c>
      <c r="BK25">
        <f t="shared" si="34"/>
        <v>47.047917181792236</v>
      </c>
      <c r="BL25">
        <f t="shared" si="35"/>
        <v>8.7486158096923179E-3</v>
      </c>
      <c r="BM25">
        <f t="shared" si="36"/>
        <v>-0.99750898544535782</v>
      </c>
      <c r="BN25">
        <f t="shared" si="37"/>
        <v>281.01</v>
      </c>
      <c r="BO25" t="s">
        <v>437</v>
      </c>
      <c r="BP25">
        <v>0</v>
      </c>
      <c r="BQ25">
        <f t="shared" si="38"/>
        <v>281.01</v>
      </c>
      <c r="BR25">
        <f t="shared" si="39"/>
        <v>0</v>
      </c>
      <c r="BS25" t="e">
        <f t="shared" si="40"/>
        <v>#DIV/0!</v>
      </c>
      <c r="BT25">
        <f t="shared" si="41"/>
        <v>1</v>
      </c>
      <c r="BU25">
        <f t="shared" si="42"/>
        <v>7.4793335949484369E-2</v>
      </c>
      <c r="BV25" t="e">
        <f t="shared" si="43"/>
        <v>#DIV/0!</v>
      </c>
      <c r="BW25" t="e">
        <f t="shared" si="44"/>
        <v>#DIV/0!</v>
      </c>
      <c r="BX25" t="e">
        <f t="shared" si="45"/>
        <v>#DIV/0!</v>
      </c>
      <c r="DG25">
        <f t="shared" si="46"/>
        <v>1500.01</v>
      </c>
      <c r="DH25">
        <f t="shared" si="47"/>
        <v>1261.2195003229581</v>
      </c>
      <c r="DI25">
        <f t="shared" si="48"/>
        <v>0.84080739483267319</v>
      </c>
      <c r="DJ25">
        <f t="shared" si="49"/>
        <v>0.16115827202705904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1703105422.75</v>
      </c>
      <c r="DQ25">
        <v>415.68383333333333</v>
      </c>
      <c r="DR25">
        <v>420.02480000000003</v>
      </c>
      <c r="DS25">
        <v>22.775510000000001</v>
      </c>
      <c r="DT25">
        <v>22.138923333333331</v>
      </c>
      <c r="DU25">
        <v>414.42020000000002</v>
      </c>
      <c r="DV25">
        <v>22.58811</v>
      </c>
      <c r="DW25">
        <v>499.99646666666672</v>
      </c>
      <c r="DX25">
        <v>90.575733333333332</v>
      </c>
      <c r="DY25">
        <v>9.9944396666666643E-2</v>
      </c>
      <c r="DZ25">
        <v>29.519866666666669</v>
      </c>
      <c r="EA25">
        <v>29.952030000000001</v>
      </c>
      <c r="EB25">
        <v>999.9000000000002</v>
      </c>
      <c r="EC25">
        <v>0</v>
      </c>
      <c r="ED25">
        <v>0</v>
      </c>
      <c r="EE25">
        <v>9997.6263333333318</v>
      </c>
      <c r="EF25">
        <v>0</v>
      </c>
      <c r="EG25">
        <v>11.60038333333333</v>
      </c>
      <c r="EH25">
        <v>-4.3410643333333336</v>
      </c>
      <c r="EI25">
        <v>425.37196666666671</v>
      </c>
      <c r="EJ25">
        <v>429.53429999999997</v>
      </c>
      <c r="EK25">
        <v>0.63657926666666664</v>
      </c>
      <c r="EL25">
        <v>420.02480000000003</v>
      </c>
      <c r="EM25">
        <v>22.138923333333331</v>
      </c>
      <c r="EN25">
        <v>2.062907333333333</v>
      </c>
      <c r="EO25">
        <v>2.0052496666666668</v>
      </c>
      <c r="EP25">
        <v>17.935626666666671</v>
      </c>
      <c r="EQ25">
        <v>17.485843333333332</v>
      </c>
      <c r="ER25">
        <v>1500.01</v>
      </c>
      <c r="ES25">
        <v>0.97299733333333349</v>
      </c>
      <c r="ET25">
        <v>2.7002470000000001E-2</v>
      </c>
      <c r="EU25">
        <v>0</v>
      </c>
      <c r="EV25">
        <v>260.07333333333332</v>
      </c>
      <c r="EW25">
        <v>4.9995999999999983</v>
      </c>
      <c r="EX25">
        <v>3979.744333333334</v>
      </c>
      <c r="EY25">
        <v>14076.49</v>
      </c>
      <c r="EZ25">
        <v>39.206000000000003</v>
      </c>
      <c r="FA25">
        <v>40.6145</v>
      </c>
      <c r="FB25">
        <v>39.649766666666657</v>
      </c>
      <c r="FC25">
        <v>40.21436666666667</v>
      </c>
      <c r="FD25">
        <v>40.83926666666666</v>
      </c>
      <c r="FE25">
        <v>1454.64</v>
      </c>
      <c r="FF25">
        <v>40.369999999999983</v>
      </c>
      <c r="FG25">
        <v>0</v>
      </c>
      <c r="FH25">
        <v>272</v>
      </c>
      <c r="FI25">
        <v>0</v>
      </c>
      <c r="FJ25">
        <v>260.04468000000003</v>
      </c>
      <c r="FK25">
        <v>-0.56961536548546199</v>
      </c>
      <c r="FL25">
        <v>-11.069230811314631</v>
      </c>
      <c r="FM25">
        <v>3979.5859999999998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-4.3436756097560973</v>
      </c>
      <c r="GC25">
        <v>0.26540153310104742</v>
      </c>
      <c r="GD25">
        <v>4.8995615635049061E-2</v>
      </c>
      <c r="GE25">
        <v>1</v>
      </c>
      <c r="GF25">
        <v>260.12752941176473</v>
      </c>
      <c r="GG25">
        <v>-0.94010693888420571</v>
      </c>
      <c r="GH25">
        <v>0.25838938187231869</v>
      </c>
      <c r="GI25">
        <v>1</v>
      </c>
      <c r="GJ25">
        <v>0.62276507317073171</v>
      </c>
      <c r="GK25">
        <v>0.2322379860627192</v>
      </c>
      <c r="GL25">
        <v>2.9250925349040391E-2</v>
      </c>
      <c r="GM25">
        <v>0</v>
      </c>
      <c r="GN25">
        <v>2</v>
      </c>
      <c r="GO25">
        <v>3</v>
      </c>
      <c r="GP25" t="s">
        <v>441</v>
      </c>
      <c r="GQ25">
        <v>3.1027100000000001</v>
      </c>
      <c r="GR25">
        <v>2.7580200000000001</v>
      </c>
      <c r="GS25">
        <v>8.7084999999999996E-2</v>
      </c>
      <c r="GT25">
        <v>8.8029499999999997E-2</v>
      </c>
      <c r="GU25">
        <v>0.104251</v>
      </c>
      <c r="GV25">
        <v>0.103293</v>
      </c>
      <c r="GW25">
        <v>23812.9</v>
      </c>
      <c r="GX25">
        <v>22121.1</v>
      </c>
      <c r="GY25">
        <v>26650.1</v>
      </c>
      <c r="GZ25">
        <v>24486.1</v>
      </c>
      <c r="HA25">
        <v>38245.5</v>
      </c>
      <c r="HB25">
        <v>32486.6</v>
      </c>
      <c r="HC25">
        <v>46594.400000000001</v>
      </c>
      <c r="HD25">
        <v>38772.699999999997</v>
      </c>
      <c r="HE25">
        <v>1.8793500000000001</v>
      </c>
      <c r="HF25">
        <v>1.9080699999999999</v>
      </c>
      <c r="HG25">
        <v>0.199489</v>
      </c>
      <c r="HH25">
        <v>0</v>
      </c>
      <c r="HI25">
        <v>26.755500000000001</v>
      </c>
      <c r="HJ25">
        <v>999.9</v>
      </c>
      <c r="HK25">
        <v>60.8</v>
      </c>
      <c r="HL25">
        <v>26.7</v>
      </c>
      <c r="HM25">
        <v>23.6065</v>
      </c>
      <c r="HN25">
        <v>61.450400000000002</v>
      </c>
      <c r="HO25">
        <v>21.554500000000001</v>
      </c>
      <c r="HP25">
        <v>1</v>
      </c>
      <c r="HQ25">
        <v>0.19875499999999999</v>
      </c>
      <c r="HR25">
        <v>0.11814</v>
      </c>
      <c r="HS25">
        <v>20.280999999999999</v>
      </c>
      <c r="HT25">
        <v>5.2211800000000004</v>
      </c>
      <c r="HU25">
        <v>11.98</v>
      </c>
      <c r="HV25">
        <v>4.9652500000000002</v>
      </c>
      <c r="HW25">
        <v>3.2751299999999999</v>
      </c>
      <c r="HX25">
        <v>9999</v>
      </c>
      <c r="HY25">
        <v>9999</v>
      </c>
      <c r="HZ25">
        <v>9999</v>
      </c>
      <c r="IA25">
        <v>550.1</v>
      </c>
      <c r="IB25">
        <v>1.86399</v>
      </c>
      <c r="IC25">
        <v>1.86005</v>
      </c>
      <c r="ID25">
        <v>1.85826</v>
      </c>
      <c r="IE25">
        <v>1.8597399999999999</v>
      </c>
      <c r="IF25">
        <v>1.8598600000000001</v>
      </c>
      <c r="IG25">
        <v>1.8582399999999999</v>
      </c>
      <c r="IH25">
        <v>1.85731</v>
      </c>
      <c r="II25">
        <v>1.85232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1.264</v>
      </c>
      <c r="IX25">
        <v>0.18740000000000001</v>
      </c>
      <c r="IY25">
        <v>0.39716153104927959</v>
      </c>
      <c r="IZ25">
        <v>2.1943836705261579E-3</v>
      </c>
      <c r="JA25">
        <v>-2.6144308360484781E-7</v>
      </c>
      <c r="JB25">
        <v>2.8315668189746569E-11</v>
      </c>
      <c r="JC25">
        <v>-2.387284111826243E-2</v>
      </c>
      <c r="JD25">
        <v>-4.9195921971587819E-3</v>
      </c>
      <c r="JE25">
        <v>8.1864236447964141E-4</v>
      </c>
      <c r="JF25">
        <v>-8.2681161510495509E-6</v>
      </c>
      <c r="JG25">
        <v>6</v>
      </c>
      <c r="JH25">
        <v>2002</v>
      </c>
      <c r="JI25">
        <v>0</v>
      </c>
      <c r="JJ25">
        <v>28</v>
      </c>
      <c r="JK25">
        <v>28385090.5</v>
      </c>
      <c r="JL25">
        <v>28385090.5</v>
      </c>
      <c r="JM25">
        <v>1.1279300000000001</v>
      </c>
      <c r="JN25">
        <v>2.5415000000000001</v>
      </c>
      <c r="JO25">
        <v>1.49658</v>
      </c>
      <c r="JP25">
        <v>2.3535200000000001</v>
      </c>
      <c r="JQ25">
        <v>1.5490699999999999</v>
      </c>
      <c r="JR25">
        <v>2.4304199999999998</v>
      </c>
      <c r="JS25">
        <v>33.065199999999997</v>
      </c>
      <c r="JT25">
        <v>24.105</v>
      </c>
      <c r="JU25">
        <v>18</v>
      </c>
      <c r="JV25">
        <v>491.39800000000002</v>
      </c>
      <c r="JW25">
        <v>526.303</v>
      </c>
      <c r="JX25">
        <v>29.019400000000001</v>
      </c>
      <c r="JY25">
        <v>29.6645</v>
      </c>
      <c r="JZ25">
        <v>30.0015</v>
      </c>
      <c r="KA25">
        <v>29.521799999999999</v>
      </c>
      <c r="KB25">
        <v>29.4177</v>
      </c>
      <c r="KC25">
        <v>22.691099999999999</v>
      </c>
      <c r="KD25">
        <v>15.8878</v>
      </c>
      <c r="KE25">
        <v>88.717399999999998</v>
      </c>
      <c r="KF25">
        <v>29.0077</v>
      </c>
      <c r="KG25">
        <v>420</v>
      </c>
      <c r="KH25">
        <v>22.0717</v>
      </c>
      <c r="KI25">
        <v>101.82899999999999</v>
      </c>
      <c r="KJ25">
        <v>93.474400000000003</v>
      </c>
    </row>
    <row r="26" spans="1:296" x14ac:dyDescent="0.3">
      <c r="A26">
        <v>8</v>
      </c>
      <c r="B26">
        <v>1703105507.5</v>
      </c>
      <c r="C26">
        <v>1251</v>
      </c>
      <c r="D26" t="s">
        <v>464</v>
      </c>
      <c r="E26" t="s">
        <v>465</v>
      </c>
      <c r="F26">
        <v>5</v>
      </c>
      <c r="G26" t="s">
        <v>436</v>
      </c>
      <c r="H26">
        <v>1703105499.5</v>
      </c>
      <c r="I26">
        <f t="shared" si="0"/>
        <v>1.556478862517877E-3</v>
      </c>
      <c r="J26">
        <f t="shared" si="1"/>
        <v>1.5564788625178769</v>
      </c>
      <c r="K26">
        <f t="shared" si="2"/>
        <v>10.83607854977676</v>
      </c>
      <c r="L26">
        <f t="shared" si="3"/>
        <v>415.5903548387098</v>
      </c>
      <c r="M26">
        <f t="shared" si="4"/>
        <v>124.28032032966185</v>
      </c>
      <c r="N26">
        <f t="shared" si="5"/>
        <v>11.268699738779972</v>
      </c>
      <c r="O26">
        <f t="shared" si="6"/>
        <v>37.682256616236934</v>
      </c>
      <c r="P26">
        <f t="shared" si="7"/>
        <v>6.2468568382006762E-2</v>
      </c>
      <c r="Q26">
        <f t="shared" si="8"/>
        <v>2.8480393619303266</v>
      </c>
      <c r="R26">
        <f t="shared" si="9"/>
        <v>6.1717239522441292E-2</v>
      </c>
      <c r="S26">
        <f t="shared" si="10"/>
        <v>3.8640025620619529E-2</v>
      </c>
      <c r="T26">
        <f t="shared" si="11"/>
        <v>241.73631565542806</v>
      </c>
      <c r="U26">
        <f t="shared" si="12"/>
        <v>30.687220048190994</v>
      </c>
      <c r="V26">
        <f t="shared" si="13"/>
        <v>30.143312903225809</v>
      </c>
      <c r="W26">
        <f t="shared" si="14"/>
        <v>4.2956468927540321</v>
      </c>
      <c r="X26">
        <f t="shared" si="15"/>
        <v>50.065791863553521</v>
      </c>
      <c r="Y26">
        <f t="shared" si="16"/>
        <v>2.0894669715796415</v>
      </c>
      <c r="Z26">
        <f t="shared" si="17"/>
        <v>4.1734423721373597</v>
      </c>
      <c r="AA26">
        <f t="shared" si="18"/>
        <v>2.2061799211743907</v>
      </c>
      <c r="AB26">
        <f t="shared" si="19"/>
        <v>-68.64071783703838</v>
      </c>
      <c r="AC26">
        <f t="shared" si="20"/>
        <v>-77.088246766882008</v>
      </c>
      <c r="AD26">
        <f t="shared" si="21"/>
        <v>-6.0119908389673613</v>
      </c>
      <c r="AE26">
        <f t="shared" si="22"/>
        <v>89.995360212540305</v>
      </c>
      <c r="AF26">
        <f t="shared" si="23"/>
        <v>10.411103743418089</v>
      </c>
      <c r="AG26">
        <f t="shared" si="24"/>
        <v>1.5488803786740328</v>
      </c>
      <c r="AH26">
        <f t="shared" si="25"/>
        <v>10.83607854977676</v>
      </c>
      <c r="AI26">
        <v>429.66653848082478</v>
      </c>
      <c r="AJ26">
        <v>425.33123636363649</v>
      </c>
      <c r="AK26">
        <v>-2.059281582615444E-2</v>
      </c>
      <c r="AL26">
        <v>66.459209332443734</v>
      </c>
      <c r="AM26">
        <f t="shared" si="26"/>
        <v>1.5564788625178769</v>
      </c>
      <c r="AN26">
        <v>22.424533314155511</v>
      </c>
      <c r="AO26">
        <v>23.033718787878769</v>
      </c>
      <c r="AP26">
        <v>-1.2411240133730411E-4</v>
      </c>
      <c r="AQ26">
        <v>106.913265951277</v>
      </c>
      <c r="AR26">
        <v>0</v>
      </c>
      <c r="AS26">
        <v>0</v>
      </c>
      <c r="AT26">
        <f t="shared" si="27"/>
        <v>1</v>
      </c>
      <c r="AU26">
        <f t="shared" si="28"/>
        <v>0</v>
      </c>
      <c r="AV26">
        <f t="shared" si="29"/>
        <v>47468.338811888687</v>
      </c>
      <c r="AW26" t="s">
        <v>437</v>
      </c>
      <c r="AX26">
        <v>0</v>
      </c>
      <c r="AY26">
        <v>0.7</v>
      </c>
      <c r="AZ26">
        <v>0.7</v>
      </c>
      <c r="BA26">
        <f t="shared" si="30"/>
        <v>0</v>
      </c>
      <c r="BB26">
        <v>-1</v>
      </c>
      <c r="BC26" t="s">
        <v>466</v>
      </c>
      <c r="BD26">
        <v>8146.38</v>
      </c>
      <c r="BE26">
        <v>259.58336000000003</v>
      </c>
      <c r="BF26">
        <v>281.10000000000002</v>
      </c>
      <c r="BG26">
        <f t="shared" si="31"/>
        <v>7.6544432586268196E-2</v>
      </c>
      <c r="BH26">
        <v>0.5</v>
      </c>
      <c r="BI26">
        <f t="shared" si="32"/>
        <v>1261.2078390325632</v>
      </c>
      <c r="BJ26">
        <f t="shared" si="33"/>
        <v>10.83607854977676</v>
      </c>
      <c r="BK26">
        <f t="shared" si="34"/>
        <v>48.269219206050515</v>
      </c>
      <c r="BL26">
        <f t="shared" si="35"/>
        <v>9.3847169225144359E-3</v>
      </c>
      <c r="BM26">
        <f t="shared" si="36"/>
        <v>-0.9975097829953754</v>
      </c>
      <c r="BN26">
        <f t="shared" si="37"/>
        <v>281.10000000000002</v>
      </c>
      <c r="BO26" t="s">
        <v>437</v>
      </c>
      <c r="BP26">
        <v>0</v>
      </c>
      <c r="BQ26">
        <f t="shared" si="38"/>
        <v>281.10000000000002</v>
      </c>
      <c r="BR26">
        <f t="shared" si="39"/>
        <v>0</v>
      </c>
      <c r="BS26" t="e">
        <f t="shared" si="40"/>
        <v>#DIV/0!</v>
      </c>
      <c r="BT26">
        <f t="shared" si="41"/>
        <v>1</v>
      </c>
      <c r="BU26">
        <f t="shared" si="42"/>
        <v>7.6735520684736061E-2</v>
      </c>
      <c r="BV26" t="e">
        <f t="shared" si="43"/>
        <v>#DIV/0!</v>
      </c>
      <c r="BW26" t="e">
        <f t="shared" si="44"/>
        <v>#DIV/0!</v>
      </c>
      <c r="BX26" t="e">
        <f t="shared" si="45"/>
        <v>#DIV/0!</v>
      </c>
      <c r="DG26">
        <f t="shared" si="46"/>
        <v>1499.996451612903</v>
      </c>
      <c r="DH26">
        <f t="shared" si="47"/>
        <v>1261.2078390325632</v>
      </c>
      <c r="DI26">
        <f t="shared" si="48"/>
        <v>0.84080721502802414</v>
      </c>
      <c r="DJ26">
        <f t="shared" si="49"/>
        <v>0.16115792500408649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1703105499.5</v>
      </c>
      <c r="DQ26">
        <v>415.5903548387098</v>
      </c>
      <c r="DR26">
        <v>420.01212903225809</v>
      </c>
      <c r="DS26">
        <v>23.044329032258069</v>
      </c>
      <c r="DT26">
        <v>22.43907419354839</v>
      </c>
      <c r="DU26">
        <v>414.32703225806438</v>
      </c>
      <c r="DV26">
        <v>22.851787096774189</v>
      </c>
      <c r="DW26">
        <v>500.01664516129028</v>
      </c>
      <c r="DX26">
        <v>90.57165161290321</v>
      </c>
      <c r="DY26">
        <v>9.9982551612903203E-2</v>
      </c>
      <c r="DZ26">
        <v>29.641251612903229</v>
      </c>
      <c r="EA26">
        <v>30.143312903225809</v>
      </c>
      <c r="EB26">
        <v>999.90000000000032</v>
      </c>
      <c r="EC26">
        <v>0</v>
      </c>
      <c r="ED26">
        <v>0</v>
      </c>
      <c r="EE26">
        <v>9998.8093548387078</v>
      </c>
      <c r="EF26">
        <v>0</v>
      </c>
      <c r="EG26">
        <v>11.342929032258059</v>
      </c>
      <c r="EH26">
        <v>-4.4217206451612903</v>
      </c>
      <c r="EI26">
        <v>425.39329032258058</v>
      </c>
      <c r="EJ26">
        <v>429.65325806451608</v>
      </c>
      <c r="EK26">
        <v>0.60526083870967728</v>
      </c>
      <c r="EL26">
        <v>420.01212903225809</v>
      </c>
      <c r="EM26">
        <v>22.43907419354839</v>
      </c>
      <c r="EN26">
        <v>2.0871635483870969</v>
      </c>
      <c r="EO26">
        <v>2.0323438709677419</v>
      </c>
      <c r="EP26">
        <v>18.121551612903229</v>
      </c>
      <c r="EQ26">
        <v>17.69858709677419</v>
      </c>
      <c r="ER26">
        <v>1499.996451612903</v>
      </c>
      <c r="ES26">
        <v>0.9730000967741933</v>
      </c>
      <c r="ET26">
        <v>2.6999716129032271E-2</v>
      </c>
      <c r="EU26">
        <v>0</v>
      </c>
      <c r="EV26">
        <v>259.59348387096782</v>
      </c>
      <c r="EW26">
        <v>4.9995999999999974</v>
      </c>
      <c r="EX26">
        <v>3977.3451612903218</v>
      </c>
      <c r="EY26">
        <v>14076.37741935484</v>
      </c>
      <c r="EZ26">
        <v>39.493580645161273</v>
      </c>
      <c r="FA26">
        <v>40.836387096774189</v>
      </c>
      <c r="FB26">
        <v>40.136935483870957</v>
      </c>
      <c r="FC26">
        <v>40.461516129032248</v>
      </c>
      <c r="FD26">
        <v>41.106612903225788</v>
      </c>
      <c r="FE26">
        <v>1454.6358064516121</v>
      </c>
      <c r="FF26">
        <v>40.3606451612903</v>
      </c>
      <c r="FG26">
        <v>0</v>
      </c>
      <c r="FH26">
        <v>76.5</v>
      </c>
      <c r="FI26">
        <v>0</v>
      </c>
      <c r="FJ26">
        <v>259.58336000000003</v>
      </c>
      <c r="FK26">
        <v>0.2529230823575806</v>
      </c>
      <c r="FL26">
        <v>4.1223077132187704</v>
      </c>
      <c r="FM26">
        <v>3977.4207999999999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-4.4187922500000001</v>
      </c>
      <c r="GC26">
        <v>-0.27340108818010372</v>
      </c>
      <c r="GD26">
        <v>5.1235575066915132E-2</v>
      </c>
      <c r="GE26">
        <v>1</v>
      </c>
      <c r="GF26">
        <v>259.57041176470591</v>
      </c>
      <c r="GG26">
        <v>0.20360580616401211</v>
      </c>
      <c r="GH26">
        <v>0.1794385225947962</v>
      </c>
      <c r="GI26">
        <v>1</v>
      </c>
      <c r="GJ26">
        <v>0.60635545000000002</v>
      </c>
      <c r="GK26">
        <v>2.499253283302031E-2</v>
      </c>
      <c r="GL26">
        <v>8.0546613614415896E-3</v>
      </c>
      <c r="GM26">
        <v>1</v>
      </c>
      <c r="GN26">
        <v>3</v>
      </c>
      <c r="GO26">
        <v>3</v>
      </c>
      <c r="GP26" t="s">
        <v>451</v>
      </c>
      <c r="GQ26">
        <v>3.1026099999999999</v>
      </c>
      <c r="GR26">
        <v>2.7579600000000002</v>
      </c>
      <c r="GS26">
        <v>8.7013300000000002E-2</v>
      </c>
      <c r="GT26">
        <v>8.7991600000000003E-2</v>
      </c>
      <c r="GU26">
        <v>0.10502300000000001</v>
      </c>
      <c r="GV26">
        <v>0.104144</v>
      </c>
      <c r="GW26">
        <v>23803.599999999999</v>
      </c>
      <c r="GX26">
        <v>22112.6</v>
      </c>
      <c r="GY26">
        <v>26638.400000000001</v>
      </c>
      <c r="GZ26">
        <v>24476.6</v>
      </c>
      <c r="HA26">
        <v>38196.699999999997</v>
      </c>
      <c r="HB26">
        <v>32443.599999999999</v>
      </c>
      <c r="HC26">
        <v>46574.6</v>
      </c>
      <c r="HD26">
        <v>38758</v>
      </c>
      <c r="HE26">
        <v>1.8756999999999999</v>
      </c>
      <c r="HF26">
        <v>1.9041999999999999</v>
      </c>
      <c r="HG26">
        <v>0.168465</v>
      </c>
      <c r="HH26">
        <v>0</v>
      </c>
      <c r="HI26">
        <v>27.346399999999999</v>
      </c>
      <c r="HJ26">
        <v>999.9</v>
      </c>
      <c r="HK26">
        <v>62.1</v>
      </c>
      <c r="HL26">
        <v>26.9</v>
      </c>
      <c r="HM26">
        <v>24.395499999999998</v>
      </c>
      <c r="HN26">
        <v>61.580399999999997</v>
      </c>
      <c r="HO26">
        <v>21.678699999999999</v>
      </c>
      <c r="HP26">
        <v>1</v>
      </c>
      <c r="HQ26">
        <v>0.22433700000000001</v>
      </c>
      <c r="HR26">
        <v>2.3290299999999999</v>
      </c>
      <c r="HS26">
        <v>20.262799999999999</v>
      </c>
      <c r="HT26">
        <v>5.2175900000000004</v>
      </c>
      <c r="HU26">
        <v>11.98</v>
      </c>
      <c r="HV26">
        <v>4.9645000000000001</v>
      </c>
      <c r="HW26">
        <v>3.2746499999999998</v>
      </c>
      <c r="HX26">
        <v>9999</v>
      </c>
      <c r="HY26">
        <v>9999</v>
      </c>
      <c r="HZ26">
        <v>9999</v>
      </c>
      <c r="IA26">
        <v>550.20000000000005</v>
      </c>
      <c r="IB26">
        <v>1.86398</v>
      </c>
      <c r="IC26">
        <v>1.86005</v>
      </c>
      <c r="ID26">
        <v>1.85826</v>
      </c>
      <c r="IE26">
        <v>1.8597300000000001</v>
      </c>
      <c r="IF26">
        <v>1.8597900000000001</v>
      </c>
      <c r="IG26">
        <v>1.8582700000000001</v>
      </c>
      <c r="IH26">
        <v>1.8573</v>
      </c>
      <c r="II26">
        <v>1.85229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1.2629999999999999</v>
      </c>
      <c r="IX26">
        <v>0.1923</v>
      </c>
      <c r="IY26">
        <v>0.39716153104927959</v>
      </c>
      <c r="IZ26">
        <v>2.1943836705261579E-3</v>
      </c>
      <c r="JA26">
        <v>-2.6144308360484781E-7</v>
      </c>
      <c r="JB26">
        <v>2.8315668189746569E-11</v>
      </c>
      <c r="JC26">
        <v>-2.387284111826243E-2</v>
      </c>
      <c r="JD26">
        <v>-4.9195921971587819E-3</v>
      </c>
      <c r="JE26">
        <v>8.1864236447964141E-4</v>
      </c>
      <c r="JF26">
        <v>-8.2681161510495509E-6</v>
      </c>
      <c r="JG26">
        <v>6</v>
      </c>
      <c r="JH26">
        <v>2002</v>
      </c>
      <c r="JI26">
        <v>0</v>
      </c>
      <c r="JJ26">
        <v>28</v>
      </c>
      <c r="JK26">
        <v>28385091.800000001</v>
      </c>
      <c r="JL26">
        <v>28385091.800000001</v>
      </c>
      <c r="JM26">
        <v>1.1291500000000001</v>
      </c>
      <c r="JN26">
        <v>2.5415000000000001</v>
      </c>
      <c r="JO26">
        <v>1.49658</v>
      </c>
      <c r="JP26">
        <v>2.3535200000000001</v>
      </c>
      <c r="JQ26">
        <v>1.5490699999999999</v>
      </c>
      <c r="JR26">
        <v>2.4633799999999999</v>
      </c>
      <c r="JS26">
        <v>33.199199999999998</v>
      </c>
      <c r="JT26">
        <v>24.096299999999999</v>
      </c>
      <c r="JU26">
        <v>18</v>
      </c>
      <c r="JV26">
        <v>491.01</v>
      </c>
      <c r="JW26">
        <v>525.62900000000002</v>
      </c>
      <c r="JX26">
        <v>26.869299999999999</v>
      </c>
      <c r="JY26">
        <v>29.9055</v>
      </c>
      <c r="JZ26">
        <v>30.001000000000001</v>
      </c>
      <c r="KA26">
        <v>29.755500000000001</v>
      </c>
      <c r="KB26">
        <v>29.645600000000002</v>
      </c>
      <c r="KC26">
        <v>22.6996</v>
      </c>
      <c r="KD26">
        <v>16.171199999999999</v>
      </c>
      <c r="KE26">
        <v>95.958600000000004</v>
      </c>
      <c r="KF26">
        <v>26.786300000000001</v>
      </c>
      <c r="KG26">
        <v>420</v>
      </c>
      <c r="KH26">
        <v>22.330300000000001</v>
      </c>
      <c r="KI26">
        <v>101.785</v>
      </c>
      <c r="KJ26">
        <v>93.438599999999994</v>
      </c>
    </row>
    <row r="27" spans="1:296" x14ac:dyDescent="0.3">
      <c r="A27">
        <v>9</v>
      </c>
      <c r="B27">
        <v>1703105695.5</v>
      </c>
      <c r="C27">
        <v>1439</v>
      </c>
      <c r="D27" t="s">
        <v>467</v>
      </c>
      <c r="E27" t="s">
        <v>468</v>
      </c>
      <c r="F27">
        <v>5</v>
      </c>
      <c r="G27" t="s">
        <v>436</v>
      </c>
      <c r="H27">
        <v>1703105687.5</v>
      </c>
      <c r="I27">
        <f t="shared" si="0"/>
        <v>1.8234211132395273E-3</v>
      </c>
      <c r="J27">
        <f t="shared" si="1"/>
        <v>1.8234211132395273</v>
      </c>
      <c r="K27">
        <f t="shared" si="2"/>
        <v>11.025721841407849</v>
      </c>
      <c r="L27">
        <f t="shared" si="3"/>
        <v>415.30509677419349</v>
      </c>
      <c r="M27">
        <f t="shared" si="4"/>
        <v>161.70681127878026</v>
      </c>
      <c r="N27">
        <f t="shared" si="5"/>
        <v>14.662110045192165</v>
      </c>
      <c r="O27">
        <f t="shared" si="6"/>
        <v>37.656107266468986</v>
      </c>
      <c r="P27">
        <f t="shared" si="7"/>
        <v>7.3779881538062753E-2</v>
      </c>
      <c r="Q27">
        <f t="shared" si="8"/>
        <v>2.847487001657075</v>
      </c>
      <c r="R27">
        <f t="shared" si="9"/>
        <v>7.27340855557847E-2</v>
      </c>
      <c r="S27">
        <f t="shared" si="10"/>
        <v>4.5551529130838667E-2</v>
      </c>
      <c r="T27">
        <f t="shared" si="11"/>
        <v>241.73895546186284</v>
      </c>
      <c r="U27">
        <f t="shared" si="12"/>
        <v>30.374302524199766</v>
      </c>
      <c r="V27">
        <f t="shared" si="13"/>
        <v>29.969629032258069</v>
      </c>
      <c r="W27">
        <f t="shared" si="14"/>
        <v>4.2530231354207633</v>
      </c>
      <c r="X27">
        <f t="shared" si="15"/>
        <v>50.03046554634556</v>
      </c>
      <c r="Y27">
        <f t="shared" si="16"/>
        <v>2.0590512615842309</v>
      </c>
      <c r="Z27">
        <f t="shared" si="17"/>
        <v>4.1155948462578973</v>
      </c>
      <c r="AA27">
        <f t="shared" si="18"/>
        <v>2.1939718738365324</v>
      </c>
      <c r="AB27">
        <f t="shared" si="19"/>
        <v>-80.41287109386316</v>
      </c>
      <c r="AC27">
        <f t="shared" si="20"/>
        <v>-87.582548055895288</v>
      </c>
      <c r="AD27">
        <f t="shared" si="21"/>
        <v>-6.8176924007812083</v>
      </c>
      <c r="AE27">
        <f t="shared" si="22"/>
        <v>66.925843911323184</v>
      </c>
      <c r="AF27">
        <f t="shared" si="23"/>
        <v>10.96528238612</v>
      </c>
      <c r="AG27">
        <f t="shared" si="24"/>
        <v>1.8144492211078898</v>
      </c>
      <c r="AH27">
        <f t="shared" si="25"/>
        <v>11.025721841407849</v>
      </c>
      <c r="AI27">
        <v>429.44062768743572</v>
      </c>
      <c r="AJ27">
        <v>424.93214545454538</v>
      </c>
      <c r="AK27">
        <v>-1.761655582580314E-4</v>
      </c>
      <c r="AL27">
        <v>66.459209332443734</v>
      </c>
      <c r="AM27">
        <f t="shared" si="26"/>
        <v>1.8234211132395273</v>
      </c>
      <c r="AN27">
        <v>22.000581091869911</v>
      </c>
      <c r="AO27">
        <v>22.713202424242422</v>
      </c>
      <c r="AP27">
        <v>1.9968390735780001E-5</v>
      </c>
      <c r="AQ27">
        <v>106.913265951277</v>
      </c>
      <c r="AR27">
        <v>0</v>
      </c>
      <c r="AS27">
        <v>0</v>
      </c>
      <c r="AT27">
        <f t="shared" si="27"/>
        <v>1</v>
      </c>
      <c r="AU27">
        <f t="shared" si="28"/>
        <v>0</v>
      </c>
      <c r="AV27">
        <f t="shared" si="29"/>
        <v>47490.910983102745</v>
      </c>
      <c r="AW27" t="s">
        <v>437</v>
      </c>
      <c r="AX27">
        <v>0</v>
      </c>
      <c r="AY27">
        <v>0.7</v>
      </c>
      <c r="AZ27">
        <v>0.7</v>
      </c>
      <c r="BA27">
        <f t="shared" si="30"/>
        <v>0</v>
      </c>
      <c r="BB27">
        <v>-1</v>
      </c>
      <c r="BC27" t="s">
        <v>469</v>
      </c>
      <c r="BD27">
        <v>8147.65</v>
      </c>
      <c r="BE27">
        <v>260.22188461538462</v>
      </c>
      <c r="BF27">
        <v>282.58999999999997</v>
      </c>
      <c r="BG27">
        <f t="shared" si="31"/>
        <v>7.9153952314715115E-2</v>
      </c>
      <c r="BH27">
        <v>0.5</v>
      </c>
      <c r="BI27">
        <f t="shared" si="32"/>
        <v>1261.2219100002969</v>
      </c>
      <c r="BJ27">
        <f t="shared" si="33"/>
        <v>11.025721841407849</v>
      </c>
      <c r="BK27">
        <f t="shared" si="34"/>
        <v>49.91534946121871</v>
      </c>
      <c r="BL27">
        <f t="shared" si="35"/>
        <v>9.534976950570909E-3</v>
      </c>
      <c r="BM27">
        <f t="shared" si="36"/>
        <v>-0.99752291305424823</v>
      </c>
      <c r="BN27">
        <f t="shared" si="37"/>
        <v>282.58999999999997</v>
      </c>
      <c r="BO27" t="s">
        <v>437</v>
      </c>
      <c r="BP27">
        <v>0</v>
      </c>
      <c r="BQ27">
        <f t="shared" si="38"/>
        <v>282.58999999999997</v>
      </c>
      <c r="BR27">
        <f t="shared" si="39"/>
        <v>0</v>
      </c>
      <c r="BS27" t="e">
        <f t="shared" si="40"/>
        <v>#DIV/0!</v>
      </c>
      <c r="BT27">
        <f t="shared" si="41"/>
        <v>1</v>
      </c>
      <c r="BU27">
        <f t="shared" si="42"/>
        <v>7.9350510428235668E-2</v>
      </c>
      <c r="BV27" t="e">
        <f t="shared" si="43"/>
        <v>#DIV/0!</v>
      </c>
      <c r="BW27" t="e">
        <f t="shared" si="44"/>
        <v>#DIV/0!</v>
      </c>
      <c r="BX27" t="e">
        <f t="shared" si="45"/>
        <v>#DIV/0!</v>
      </c>
      <c r="DG27">
        <f t="shared" si="46"/>
        <v>1500.0132258064521</v>
      </c>
      <c r="DH27">
        <f t="shared" si="47"/>
        <v>1261.2219100002969</v>
      </c>
      <c r="DI27">
        <f t="shared" si="48"/>
        <v>0.84080719309806506</v>
      </c>
      <c r="DJ27">
        <f t="shared" si="49"/>
        <v>0.16115788267926554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1703105687.5</v>
      </c>
      <c r="DQ27">
        <v>415.30509677419349</v>
      </c>
      <c r="DR27">
        <v>419.99245161290321</v>
      </c>
      <c r="DS27">
        <v>22.70905161290322</v>
      </c>
      <c r="DT27">
        <v>21.999780645161291</v>
      </c>
      <c r="DU27">
        <v>414.04209677419362</v>
      </c>
      <c r="DV27">
        <v>22.522922580645162</v>
      </c>
      <c r="DW27">
        <v>500.01900000000001</v>
      </c>
      <c r="DX27">
        <v>90.570883870967748</v>
      </c>
      <c r="DY27">
        <v>0.1000651709677419</v>
      </c>
      <c r="DZ27">
        <v>29.39910967741935</v>
      </c>
      <c r="EA27">
        <v>29.969629032258069</v>
      </c>
      <c r="EB27">
        <v>999.90000000000032</v>
      </c>
      <c r="EC27">
        <v>0</v>
      </c>
      <c r="ED27">
        <v>0</v>
      </c>
      <c r="EE27">
        <v>9995.5103225806452</v>
      </c>
      <c r="EF27">
        <v>0</v>
      </c>
      <c r="EG27">
        <v>11.398787096774191</v>
      </c>
      <c r="EH27">
        <v>-4.6873699999999996</v>
      </c>
      <c r="EI27">
        <v>424.95545161290318</v>
      </c>
      <c r="EJ27">
        <v>429.44016129032258</v>
      </c>
      <c r="EK27">
        <v>0.7092770322580646</v>
      </c>
      <c r="EL27">
        <v>419.99245161290321</v>
      </c>
      <c r="EM27">
        <v>21.999780645161291</v>
      </c>
      <c r="EN27">
        <v>2.05678064516129</v>
      </c>
      <c r="EO27">
        <v>1.992540322580646</v>
      </c>
      <c r="EP27">
        <v>17.888351612903229</v>
      </c>
      <c r="EQ27">
        <v>17.385177419354839</v>
      </c>
      <c r="ER27">
        <v>1500.0132258064521</v>
      </c>
      <c r="ES27">
        <v>0.97300445161290317</v>
      </c>
      <c r="ET27">
        <v>2.699563870967742E-2</v>
      </c>
      <c r="EU27">
        <v>0</v>
      </c>
      <c r="EV27">
        <v>260.20877419354838</v>
      </c>
      <c r="EW27">
        <v>4.9995999999999974</v>
      </c>
      <c r="EX27">
        <v>3996.3609677419349</v>
      </c>
      <c r="EY27">
        <v>14076.54516129032</v>
      </c>
      <c r="EZ27">
        <v>39.961419354838696</v>
      </c>
      <c r="FA27">
        <v>41.308129032258037</v>
      </c>
      <c r="FB27">
        <v>40.465483870967738</v>
      </c>
      <c r="FC27">
        <v>40.911161290322568</v>
      </c>
      <c r="FD27">
        <v>41.475548387096751</v>
      </c>
      <c r="FE27">
        <v>1454.6532258064519</v>
      </c>
      <c r="FF27">
        <v>40.359999999999978</v>
      </c>
      <c r="FG27">
        <v>0</v>
      </c>
      <c r="FH27">
        <v>187.20000004768369</v>
      </c>
      <c r="FI27">
        <v>0</v>
      </c>
      <c r="FJ27">
        <v>260.22188461538462</v>
      </c>
      <c r="FK27">
        <v>0.93993162018083842</v>
      </c>
      <c r="FL27">
        <v>3.162735011832559</v>
      </c>
      <c r="FM27">
        <v>3996.3465384615388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-4.68493125</v>
      </c>
      <c r="GC27">
        <v>-7.6403189493429821E-2</v>
      </c>
      <c r="GD27">
        <v>2.359175917428584E-2</v>
      </c>
      <c r="GE27">
        <v>1</v>
      </c>
      <c r="GF27">
        <v>260.18549999999999</v>
      </c>
      <c r="GG27">
        <v>0.76218487247786326</v>
      </c>
      <c r="GH27">
        <v>0.25209956599817868</v>
      </c>
      <c r="GI27">
        <v>1</v>
      </c>
      <c r="GJ27">
        <v>0.70831975000000003</v>
      </c>
      <c r="GK27">
        <v>2.0680592870543749E-2</v>
      </c>
      <c r="GL27">
        <v>2.2921104221873801E-3</v>
      </c>
      <c r="GM27">
        <v>1</v>
      </c>
      <c r="GN27">
        <v>3</v>
      </c>
      <c r="GO27">
        <v>3</v>
      </c>
      <c r="GP27" t="s">
        <v>451</v>
      </c>
      <c r="GQ27">
        <v>3.10277</v>
      </c>
      <c r="GR27">
        <v>2.75806</v>
      </c>
      <c r="GS27">
        <v>8.6870600000000006E-2</v>
      </c>
      <c r="GT27">
        <v>8.7883500000000003E-2</v>
      </c>
      <c r="GU27">
        <v>0.103891</v>
      </c>
      <c r="GV27">
        <v>0.102646</v>
      </c>
      <c r="GW27">
        <v>23788.7</v>
      </c>
      <c r="GX27">
        <v>22099.3</v>
      </c>
      <c r="GY27">
        <v>26618.9</v>
      </c>
      <c r="GZ27">
        <v>24460.5</v>
      </c>
      <c r="HA27">
        <v>38219.599999999999</v>
      </c>
      <c r="HB27">
        <v>32479</v>
      </c>
      <c r="HC27">
        <v>46541.8</v>
      </c>
      <c r="HD27">
        <v>38734.5</v>
      </c>
      <c r="HE27">
        <v>1.8717999999999999</v>
      </c>
      <c r="HF27">
        <v>1.8949499999999999</v>
      </c>
      <c r="HG27">
        <v>0.13389400000000001</v>
      </c>
      <c r="HH27">
        <v>0</v>
      </c>
      <c r="HI27">
        <v>27.7912</v>
      </c>
      <c r="HJ27">
        <v>999.9</v>
      </c>
      <c r="HK27">
        <v>62.5</v>
      </c>
      <c r="HL27">
        <v>27.2</v>
      </c>
      <c r="HM27">
        <v>24.988900000000001</v>
      </c>
      <c r="HN27">
        <v>61.380400000000002</v>
      </c>
      <c r="HO27">
        <v>21.458300000000001</v>
      </c>
      <c r="HP27">
        <v>1</v>
      </c>
      <c r="HQ27">
        <v>0.25065300000000001</v>
      </c>
      <c r="HR27">
        <v>0.68698300000000001</v>
      </c>
      <c r="HS27">
        <v>20.279399999999999</v>
      </c>
      <c r="HT27">
        <v>5.2208800000000002</v>
      </c>
      <c r="HU27">
        <v>11.98</v>
      </c>
      <c r="HV27">
        <v>4.9648000000000003</v>
      </c>
      <c r="HW27">
        <v>3.2751800000000002</v>
      </c>
      <c r="HX27">
        <v>9999</v>
      </c>
      <c r="HY27">
        <v>9999</v>
      </c>
      <c r="HZ27">
        <v>9999</v>
      </c>
      <c r="IA27">
        <v>550.20000000000005</v>
      </c>
      <c r="IB27">
        <v>1.8639699999999999</v>
      </c>
      <c r="IC27">
        <v>1.86005</v>
      </c>
      <c r="ID27">
        <v>1.85826</v>
      </c>
      <c r="IE27">
        <v>1.8597399999999999</v>
      </c>
      <c r="IF27">
        <v>1.8598399999999999</v>
      </c>
      <c r="IG27">
        <v>1.8582799999999999</v>
      </c>
      <c r="IH27">
        <v>1.8573599999999999</v>
      </c>
      <c r="II27">
        <v>1.8523400000000001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1.2629999999999999</v>
      </c>
      <c r="IX27">
        <v>0.1862</v>
      </c>
      <c r="IY27">
        <v>0.39716153104927959</v>
      </c>
      <c r="IZ27">
        <v>2.1943836705261579E-3</v>
      </c>
      <c r="JA27">
        <v>-2.6144308360484781E-7</v>
      </c>
      <c r="JB27">
        <v>2.8315668189746569E-11</v>
      </c>
      <c r="JC27">
        <v>-2.387284111826243E-2</v>
      </c>
      <c r="JD27">
        <v>-4.9195921971587819E-3</v>
      </c>
      <c r="JE27">
        <v>8.1864236447964141E-4</v>
      </c>
      <c r="JF27">
        <v>-8.2681161510495509E-6</v>
      </c>
      <c r="JG27">
        <v>6</v>
      </c>
      <c r="JH27">
        <v>2002</v>
      </c>
      <c r="JI27">
        <v>0</v>
      </c>
      <c r="JJ27">
        <v>28</v>
      </c>
      <c r="JK27">
        <v>28385094.899999999</v>
      </c>
      <c r="JL27">
        <v>28385094.899999999</v>
      </c>
      <c r="JM27">
        <v>1.1291500000000001</v>
      </c>
      <c r="JN27">
        <v>2.5598100000000001</v>
      </c>
      <c r="JO27">
        <v>1.49658</v>
      </c>
      <c r="JP27">
        <v>2.3535200000000001</v>
      </c>
      <c r="JQ27">
        <v>1.5490699999999999</v>
      </c>
      <c r="JR27">
        <v>2.3645</v>
      </c>
      <c r="JS27">
        <v>33.512999999999998</v>
      </c>
      <c r="JT27">
        <v>24.096299999999999</v>
      </c>
      <c r="JU27">
        <v>18</v>
      </c>
      <c r="JV27">
        <v>492.11099999999999</v>
      </c>
      <c r="JW27">
        <v>523.33100000000002</v>
      </c>
      <c r="JX27">
        <v>27.627099999999999</v>
      </c>
      <c r="JY27">
        <v>30.280999999999999</v>
      </c>
      <c r="JZ27">
        <v>30.000699999999998</v>
      </c>
      <c r="KA27">
        <v>30.207999999999998</v>
      </c>
      <c r="KB27">
        <v>30.116099999999999</v>
      </c>
      <c r="KC27">
        <v>22.692</v>
      </c>
      <c r="KD27">
        <v>18.437100000000001</v>
      </c>
      <c r="KE27">
        <v>100</v>
      </c>
      <c r="KF27">
        <v>27.642700000000001</v>
      </c>
      <c r="KG27">
        <v>420</v>
      </c>
      <c r="KH27">
        <v>21.997399999999999</v>
      </c>
      <c r="KI27">
        <v>101.71299999999999</v>
      </c>
      <c r="KJ27">
        <v>93.380200000000002</v>
      </c>
    </row>
    <row r="28" spans="1:296" x14ac:dyDescent="0.3">
      <c r="A28">
        <v>10</v>
      </c>
      <c r="B28">
        <v>1703106176.0999999</v>
      </c>
      <c r="C28">
        <v>1919.599999904633</v>
      </c>
      <c r="D28" t="s">
        <v>470</v>
      </c>
      <c r="E28" t="s">
        <v>471</v>
      </c>
      <c r="F28">
        <v>5</v>
      </c>
      <c r="G28" t="s">
        <v>436</v>
      </c>
      <c r="H28">
        <v>1703106168.099999</v>
      </c>
      <c r="I28">
        <f t="shared" si="0"/>
        <v>2.5607959474346883E-3</v>
      </c>
      <c r="J28">
        <f t="shared" si="1"/>
        <v>2.5607959474346882</v>
      </c>
      <c r="K28">
        <f t="shared" si="2"/>
        <v>8.0735188764536652</v>
      </c>
      <c r="L28">
        <f t="shared" si="3"/>
        <v>416.35264516129041</v>
      </c>
      <c r="M28">
        <f t="shared" si="4"/>
        <v>186.75022395822577</v>
      </c>
      <c r="N28">
        <f t="shared" si="5"/>
        <v>16.932847121880904</v>
      </c>
      <c r="O28">
        <f t="shared" si="6"/>
        <v>37.751149850743317</v>
      </c>
      <c r="P28">
        <f t="shared" si="7"/>
        <v>6.2282202674357051E-2</v>
      </c>
      <c r="Q28">
        <f t="shared" si="8"/>
        <v>2.8506385585900218</v>
      </c>
      <c r="R28">
        <f t="shared" si="9"/>
        <v>6.1535993379678793E-2</v>
      </c>
      <c r="S28">
        <f t="shared" si="10"/>
        <v>3.8526294808511982E-2</v>
      </c>
      <c r="T28">
        <f t="shared" si="11"/>
        <v>241.7386688168331</v>
      </c>
      <c r="U28">
        <f t="shared" si="12"/>
        <v>36.607608107658827</v>
      </c>
      <c r="V28">
        <f t="shared" si="13"/>
        <v>35.982400000000013</v>
      </c>
      <c r="W28">
        <f t="shared" si="14"/>
        <v>5.9630155820266708</v>
      </c>
      <c r="X28">
        <f t="shared" si="15"/>
        <v>39.954006159362613</v>
      </c>
      <c r="Y28">
        <f t="shared" si="16"/>
        <v>2.3630162356596434</v>
      </c>
      <c r="Z28">
        <f t="shared" si="17"/>
        <v>5.914341170781209</v>
      </c>
      <c r="AA28">
        <f t="shared" si="18"/>
        <v>3.5999993463670275</v>
      </c>
      <c r="AB28">
        <f t="shared" si="19"/>
        <v>-112.93110128186976</v>
      </c>
      <c r="AC28">
        <f t="shared" si="20"/>
        <v>-22.896381501476156</v>
      </c>
      <c r="AD28">
        <f t="shared" si="21"/>
        <v>-1.8924438814660707</v>
      </c>
      <c r="AE28">
        <f t="shared" si="22"/>
        <v>104.0187421520211</v>
      </c>
      <c r="AF28">
        <f t="shared" si="23"/>
        <v>8.0516126483500834</v>
      </c>
      <c r="AG28">
        <f t="shared" si="24"/>
        <v>2.5670082269653012</v>
      </c>
      <c r="AH28">
        <f t="shared" si="25"/>
        <v>8.0735188764536652</v>
      </c>
      <c r="AI28">
        <v>430.78502315734232</v>
      </c>
      <c r="AJ28">
        <v>427.47701818181793</v>
      </c>
      <c r="AK28">
        <v>-9.6187165282276112E-4</v>
      </c>
      <c r="AL28">
        <v>66.459209332443734</v>
      </c>
      <c r="AM28">
        <f t="shared" si="26"/>
        <v>2.5607959474346882</v>
      </c>
      <c r="AN28">
        <v>25.06558675344511</v>
      </c>
      <c r="AO28">
        <v>26.063214545454532</v>
      </c>
      <c r="AP28">
        <v>2.799448526970714E-6</v>
      </c>
      <c r="AQ28">
        <v>106.913265951277</v>
      </c>
      <c r="AR28">
        <v>0</v>
      </c>
      <c r="AS28">
        <v>0</v>
      </c>
      <c r="AT28">
        <f t="shared" si="27"/>
        <v>1</v>
      </c>
      <c r="AU28">
        <f t="shared" si="28"/>
        <v>0</v>
      </c>
      <c r="AV28">
        <f t="shared" si="29"/>
        <v>46587.668371694512</v>
      </c>
      <c r="AW28" t="s">
        <v>437</v>
      </c>
      <c r="AX28">
        <v>0</v>
      </c>
      <c r="AY28">
        <v>0.7</v>
      </c>
      <c r="AZ28">
        <v>0.7</v>
      </c>
      <c r="BA28">
        <f t="shared" si="30"/>
        <v>0</v>
      </c>
      <c r="BB28">
        <v>-1</v>
      </c>
      <c r="BC28" t="s">
        <v>472</v>
      </c>
      <c r="BD28">
        <v>8133.08</v>
      </c>
      <c r="BE28">
        <v>256.22568000000001</v>
      </c>
      <c r="BF28">
        <v>276.61</v>
      </c>
      <c r="BG28">
        <f t="shared" si="31"/>
        <v>7.3693358880734583E-2</v>
      </c>
      <c r="BH28">
        <v>0.5</v>
      </c>
      <c r="BI28">
        <f t="shared" si="32"/>
        <v>1261.2180970971397</v>
      </c>
      <c r="BJ28">
        <f t="shared" si="33"/>
        <v>8.0735188764536652</v>
      </c>
      <c r="BK28">
        <f t="shared" si="34"/>
        <v>46.471698928128333</v>
      </c>
      <c r="BL28">
        <f t="shared" si="35"/>
        <v>7.1942504609928837E-3</v>
      </c>
      <c r="BM28">
        <f t="shared" si="36"/>
        <v>-0.99746936119446161</v>
      </c>
      <c r="BN28">
        <f t="shared" si="37"/>
        <v>276.61</v>
      </c>
      <c r="BO28" t="s">
        <v>437</v>
      </c>
      <c r="BP28">
        <v>0</v>
      </c>
      <c r="BQ28">
        <f t="shared" si="38"/>
        <v>276.61</v>
      </c>
      <c r="BR28">
        <f t="shared" si="39"/>
        <v>0</v>
      </c>
      <c r="BS28" t="e">
        <f t="shared" si="40"/>
        <v>#DIV/0!</v>
      </c>
      <c r="BT28">
        <f t="shared" si="41"/>
        <v>1</v>
      </c>
      <c r="BU28">
        <f t="shared" si="42"/>
        <v>7.3880323293827696E-2</v>
      </c>
      <c r="BV28" t="e">
        <f t="shared" si="43"/>
        <v>#DIV/0!</v>
      </c>
      <c r="BW28" t="e">
        <f t="shared" si="44"/>
        <v>#DIV/0!</v>
      </c>
      <c r="BX28" t="e">
        <f t="shared" si="45"/>
        <v>#DIV/0!</v>
      </c>
      <c r="DG28">
        <f t="shared" si="46"/>
        <v>1500.0083870967751</v>
      </c>
      <c r="DH28">
        <f t="shared" si="47"/>
        <v>1261.2180970971397</v>
      </c>
      <c r="DI28">
        <f t="shared" si="48"/>
        <v>0.84080736344294216</v>
      </c>
      <c r="DJ28">
        <f t="shared" si="49"/>
        <v>0.16115821144487841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1703106168.099999</v>
      </c>
      <c r="DQ28">
        <v>416.35264516129041</v>
      </c>
      <c r="DR28">
        <v>420.0009032258065</v>
      </c>
      <c r="DS28">
        <v>26.06140645161291</v>
      </c>
      <c r="DT28">
        <v>25.06133548387097</v>
      </c>
      <c r="DU28">
        <v>415.08761290322582</v>
      </c>
      <c r="DV28">
        <v>25.809080645161281</v>
      </c>
      <c r="DW28">
        <v>499.98619354838712</v>
      </c>
      <c r="DX28">
        <v>90.571193548387086</v>
      </c>
      <c r="DY28">
        <v>9.9900509677419327E-2</v>
      </c>
      <c r="DZ28">
        <v>35.833416129032258</v>
      </c>
      <c r="EA28">
        <v>35.982400000000013</v>
      </c>
      <c r="EB28">
        <v>999.90000000000032</v>
      </c>
      <c r="EC28">
        <v>0</v>
      </c>
      <c r="ED28">
        <v>0</v>
      </c>
      <c r="EE28">
        <v>10014.79483870968</v>
      </c>
      <c r="EF28">
        <v>0</v>
      </c>
      <c r="EG28">
        <v>11.199783870967741</v>
      </c>
      <c r="EH28">
        <v>-3.648223225806452</v>
      </c>
      <c r="EI28">
        <v>427.49374193548391</v>
      </c>
      <c r="EJ28">
        <v>430.79722580645159</v>
      </c>
      <c r="EK28">
        <v>1.000069322580645</v>
      </c>
      <c r="EL28">
        <v>420.0009032258065</v>
      </c>
      <c r="EM28">
        <v>25.06133548387097</v>
      </c>
      <c r="EN28">
        <v>2.3604122580645162</v>
      </c>
      <c r="EO28">
        <v>2.2698348387096781</v>
      </c>
      <c r="EP28">
        <v>20.094712903225808</v>
      </c>
      <c r="EQ28">
        <v>19.463899999999999</v>
      </c>
      <c r="ER28">
        <v>1500.0083870967751</v>
      </c>
      <c r="ES28">
        <v>0.97299738709677408</v>
      </c>
      <c r="ET28">
        <v>2.7002738709677409E-2</v>
      </c>
      <c r="EU28">
        <v>0</v>
      </c>
      <c r="EV28">
        <v>256.21332258064518</v>
      </c>
      <c r="EW28">
        <v>4.9995999999999974</v>
      </c>
      <c r="EX28">
        <v>3953.0832258064511</v>
      </c>
      <c r="EY28">
        <v>14076.467741935479</v>
      </c>
      <c r="EZ28">
        <v>40.868612903225802</v>
      </c>
      <c r="FA28">
        <v>41.904999999999987</v>
      </c>
      <c r="FB28">
        <v>41.634806451612903</v>
      </c>
      <c r="FC28">
        <v>41.66516129032258</v>
      </c>
      <c r="FD28">
        <v>42.973645161290321</v>
      </c>
      <c r="FE28">
        <v>1454.64</v>
      </c>
      <c r="FF28">
        <v>40.368387096774207</v>
      </c>
      <c r="FG28">
        <v>0</v>
      </c>
      <c r="FH28">
        <v>480.20000004768372</v>
      </c>
      <c r="FI28">
        <v>0</v>
      </c>
      <c r="FJ28">
        <v>256.22568000000001</v>
      </c>
      <c r="FK28">
        <v>-3.5153850319640592E-2</v>
      </c>
      <c r="FL28">
        <v>-2.53307692382998</v>
      </c>
      <c r="FM28">
        <v>3953.0320000000002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-3.650234634146341</v>
      </c>
      <c r="GC28">
        <v>9.6376306628032142E-5</v>
      </c>
      <c r="GD28">
        <v>4.1662785294849042E-2</v>
      </c>
      <c r="GE28">
        <v>1</v>
      </c>
      <c r="GF28">
        <v>256.22391176470592</v>
      </c>
      <c r="GG28">
        <v>-0.19647059098522071</v>
      </c>
      <c r="GH28">
        <v>0.19118659927920209</v>
      </c>
      <c r="GI28">
        <v>1</v>
      </c>
      <c r="GJ28">
        <v>1.0011333902439019</v>
      </c>
      <c r="GK28">
        <v>-2.801314285714054E-2</v>
      </c>
      <c r="GL28">
        <v>2.9073757413461852E-3</v>
      </c>
      <c r="GM28">
        <v>1</v>
      </c>
      <c r="GN28">
        <v>3</v>
      </c>
      <c r="GO28">
        <v>3</v>
      </c>
      <c r="GP28" t="s">
        <v>451</v>
      </c>
      <c r="GQ28">
        <v>3.1036199999999998</v>
      </c>
      <c r="GR28">
        <v>2.7583700000000002</v>
      </c>
      <c r="GS28">
        <v>8.6888800000000002E-2</v>
      </c>
      <c r="GT28">
        <v>8.7719199999999997E-2</v>
      </c>
      <c r="GU28">
        <v>0.11407200000000001</v>
      </c>
      <c r="GV28">
        <v>0.11219999999999999</v>
      </c>
      <c r="GW28">
        <v>23757</v>
      </c>
      <c r="GX28">
        <v>22077.1</v>
      </c>
      <c r="GY28">
        <v>26586.3</v>
      </c>
      <c r="GZ28">
        <v>24434.3</v>
      </c>
      <c r="HA28">
        <v>37739.5</v>
      </c>
      <c r="HB28">
        <v>32099.9</v>
      </c>
      <c r="HC28">
        <v>46486</v>
      </c>
      <c r="HD28">
        <v>38694.699999999997</v>
      </c>
      <c r="HE28">
        <v>1.8653200000000001</v>
      </c>
      <c r="HF28">
        <v>1.8817999999999999</v>
      </c>
      <c r="HG28">
        <v>0.22873299999999999</v>
      </c>
      <c r="HH28">
        <v>0</v>
      </c>
      <c r="HI28">
        <v>32.282299999999999</v>
      </c>
      <c r="HJ28">
        <v>999.9</v>
      </c>
      <c r="HK28">
        <v>61.1</v>
      </c>
      <c r="HL28">
        <v>28.1</v>
      </c>
      <c r="HM28">
        <v>25.7529</v>
      </c>
      <c r="HN28">
        <v>60.950400000000002</v>
      </c>
      <c r="HO28">
        <v>21.4984</v>
      </c>
      <c r="HP28">
        <v>1</v>
      </c>
      <c r="HQ28">
        <v>0.30687500000000001</v>
      </c>
      <c r="HR28">
        <v>-2.1647500000000002</v>
      </c>
      <c r="HS28">
        <v>20.267099999999999</v>
      </c>
      <c r="HT28">
        <v>5.2225299999999999</v>
      </c>
      <c r="HU28">
        <v>11.98</v>
      </c>
      <c r="HV28">
        <v>4.9657</v>
      </c>
      <c r="HW28">
        <v>3.2755000000000001</v>
      </c>
      <c r="HX28">
        <v>9999</v>
      </c>
      <c r="HY28">
        <v>9999</v>
      </c>
      <c r="HZ28">
        <v>9999</v>
      </c>
      <c r="IA28">
        <v>550.29999999999995</v>
      </c>
      <c r="IB28">
        <v>1.8640099999999999</v>
      </c>
      <c r="IC28">
        <v>1.86006</v>
      </c>
      <c r="ID28">
        <v>1.85832</v>
      </c>
      <c r="IE28">
        <v>1.8597399999999999</v>
      </c>
      <c r="IF28">
        <v>1.8598699999999999</v>
      </c>
      <c r="IG28">
        <v>1.85832</v>
      </c>
      <c r="IH28">
        <v>1.8573900000000001</v>
      </c>
      <c r="II28">
        <v>1.8523499999999999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1.2649999999999999</v>
      </c>
      <c r="IX28">
        <v>0.25240000000000001</v>
      </c>
      <c r="IY28">
        <v>0.39716153104927959</v>
      </c>
      <c r="IZ28">
        <v>2.1943836705261579E-3</v>
      </c>
      <c r="JA28">
        <v>-2.6144308360484781E-7</v>
      </c>
      <c r="JB28">
        <v>2.8315668189746569E-11</v>
      </c>
      <c r="JC28">
        <v>-2.387284111826243E-2</v>
      </c>
      <c r="JD28">
        <v>-4.9195921971587819E-3</v>
      </c>
      <c r="JE28">
        <v>8.1864236447964141E-4</v>
      </c>
      <c r="JF28">
        <v>-8.2681161510495509E-6</v>
      </c>
      <c r="JG28">
        <v>6</v>
      </c>
      <c r="JH28">
        <v>2002</v>
      </c>
      <c r="JI28">
        <v>0</v>
      </c>
      <c r="JJ28">
        <v>28</v>
      </c>
      <c r="JK28">
        <v>28385102.899999999</v>
      </c>
      <c r="JL28">
        <v>28385102.899999999</v>
      </c>
      <c r="JM28">
        <v>1.1352500000000001</v>
      </c>
      <c r="JN28">
        <v>2.5683600000000002</v>
      </c>
      <c r="JO28">
        <v>1.49658</v>
      </c>
      <c r="JP28">
        <v>2.35107</v>
      </c>
      <c r="JQ28">
        <v>1.5490699999999999</v>
      </c>
      <c r="JR28">
        <v>2.34253</v>
      </c>
      <c r="JS28">
        <v>34.304200000000002</v>
      </c>
      <c r="JT28">
        <v>24.078700000000001</v>
      </c>
      <c r="JU28">
        <v>18</v>
      </c>
      <c r="JV28">
        <v>494.29500000000002</v>
      </c>
      <c r="JW28">
        <v>521.20899999999995</v>
      </c>
      <c r="JX28">
        <v>35.827100000000002</v>
      </c>
      <c r="JY28">
        <v>31.052800000000001</v>
      </c>
      <c r="JZ28">
        <v>30</v>
      </c>
      <c r="KA28">
        <v>31.015699999999999</v>
      </c>
      <c r="KB28">
        <v>30.928599999999999</v>
      </c>
      <c r="KC28">
        <v>22.8339</v>
      </c>
      <c r="KD28">
        <v>0</v>
      </c>
      <c r="KE28">
        <v>100</v>
      </c>
      <c r="KF28">
        <v>35.842199999999998</v>
      </c>
      <c r="KG28">
        <v>420</v>
      </c>
      <c r="KH28">
        <v>25.690200000000001</v>
      </c>
      <c r="KI28">
        <v>101.59</v>
      </c>
      <c r="KJ28">
        <v>93.282700000000006</v>
      </c>
    </row>
    <row r="29" spans="1:296" x14ac:dyDescent="0.3">
      <c r="A29">
        <v>11</v>
      </c>
      <c r="B29">
        <v>1703106246.0999999</v>
      </c>
      <c r="C29">
        <v>1989.599999904633</v>
      </c>
      <c r="D29" t="s">
        <v>473</v>
      </c>
      <c r="E29" t="s">
        <v>474</v>
      </c>
      <c r="F29">
        <v>5</v>
      </c>
      <c r="G29" t="s">
        <v>436</v>
      </c>
      <c r="H29">
        <v>1703106238.099999</v>
      </c>
      <c r="I29">
        <f t="shared" si="0"/>
        <v>2.6019420899261059E-3</v>
      </c>
      <c r="J29">
        <f t="shared" si="1"/>
        <v>2.6019420899261059</v>
      </c>
      <c r="K29">
        <f t="shared" si="2"/>
        <v>8.2038765339503517</v>
      </c>
      <c r="L29">
        <f t="shared" si="3"/>
        <v>416.28316129032271</v>
      </c>
      <c r="M29">
        <f t="shared" si="4"/>
        <v>186.69290475747701</v>
      </c>
      <c r="N29">
        <f t="shared" si="5"/>
        <v>16.927374460653041</v>
      </c>
      <c r="O29">
        <f t="shared" si="6"/>
        <v>37.744235443653118</v>
      </c>
      <c r="P29">
        <f t="shared" si="7"/>
        <v>6.3301004355009224E-2</v>
      </c>
      <c r="Q29">
        <f t="shared" si="8"/>
        <v>2.8472890065446115</v>
      </c>
      <c r="R29">
        <f t="shared" si="9"/>
        <v>6.2529450886885121E-2</v>
      </c>
      <c r="S29">
        <f t="shared" si="10"/>
        <v>3.9149444198640797E-2</v>
      </c>
      <c r="T29">
        <f t="shared" si="11"/>
        <v>241.7380692039917</v>
      </c>
      <c r="U29">
        <f t="shared" si="12"/>
        <v>36.582558682659048</v>
      </c>
      <c r="V29">
        <f t="shared" si="13"/>
        <v>35.988716129032262</v>
      </c>
      <c r="W29">
        <f t="shared" si="14"/>
        <v>5.9650867858450294</v>
      </c>
      <c r="X29">
        <f t="shared" si="15"/>
        <v>40.029250323772445</v>
      </c>
      <c r="Y29">
        <f t="shared" si="16"/>
        <v>2.3655153612751691</v>
      </c>
      <c r="Z29">
        <f t="shared" si="17"/>
        <v>5.9094670575690103</v>
      </c>
      <c r="AA29">
        <f t="shared" si="18"/>
        <v>3.5995714245698602</v>
      </c>
      <c r="AB29">
        <f t="shared" si="19"/>
        <v>-114.74564616574128</v>
      </c>
      <c r="AC29">
        <f t="shared" si="20"/>
        <v>-26.138102352229435</v>
      </c>
      <c r="AD29">
        <f t="shared" si="21"/>
        <v>-2.1628308593099312</v>
      </c>
      <c r="AE29">
        <f t="shared" si="22"/>
        <v>98.691489826711049</v>
      </c>
      <c r="AF29">
        <f t="shared" si="23"/>
        <v>8.2264601702344446</v>
      </c>
      <c r="AG29">
        <f t="shared" si="24"/>
        <v>2.6047603535637811</v>
      </c>
      <c r="AH29">
        <f t="shared" si="25"/>
        <v>8.2038765339503517</v>
      </c>
      <c r="AI29">
        <v>430.81092613069359</v>
      </c>
      <c r="AJ29">
        <v>427.4441696969696</v>
      </c>
      <c r="AK29">
        <v>2.008148651996955E-4</v>
      </c>
      <c r="AL29">
        <v>66.459209332443734</v>
      </c>
      <c r="AM29">
        <f t="shared" si="26"/>
        <v>2.6019420899261059</v>
      </c>
      <c r="AN29">
        <v>25.074653420111769</v>
      </c>
      <c r="AO29">
        <v>26.08830363636363</v>
      </c>
      <c r="AP29">
        <v>-8.792818170132013E-6</v>
      </c>
      <c r="AQ29">
        <v>106.913265951277</v>
      </c>
      <c r="AR29">
        <v>0</v>
      </c>
      <c r="AS29">
        <v>0</v>
      </c>
      <c r="AT29">
        <f t="shared" si="27"/>
        <v>1</v>
      </c>
      <c r="AU29">
        <f t="shared" si="28"/>
        <v>0</v>
      </c>
      <c r="AV29">
        <f t="shared" si="29"/>
        <v>46498.290530136721</v>
      </c>
      <c r="AW29" t="s">
        <v>437</v>
      </c>
      <c r="AX29">
        <v>0</v>
      </c>
      <c r="AY29">
        <v>0.7</v>
      </c>
      <c r="AZ29">
        <v>0.7</v>
      </c>
      <c r="BA29">
        <f t="shared" si="30"/>
        <v>0</v>
      </c>
      <c r="BB29">
        <v>-1</v>
      </c>
      <c r="BC29" t="s">
        <v>475</v>
      </c>
      <c r="BD29">
        <v>8134.4</v>
      </c>
      <c r="BE29">
        <v>256.30461538461537</v>
      </c>
      <c r="BF29">
        <v>276.97000000000003</v>
      </c>
      <c r="BG29">
        <f t="shared" si="31"/>
        <v>7.4612357350560155E-2</v>
      </c>
      <c r="BH29">
        <v>0.5</v>
      </c>
      <c r="BI29">
        <f t="shared" si="32"/>
        <v>1261.2138777423327</v>
      </c>
      <c r="BJ29">
        <f t="shared" si="33"/>
        <v>8.2038765339503517</v>
      </c>
      <c r="BK29">
        <f t="shared" si="34"/>
        <v>47.051070270798306</v>
      </c>
      <c r="BL29">
        <f t="shared" si="35"/>
        <v>7.2976334120474322E-3</v>
      </c>
      <c r="BM29">
        <f t="shared" si="36"/>
        <v>-0.99747265046755973</v>
      </c>
      <c r="BN29">
        <f t="shared" si="37"/>
        <v>276.97000000000003</v>
      </c>
      <c r="BO29" t="s">
        <v>437</v>
      </c>
      <c r="BP29">
        <v>0</v>
      </c>
      <c r="BQ29">
        <f t="shared" si="38"/>
        <v>276.97000000000003</v>
      </c>
      <c r="BR29">
        <f t="shared" si="39"/>
        <v>0</v>
      </c>
      <c r="BS29" t="e">
        <f t="shared" si="40"/>
        <v>#DIV/0!</v>
      </c>
      <c r="BT29">
        <f t="shared" si="41"/>
        <v>1</v>
      </c>
      <c r="BU29">
        <f t="shared" si="42"/>
        <v>7.480140665068466E-2</v>
      </c>
      <c r="BV29" t="e">
        <f t="shared" si="43"/>
        <v>#DIV/0!</v>
      </c>
      <c r="BW29" t="e">
        <f t="shared" si="44"/>
        <v>#DIV/0!</v>
      </c>
      <c r="BX29" t="e">
        <f t="shared" si="45"/>
        <v>#DIV/0!</v>
      </c>
      <c r="DG29">
        <f t="shared" si="46"/>
        <v>1500.0032258064521</v>
      </c>
      <c r="DH29">
        <f t="shared" si="47"/>
        <v>1261.2138777423327</v>
      </c>
      <c r="DI29">
        <f t="shared" si="48"/>
        <v>0.84080744364017068</v>
      </c>
      <c r="DJ29">
        <f t="shared" si="49"/>
        <v>0.16115836622552943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1703106238.099999</v>
      </c>
      <c r="DQ29">
        <v>416.28316129032271</v>
      </c>
      <c r="DR29">
        <v>420.00732258064511</v>
      </c>
      <c r="DS29">
        <v>26.0893935483871</v>
      </c>
      <c r="DT29">
        <v>25.074712903225809</v>
      </c>
      <c r="DU29">
        <v>415.01832258064519</v>
      </c>
      <c r="DV29">
        <v>25.836500000000001</v>
      </c>
      <c r="DW29">
        <v>500.02012903225813</v>
      </c>
      <c r="DX29">
        <v>90.569593548387104</v>
      </c>
      <c r="DY29">
        <v>0.1000250032258064</v>
      </c>
      <c r="DZ29">
        <v>35.818438709677423</v>
      </c>
      <c r="EA29">
        <v>35.988716129032262</v>
      </c>
      <c r="EB29">
        <v>999.90000000000032</v>
      </c>
      <c r="EC29">
        <v>0</v>
      </c>
      <c r="ED29">
        <v>0</v>
      </c>
      <c r="EE29">
        <v>9994.44</v>
      </c>
      <c r="EF29">
        <v>0</v>
      </c>
      <c r="EG29">
        <v>11.230635483870969</v>
      </c>
      <c r="EH29">
        <v>-3.7242116129032259</v>
      </c>
      <c r="EI29">
        <v>427.43464516129029</v>
      </c>
      <c r="EJ29">
        <v>430.80974193548383</v>
      </c>
      <c r="EK29">
        <v>1.014684838709677</v>
      </c>
      <c r="EL29">
        <v>420.00732258064511</v>
      </c>
      <c r="EM29">
        <v>25.074712903225809</v>
      </c>
      <c r="EN29">
        <v>2.362905161290322</v>
      </c>
      <c r="EO29">
        <v>2.2710061290322581</v>
      </c>
      <c r="EP29">
        <v>20.111777419354841</v>
      </c>
      <c r="EQ29">
        <v>19.472203225806449</v>
      </c>
      <c r="ER29">
        <v>1500.0032258064521</v>
      </c>
      <c r="ES29">
        <v>0.97299383870967715</v>
      </c>
      <c r="ET29">
        <v>2.7006270967741931E-2</v>
      </c>
      <c r="EU29">
        <v>0</v>
      </c>
      <c r="EV29">
        <v>256.27758064516121</v>
      </c>
      <c r="EW29">
        <v>4.9995999999999974</v>
      </c>
      <c r="EX29">
        <v>3953.0461290322578</v>
      </c>
      <c r="EY29">
        <v>14076.4</v>
      </c>
      <c r="EZ29">
        <v>40.820354838709662</v>
      </c>
      <c r="FA29">
        <v>41.810129032258047</v>
      </c>
      <c r="FB29">
        <v>41.275838709677387</v>
      </c>
      <c r="FC29">
        <v>41.596516129032231</v>
      </c>
      <c r="FD29">
        <v>43.005741935483861</v>
      </c>
      <c r="FE29">
        <v>1454.6309677419349</v>
      </c>
      <c r="FF29">
        <v>40.372258064516117</v>
      </c>
      <c r="FG29">
        <v>0</v>
      </c>
      <c r="FH29">
        <v>69.599999904632568</v>
      </c>
      <c r="FI29">
        <v>0</v>
      </c>
      <c r="FJ29">
        <v>256.30461538461537</v>
      </c>
      <c r="FK29">
        <v>0.2192136830238372</v>
      </c>
      <c r="FL29">
        <v>0.44273504312443579</v>
      </c>
      <c r="FM29">
        <v>3953.0134615384609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-3.7084342499999998</v>
      </c>
      <c r="GC29">
        <v>-0.26124236397749101</v>
      </c>
      <c r="GD29">
        <v>4.2607043777261773E-2</v>
      </c>
      <c r="GE29">
        <v>1</v>
      </c>
      <c r="GF29">
        <v>256.28941176470579</v>
      </c>
      <c r="GG29">
        <v>-6.6004580698454773E-2</v>
      </c>
      <c r="GH29">
        <v>0.191261157713286</v>
      </c>
      <c r="GI29">
        <v>1</v>
      </c>
      <c r="GJ29">
        <v>1.0148705</v>
      </c>
      <c r="GK29">
        <v>5.7816135083929977E-4</v>
      </c>
      <c r="GL29">
        <v>1.197152768029197E-3</v>
      </c>
      <c r="GM29">
        <v>1</v>
      </c>
      <c r="GN29">
        <v>3</v>
      </c>
      <c r="GO29">
        <v>3</v>
      </c>
      <c r="GP29" t="s">
        <v>451</v>
      </c>
      <c r="GQ29">
        <v>3.1034600000000001</v>
      </c>
      <c r="GR29">
        <v>2.7580200000000001</v>
      </c>
      <c r="GS29">
        <v>8.6881899999999998E-2</v>
      </c>
      <c r="GT29">
        <v>8.7722400000000006E-2</v>
      </c>
      <c r="GU29">
        <v>0.114144</v>
      </c>
      <c r="GV29">
        <v>0.112224</v>
      </c>
      <c r="GW29">
        <v>23760.799999999999</v>
      </c>
      <c r="GX29">
        <v>22079.7</v>
      </c>
      <c r="GY29">
        <v>26590</v>
      </c>
      <c r="GZ29">
        <v>24436.9</v>
      </c>
      <c r="HA29">
        <v>37741.5</v>
      </c>
      <c r="HB29">
        <v>32102.2</v>
      </c>
      <c r="HC29">
        <v>46492.7</v>
      </c>
      <c r="HD29">
        <v>38698.699999999997</v>
      </c>
      <c r="HE29">
        <v>1.8654299999999999</v>
      </c>
      <c r="HF29">
        <v>1.8820300000000001</v>
      </c>
      <c r="HG29">
        <v>0.22351699999999999</v>
      </c>
      <c r="HH29">
        <v>0</v>
      </c>
      <c r="HI29">
        <v>32.371099999999998</v>
      </c>
      <c r="HJ29">
        <v>999.9</v>
      </c>
      <c r="HK29">
        <v>60.8</v>
      </c>
      <c r="HL29">
        <v>28.2</v>
      </c>
      <c r="HM29">
        <v>25.7715</v>
      </c>
      <c r="HN29">
        <v>61.720399999999998</v>
      </c>
      <c r="HO29">
        <v>21.286100000000001</v>
      </c>
      <c r="HP29">
        <v>1</v>
      </c>
      <c r="HQ29">
        <v>0.30016799999999999</v>
      </c>
      <c r="HR29">
        <v>-2.3078500000000002</v>
      </c>
      <c r="HS29">
        <v>20.2666</v>
      </c>
      <c r="HT29">
        <v>5.2216300000000002</v>
      </c>
      <c r="HU29">
        <v>11.98</v>
      </c>
      <c r="HV29">
        <v>4.9657</v>
      </c>
      <c r="HW29">
        <v>3.2754300000000001</v>
      </c>
      <c r="HX29">
        <v>9999</v>
      </c>
      <c r="HY29">
        <v>9999</v>
      </c>
      <c r="HZ29">
        <v>9999</v>
      </c>
      <c r="IA29">
        <v>550.4</v>
      </c>
      <c r="IB29">
        <v>1.8640000000000001</v>
      </c>
      <c r="IC29">
        <v>1.86006</v>
      </c>
      <c r="ID29">
        <v>1.8583499999999999</v>
      </c>
      <c r="IE29">
        <v>1.8597399999999999</v>
      </c>
      <c r="IF29">
        <v>1.85988</v>
      </c>
      <c r="IG29">
        <v>1.8583400000000001</v>
      </c>
      <c r="IH29">
        <v>1.85737</v>
      </c>
      <c r="II29">
        <v>1.8524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1.2649999999999999</v>
      </c>
      <c r="IX29">
        <v>0.25290000000000001</v>
      </c>
      <c r="IY29">
        <v>0.39716153104927959</v>
      </c>
      <c r="IZ29">
        <v>2.1943836705261579E-3</v>
      </c>
      <c r="JA29">
        <v>-2.6144308360484781E-7</v>
      </c>
      <c r="JB29">
        <v>2.8315668189746569E-11</v>
      </c>
      <c r="JC29">
        <v>-2.387284111826243E-2</v>
      </c>
      <c r="JD29">
        <v>-4.9195921971587819E-3</v>
      </c>
      <c r="JE29">
        <v>8.1864236447964141E-4</v>
      </c>
      <c r="JF29">
        <v>-8.2681161510495509E-6</v>
      </c>
      <c r="JG29">
        <v>6</v>
      </c>
      <c r="JH29">
        <v>2002</v>
      </c>
      <c r="JI29">
        <v>0</v>
      </c>
      <c r="JJ29">
        <v>28</v>
      </c>
      <c r="JK29">
        <v>28385104.100000001</v>
      </c>
      <c r="JL29">
        <v>28385104.100000001</v>
      </c>
      <c r="JM29">
        <v>1.1352500000000001</v>
      </c>
      <c r="JN29">
        <v>2.5585900000000001</v>
      </c>
      <c r="JO29">
        <v>1.49658</v>
      </c>
      <c r="JP29">
        <v>2.34985</v>
      </c>
      <c r="JQ29">
        <v>1.5490699999999999</v>
      </c>
      <c r="JR29">
        <v>2.4243199999999998</v>
      </c>
      <c r="JS29">
        <v>34.372500000000002</v>
      </c>
      <c r="JT29">
        <v>24.087499999999999</v>
      </c>
      <c r="JU29">
        <v>18</v>
      </c>
      <c r="JV29">
        <v>494.29700000000003</v>
      </c>
      <c r="JW29">
        <v>521.42700000000002</v>
      </c>
      <c r="JX29">
        <v>35.896299999999997</v>
      </c>
      <c r="JY29">
        <v>30.979099999999999</v>
      </c>
      <c r="JZ29">
        <v>29.999500000000001</v>
      </c>
      <c r="KA29">
        <v>31.0077</v>
      </c>
      <c r="KB29">
        <v>30.935500000000001</v>
      </c>
      <c r="KC29">
        <v>22.830500000000001</v>
      </c>
      <c r="KD29">
        <v>0</v>
      </c>
      <c r="KE29">
        <v>100</v>
      </c>
      <c r="KF29">
        <v>35.904000000000003</v>
      </c>
      <c r="KG29">
        <v>420</v>
      </c>
      <c r="KH29">
        <v>25.690200000000001</v>
      </c>
      <c r="KI29">
        <v>101.604</v>
      </c>
      <c r="KJ29">
        <v>93.292299999999997</v>
      </c>
    </row>
    <row r="30" spans="1:296" x14ac:dyDescent="0.3">
      <c r="A30">
        <v>12</v>
      </c>
      <c r="B30">
        <v>1703106338.0999999</v>
      </c>
      <c r="C30">
        <v>2081.599999904633</v>
      </c>
      <c r="D30" t="s">
        <v>476</v>
      </c>
      <c r="E30" t="s">
        <v>477</v>
      </c>
      <c r="F30">
        <v>5</v>
      </c>
      <c r="G30" t="s">
        <v>436</v>
      </c>
      <c r="H30">
        <v>1703106330.099999</v>
      </c>
      <c r="I30">
        <f t="shared" si="0"/>
        <v>2.5237844249825672E-3</v>
      </c>
      <c r="J30">
        <f t="shared" si="1"/>
        <v>2.5237844249825674</v>
      </c>
      <c r="K30">
        <f t="shared" si="2"/>
        <v>8.2006167564754495</v>
      </c>
      <c r="L30">
        <f t="shared" si="3"/>
        <v>416.31474193548382</v>
      </c>
      <c r="M30">
        <f t="shared" si="4"/>
        <v>180.83129297502495</v>
      </c>
      <c r="N30">
        <f t="shared" si="5"/>
        <v>16.395544406301862</v>
      </c>
      <c r="O30">
        <f t="shared" si="6"/>
        <v>37.746270162123103</v>
      </c>
      <c r="P30">
        <f t="shared" si="7"/>
        <v>6.1463304063364449E-2</v>
      </c>
      <c r="Q30">
        <f t="shared" si="8"/>
        <v>2.8481685599803539</v>
      </c>
      <c r="R30">
        <f t="shared" si="9"/>
        <v>6.0735842593225169E-2</v>
      </c>
      <c r="S30">
        <f t="shared" si="10"/>
        <v>3.8024543666135113E-2</v>
      </c>
      <c r="T30">
        <f t="shared" si="11"/>
        <v>241.73534961338683</v>
      </c>
      <c r="U30">
        <f t="shared" si="12"/>
        <v>36.579626223225141</v>
      </c>
      <c r="V30">
        <f t="shared" si="13"/>
        <v>35.96156451612903</v>
      </c>
      <c r="W30">
        <f t="shared" si="14"/>
        <v>5.9561875769595742</v>
      </c>
      <c r="X30">
        <f t="shared" si="15"/>
        <v>40.012020501381571</v>
      </c>
      <c r="Y30">
        <f t="shared" si="16"/>
        <v>2.3614471461346955</v>
      </c>
      <c r="Z30">
        <f t="shared" si="17"/>
        <v>5.9018442871515511</v>
      </c>
      <c r="AA30">
        <f t="shared" si="18"/>
        <v>3.5947404308248787</v>
      </c>
      <c r="AB30">
        <f t="shared" si="19"/>
        <v>-111.29889314173121</v>
      </c>
      <c r="AC30">
        <f t="shared" si="20"/>
        <v>-25.577049286703183</v>
      </c>
      <c r="AD30">
        <f t="shared" si="21"/>
        <v>-2.1152324396461712</v>
      </c>
      <c r="AE30">
        <f t="shared" si="22"/>
        <v>102.74417474530625</v>
      </c>
      <c r="AF30">
        <f t="shared" si="23"/>
        <v>8.1339493727890702</v>
      </c>
      <c r="AG30">
        <f t="shared" si="24"/>
        <v>2.5326332052745655</v>
      </c>
      <c r="AH30">
        <f t="shared" si="25"/>
        <v>8.2006167564754495</v>
      </c>
      <c r="AI30">
        <v>430.78260770382582</v>
      </c>
      <c r="AJ30">
        <v>427.42064242424249</v>
      </c>
      <c r="AK30">
        <v>-5.6441478704863574E-4</v>
      </c>
      <c r="AL30">
        <v>66.459209332443734</v>
      </c>
      <c r="AM30">
        <f t="shared" si="26"/>
        <v>2.5237844249825674</v>
      </c>
      <c r="AN30">
        <v>25.055595939626741</v>
      </c>
      <c r="AO30">
        <v>26.038976969696979</v>
      </c>
      <c r="AP30">
        <v>-1.835112637782968E-5</v>
      </c>
      <c r="AQ30">
        <v>106.913265951277</v>
      </c>
      <c r="AR30">
        <v>0</v>
      </c>
      <c r="AS30">
        <v>0</v>
      </c>
      <c r="AT30">
        <f t="shared" si="27"/>
        <v>1</v>
      </c>
      <c r="AU30">
        <f t="shared" si="28"/>
        <v>0</v>
      </c>
      <c r="AV30">
        <f t="shared" si="29"/>
        <v>46525.827546280605</v>
      </c>
      <c r="AW30" t="s">
        <v>437</v>
      </c>
      <c r="AX30">
        <v>0</v>
      </c>
      <c r="AY30">
        <v>0.7</v>
      </c>
      <c r="AZ30">
        <v>0.7</v>
      </c>
      <c r="BA30">
        <f t="shared" si="30"/>
        <v>0</v>
      </c>
      <c r="BB30">
        <v>-1</v>
      </c>
      <c r="BC30" t="s">
        <v>478</v>
      </c>
      <c r="BD30">
        <v>8139.11</v>
      </c>
      <c r="BE30">
        <v>256.68972000000002</v>
      </c>
      <c r="BF30">
        <v>277.08</v>
      </c>
      <c r="BG30">
        <f t="shared" si="31"/>
        <v>7.3589865742745619E-2</v>
      </c>
      <c r="BH30">
        <v>0.5</v>
      </c>
      <c r="BI30">
        <f t="shared" si="32"/>
        <v>1261.2034298180672</v>
      </c>
      <c r="BJ30">
        <f t="shared" si="33"/>
        <v>8.2006167564754495</v>
      </c>
      <c r="BK30">
        <f t="shared" si="34"/>
        <v>46.405895537300928</v>
      </c>
      <c r="BL30">
        <f t="shared" si="35"/>
        <v>7.2951092099413882E-3</v>
      </c>
      <c r="BM30">
        <f t="shared" si="36"/>
        <v>-0.99747365381839181</v>
      </c>
      <c r="BN30">
        <f t="shared" si="37"/>
        <v>277.08</v>
      </c>
      <c r="BO30" t="s">
        <v>437</v>
      </c>
      <c r="BP30">
        <v>0</v>
      </c>
      <c r="BQ30">
        <f t="shared" si="38"/>
        <v>277.08</v>
      </c>
      <c r="BR30">
        <f t="shared" si="39"/>
        <v>0</v>
      </c>
      <c r="BS30" t="e">
        <f t="shared" si="40"/>
        <v>#DIV/0!</v>
      </c>
      <c r="BT30">
        <f t="shared" si="41"/>
        <v>1</v>
      </c>
      <c r="BU30">
        <f t="shared" si="42"/>
        <v>7.3776250090455034E-2</v>
      </c>
      <c r="BV30" t="e">
        <f t="shared" si="43"/>
        <v>#DIV/0!</v>
      </c>
      <c r="BW30" t="e">
        <f t="shared" si="44"/>
        <v>#DIV/0!</v>
      </c>
      <c r="BX30" t="e">
        <f t="shared" si="45"/>
        <v>#DIV/0!</v>
      </c>
      <c r="DG30">
        <f t="shared" si="46"/>
        <v>1499.99129032258</v>
      </c>
      <c r="DH30">
        <f t="shared" si="47"/>
        <v>1261.2034298180672</v>
      </c>
      <c r="DI30">
        <f t="shared" si="48"/>
        <v>0.84080716865151905</v>
      </c>
      <c r="DJ30">
        <f t="shared" si="49"/>
        <v>0.16115783549743182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1703106330.099999</v>
      </c>
      <c r="DQ30">
        <v>416.31474193548382</v>
      </c>
      <c r="DR30">
        <v>419.99012903225798</v>
      </c>
      <c r="DS30">
        <v>26.045096774193549</v>
      </c>
      <c r="DT30">
        <v>25.058412903225801</v>
      </c>
      <c r="DU30">
        <v>415.04983870967737</v>
      </c>
      <c r="DV30">
        <v>25.793109677419359</v>
      </c>
      <c r="DW30">
        <v>499.99206451612912</v>
      </c>
      <c r="DX30">
        <v>90.567683870967741</v>
      </c>
      <c r="DY30">
        <v>9.9944151612903223E-2</v>
      </c>
      <c r="DZ30">
        <v>35.794993548387097</v>
      </c>
      <c r="EA30">
        <v>35.96156451612903</v>
      </c>
      <c r="EB30">
        <v>999.90000000000032</v>
      </c>
      <c r="EC30">
        <v>0</v>
      </c>
      <c r="ED30">
        <v>0</v>
      </c>
      <c r="EE30">
        <v>10000.039032258061</v>
      </c>
      <c r="EF30">
        <v>0</v>
      </c>
      <c r="EG30">
        <v>11.27517741935484</v>
      </c>
      <c r="EH30">
        <v>-3.6753983870967741</v>
      </c>
      <c r="EI30">
        <v>427.44764516129038</v>
      </c>
      <c r="EJ30">
        <v>430.78496774193547</v>
      </c>
      <c r="EK30">
        <v>0.98668429032258076</v>
      </c>
      <c r="EL30">
        <v>419.99012903225798</v>
      </c>
      <c r="EM30">
        <v>25.058412903225801</v>
      </c>
      <c r="EN30">
        <v>2.3588445161290328</v>
      </c>
      <c r="EO30">
        <v>2.269482903225807</v>
      </c>
      <c r="EP30">
        <v>20.083974193548389</v>
      </c>
      <c r="EQ30">
        <v>19.461409677419361</v>
      </c>
      <c r="ER30">
        <v>1499.99129032258</v>
      </c>
      <c r="ES30">
        <v>0.97300654838709666</v>
      </c>
      <c r="ET30">
        <v>2.6993674193548381E-2</v>
      </c>
      <c r="EU30">
        <v>0</v>
      </c>
      <c r="EV30">
        <v>256.70499999999998</v>
      </c>
      <c r="EW30">
        <v>4.9995999999999974</v>
      </c>
      <c r="EX30">
        <v>3955.8903225806439</v>
      </c>
      <c r="EY30">
        <v>14076.36129032258</v>
      </c>
      <c r="EZ30">
        <v>40.687225806451593</v>
      </c>
      <c r="FA30">
        <v>41.606709677419353</v>
      </c>
      <c r="FB30">
        <v>41.044064516129012</v>
      </c>
      <c r="FC30">
        <v>41.429225806451598</v>
      </c>
      <c r="FD30">
        <v>42.896935483870948</v>
      </c>
      <c r="FE30">
        <v>1454.6403225806459</v>
      </c>
      <c r="FF30">
        <v>40.358387096774173</v>
      </c>
      <c r="FG30">
        <v>0</v>
      </c>
      <c r="FH30">
        <v>91.200000047683716</v>
      </c>
      <c r="FI30">
        <v>0</v>
      </c>
      <c r="FJ30">
        <v>256.68972000000002</v>
      </c>
      <c r="FK30">
        <v>0.37299998797847039</v>
      </c>
      <c r="FL30">
        <v>0.83153848969556432</v>
      </c>
      <c r="FM30">
        <v>3955.8755999999998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-3.6853992682926831</v>
      </c>
      <c r="GC30">
        <v>0.20382459930312699</v>
      </c>
      <c r="GD30">
        <v>2.899662296487376E-2</v>
      </c>
      <c r="GE30">
        <v>1</v>
      </c>
      <c r="GF30">
        <v>256.6932941176471</v>
      </c>
      <c r="GG30">
        <v>0.3495798289227422</v>
      </c>
      <c r="GH30">
        <v>0.19233541924151551</v>
      </c>
      <c r="GI30">
        <v>1</v>
      </c>
      <c r="GJ30">
        <v>0.98812636585365843</v>
      </c>
      <c r="GK30">
        <v>-3.0085526132404609E-2</v>
      </c>
      <c r="GL30">
        <v>3.1522259866686542E-3</v>
      </c>
      <c r="GM30">
        <v>1</v>
      </c>
      <c r="GN30">
        <v>3</v>
      </c>
      <c r="GO30">
        <v>3</v>
      </c>
      <c r="GP30" t="s">
        <v>451</v>
      </c>
      <c r="GQ30">
        <v>3.1034600000000001</v>
      </c>
      <c r="GR30">
        <v>2.7581199999999999</v>
      </c>
      <c r="GS30">
        <v>8.6901400000000004E-2</v>
      </c>
      <c r="GT30">
        <v>8.7733000000000005E-2</v>
      </c>
      <c r="GU30">
        <v>0.11401799999999999</v>
      </c>
      <c r="GV30">
        <v>0.112179</v>
      </c>
      <c r="GW30">
        <v>23767.7</v>
      </c>
      <c r="GX30">
        <v>22085.1</v>
      </c>
      <c r="GY30">
        <v>26597.7</v>
      </c>
      <c r="GZ30">
        <v>24442.5</v>
      </c>
      <c r="HA30">
        <v>37757.5</v>
      </c>
      <c r="HB30">
        <v>32110.6</v>
      </c>
      <c r="HC30">
        <v>46506.6</v>
      </c>
      <c r="HD30">
        <v>38707.199999999997</v>
      </c>
      <c r="HE30">
        <v>1.8668</v>
      </c>
      <c r="HF30">
        <v>1.8835</v>
      </c>
      <c r="HG30">
        <v>0.229292</v>
      </c>
      <c r="HH30">
        <v>0</v>
      </c>
      <c r="HI30">
        <v>32.250100000000003</v>
      </c>
      <c r="HJ30">
        <v>999.9</v>
      </c>
      <c r="HK30">
        <v>60.4</v>
      </c>
      <c r="HL30">
        <v>28.3</v>
      </c>
      <c r="HM30">
        <v>25.753</v>
      </c>
      <c r="HN30">
        <v>61.040399999999998</v>
      </c>
      <c r="HO30">
        <v>21.450299999999999</v>
      </c>
      <c r="HP30">
        <v>1</v>
      </c>
      <c r="HQ30">
        <v>0.28468700000000002</v>
      </c>
      <c r="HR30">
        <v>-2.7464499999999998</v>
      </c>
      <c r="HS30">
        <v>20.259899999999998</v>
      </c>
      <c r="HT30">
        <v>5.2217799999999999</v>
      </c>
      <c r="HU30">
        <v>11.98</v>
      </c>
      <c r="HV30">
        <v>4.9653999999999998</v>
      </c>
      <c r="HW30">
        <v>3.2755000000000001</v>
      </c>
      <c r="HX30">
        <v>9999</v>
      </c>
      <c r="HY30">
        <v>9999</v>
      </c>
      <c r="HZ30">
        <v>9999</v>
      </c>
      <c r="IA30">
        <v>550.4</v>
      </c>
      <c r="IB30">
        <v>1.8640099999999999</v>
      </c>
      <c r="IC30">
        <v>1.8600699999999999</v>
      </c>
      <c r="ID30">
        <v>1.85836</v>
      </c>
      <c r="IE30">
        <v>1.8597399999999999</v>
      </c>
      <c r="IF30">
        <v>1.8598600000000001</v>
      </c>
      <c r="IG30">
        <v>1.8583499999999999</v>
      </c>
      <c r="IH30">
        <v>1.8573599999999999</v>
      </c>
      <c r="II30">
        <v>1.8523799999999999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1.2649999999999999</v>
      </c>
      <c r="IX30">
        <v>0.25180000000000002</v>
      </c>
      <c r="IY30">
        <v>0.39716153104927959</v>
      </c>
      <c r="IZ30">
        <v>2.1943836705261579E-3</v>
      </c>
      <c r="JA30">
        <v>-2.6144308360484781E-7</v>
      </c>
      <c r="JB30">
        <v>2.8315668189746569E-11</v>
      </c>
      <c r="JC30">
        <v>-2.387284111826243E-2</v>
      </c>
      <c r="JD30">
        <v>-4.9195921971587819E-3</v>
      </c>
      <c r="JE30">
        <v>8.1864236447964141E-4</v>
      </c>
      <c r="JF30">
        <v>-8.2681161510495509E-6</v>
      </c>
      <c r="JG30">
        <v>6</v>
      </c>
      <c r="JH30">
        <v>2002</v>
      </c>
      <c r="JI30">
        <v>0</v>
      </c>
      <c r="JJ30">
        <v>28</v>
      </c>
      <c r="JK30">
        <v>28385105.600000001</v>
      </c>
      <c r="JL30">
        <v>28385105.600000001</v>
      </c>
      <c r="JM30">
        <v>1.1352500000000001</v>
      </c>
      <c r="JN30">
        <v>2.5622600000000002</v>
      </c>
      <c r="JO30">
        <v>1.49658</v>
      </c>
      <c r="JP30">
        <v>2.34985</v>
      </c>
      <c r="JQ30">
        <v>1.5490699999999999</v>
      </c>
      <c r="JR30">
        <v>2.4084500000000002</v>
      </c>
      <c r="JS30">
        <v>34.440800000000003</v>
      </c>
      <c r="JT30">
        <v>24.078700000000001</v>
      </c>
      <c r="JU30">
        <v>18</v>
      </c>
      <c r="JV30">
        <v>494.47500000000002</v>
      </c>
      <c r="JW30">
        <v>521.90700000000004</v>
      </c>
      <c r="JX30">
        <v>36.200699999999998</v>
      </c>
      <c r="JY30">
        <v>30.801500000000001</v>
      </c>
      <c r="JZ30">
        <v>29.999199999999998</v>
      </c>
      <c r="KA30">
        <v>30.920999999999999</v>
      </c>
      <c r="KB30">
        <v>30.871700000000001</v>
      </c>
      <c r="KC30">
        <v>22.828399999999998</v>
      </c>
      <c r="KD30">
        <v>0</v>
      </c>
      <c r="KE30">
        <v>100</v>
      </c>
      <c r="KF30">
        <v>36.209699999999998</v>
      </c>
      <c r="KG30">
        <v>420</v>
      </c>
      <c r="KH30">
        <v>25.690200000000001</v>
      </c>
      <c r="KI30">
        <v>101.634</v>
      </c>
      <c r="KJ30">
        <v>93.313199999999995</v>
      </c>
    </row>
    <row r="31" spans="1:296" x14ac:dyDescent="0.3">
      <c r="A31">
        <v>13</v>
      </c>
      <c r="B31">
        <v>1703106722.0999999</v>
      </c>
      <c r="C31">
        <v>2465.599999904633</v>
      </c>
      <c r="D31" t="s">
        <v>479</v>
      </c>
      <c r="E31" t="s">
        <v>480</v>
      </c>
      <c r="F31">
        <v>5</v>
      </c>
      <c r="G31" t="s">
        <v>436</v>
      </c>
      <c r="H31">
        <v>1703106714.099999</v>
      </c>
      <c r="I31">
        <f t="shared" si="0"/>
        <v>3.6872157204087368E-3</v>
      </c>
      <c r="J31">
        <f t="shared" si="1"/>
        <v>3.6872157204087368</v>
      </c>
      <c r="K31">
        <f t="shared" si="2"/>
        <v>4.9970787588961185</v>
      </c>
      <c r="L31">
        <f t="shared" si="3"/>
        <v>417.25425806451608</v>
      </c>
      <c r="M31">
        <f t="shared" si="4"/>
        <v>234.10172034079815</v>
      </c>
      <c r="N31">
        <f t="shared" si="5"/>
        <v>21.227243651432289</v>
      </c>
      <c r="O31">
        <f t="shared" si="6"/>
        <v>37.834654899755151</v>
      </c>
      <c r="P31">
        <f t="shared" si="7"/>
        <v>5.4637730984583605E-2</v>
      </c>
      <c r="Q31">
        <f t="shared" si="8"/>
        <v>2.850302515603572</v>
      </c>
      <c r="R31">
        <f t="shared" si="9"/>
        <v>5.4062479008050397E-2</v>
      </c>
      <c r="S31">
        <f t="shared" si="10"/>
        <v>3.384022868317945E-2</v>
      </c>
      <c r="T31">
        <f t="shared" si="11"/>
        <v>241.73620516111922</v>
      </c>
      <c r="U31">
        <f t="shared" si="12"/>
        <v>42.874441149427277</v>
      </c>
      <c r="V31">
        <f t="shared" si="13"/>
        <v>41.91574838709677</v>
      </c>
      <c r="W31">
        <f t="shared" si="14"/>
        <v>8.2069050326444888</v>
      </c>
      <c r="X31">
        <f t="shared" si="15"/>
        <v>28.313270373598005</v>
      </c>
      <c r="Y31">
        <f t="shared" si="16"/>
        <v>2.3837465736743568</v>
      </c>
      <c r="Z31">
        <f t="shared" si="17"/>
        <v>8.4191848635655653</v>
      </c>
      <c r="AA31">
        <f t="shared" si="18"/>
        <v>5.8231584589701324</v>
      </c>
      <c r="AB31">
        <f t="shared" si="19"/>
        <v>-162.60621327002528</v>
      </c>
      <c r="AC31">
        <f t="shared" si="20"/>
        <v>74.587255395217539</v>
      </c>
      <c r="AD31">
        <f t="shared" si="21"/>
        <v>6.5474466766962793</v>
      </c>
      <c r="AE31">
        <f t="shared" si="22"/>
        <v>160.26469396300774</v>
      </c>
      <c r="AF31">
        <f t="shared" si="23"/>
        <v>5.2702086103432269</v>
      </c>
      <c r="AG31">
        <f t="shared" si="24"/>
        <v>3.7028483838786475</v>
      </c>
      <c r="AH31">
        <f t="shared" si="25"/>
        <v>4.9970787588961185</v>
      </c>
      <c r="AI31">
        <v>430.63764312733048</v>
      </c>
      <c r="AJ31">
        <v>428.57163636363629</v>
      </c>
      <c r="AK31">
        <v>3.5558363036276648E-3</v>
      </c>
      <c r="AL31">
        <v>66.459209332443734</v>
      </c>
      <c r="AM31">
        <f t="shared" si="26"/>
        <v>3.6872157204087368</v>
      </c>
      <c r="AN31">
        <v>24.842160784771661</v>
      </c>
      <c r="AO31">
        <v>26.27831636363636</v>
      </c>
      <c r="AP31">
        <v>-1.0422986803772041E-5</v>
      </c>
      <c r="AQ31">
        <v>106.913265951277</v>
      </c>
      <c r="AR31">
        <v>0</v>
      </c>
      <c r="AS31">
        <v>0</v>
      </c>
      <c r="AT31">
        <f t="shared" si="27"/>
        <v>1</v>
      </c>
      <c r="AU31">
        <f t="shared" si="28"/>
        <v>0</v>
      </c>
      <c r="AV31">
        <f t="shared" si="29"/>
        <v>45608.639147500755</v>
      </c>
      <c r="AW31" t="s">
        <v>437</v>
      </c>
      <c r="AX31">
        <v>0</v>
      </c>
      <c r="AY31">
        <v>0.7</v>
      </c>
      <c r="AZ31">
        <v>0.7</v>
      </c>
      <c r="BA31">
        <f t="shared" si="30"/>
        <v>0</v>
      </c>
      <c r="BB31">
        <v>-1</v>
      </c>
      <c r="BC31" t="s">
        <v>481</v>
      </c>
      <c r="BD31">
        <v>8132.3</v>
      </c>
      <c r="BE31">
        <v>254.02634615384619</v>
      </c>
      <c r="BF31">
        <v>273.06</v>
      </c>
      <c r="BG31">
        <f t="shared" si="31"/>
        <v>6.9705023973316571E-2</v>
      </c>
      <c r="BH31">
        <v>0.5</v>
      </c>
      <c r="BI31">
        <f t="shared" si="32"/>
        <v>1261.2055831521764</v>
      </c>
      <c r="BJ31">
        <f t="shared" si="33"/>
        <v>4.9970787588961185</v>
      </c>
      <c r="BK31">
        <f t="shared" si="34"/>
        <v>43.956182704451578</v>
      </c>
      <c r="BL31">
        <f t="shared" si="35"/>
        <v>4.7550366403448707E-3</v>
      </c>
      <c r="BM31">
        <f t="shared" si="36"/>
        <v>-0.99743646085109505</v>
      </c>
      <c r="BN31">
        <f t="shared" si="37"/>
        <v>273.06</v>
      </c>
      <c r="BO31" t="s">
        <v>437</v>
      </c>
      <c r="BP31">
        <v>0</v>
      </c>
      <c r="BQ31">
        <f t="shared" si="38"/>
        <v>273.06</v>
      </c>
      <c r="BR31">
        <f t="shared" si="39"/>
        <v>0</v>
      </c>
      <c r="BS31" t="e">
        <f t="shared" si="40"/>
        <v>#DIV/0!</v>
      </c>
      <c r="BT31">
        <f t="shared" si="41"/>
        <v>1</v>
      </c>
      <c r="BU31">
        <f t="shared" si="42"/>
        <v>6.9884174791282894E-2</v>
      </c>
      <c r="BV31" t="e">
        <f t="shared" si="43"/>
        <v>#DIV/0!</v>
      </c>
      <c r="BW31" t="e">
        <f t="shared" si="44"/>
        <v>#DIV/0!</v>
      </c>
      <c r="BX31" t="e">
        <f t="shared" si="45"/>
        <v>#DIV/0!</v>
      </c>
      <c r="DG31">
        <f t="shared" si="46"/>
        <v>1499.993548387097</v>
      </c>
      <c r="DH31">
        <f t="shared" si="47"/>
        <v>1261.2055831521764</v>
      </c>
      <c r="DI31">
        <f t="shared" si="48"/>
        <v>0.8408073384771001</v>
      </c>
      <c r="DJ31">
        <f t="shared" si="49"/>
        <v>0.16115816326080315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1703106714.099999</v>
      </c>
      <c r="DQ31">
        <v>417.25425806451608</v>
      </c>
      <c r="DR31">
        <v>419.98025806451608</v>
      </c>
      <c r="DS31">
        <v>26.288819354838701</v>
      </c>
      <c r="DT31">
        <v>24.846667741935491</v>
      </c>
      <c r="DU31">
        <v>415.98745161290321</v>
      </c>
      <c r="DV31">
        <v>26.031861290322571</v>
      </c>
      <c r="DW31">
        <v>500.01745161290319</v>
      </c>
      <c r="DX31">
        <v>90.575351612903219</v>
      </c>
      <c r="DY31">
        <v>9.9948083870967763E-2</v>
      </c>
      <c r="DZ31">
        <v>42.401135483870974</v>
      </c>
      <c r="EA31">
        <v>41.91574838709677</v>
      </c>
      <c r="EB31">
        <v>999.90000000000032</v>
      </c>
      <c r="EC31">
        <v>0</v>
      </c>
      <c r="ED31">
        <v>0</v>
      </c>
      <c r="EE31">
        <v>10012.27387096774</v>
      </c>
      <c r="EF31">
        <v>0</v>
      </c>
      <c r="EG31">
        <v>10.962667741935491</v>
      </c>
      <c r="EH31">
        <v>-2.7260935483870981</v>
      </c>
      <c r="EI31">
        <v>428.51961290322578</v>
      </c>
      <c r="EJ31">
        <v>430.68138709677419</v>
      </c>
      <c r="EK31">
        <v>1.442147741935484</v>
      </c>
      <c r="EL31">
        <v>419.98025806451608</v>
      </c>
      <c r="EM31">
        <v>24.846667741935491</v>
      </c>
      <c r="EN31">
        <v>2.38111935483871</v>
      </c>
      <c r="EO31">
        <v>2.2504961290322578</v>
      </c>
      <c r="EP31">
        <v>20.235932258064519</v>
      </c>
      <c r="EQ31">
        <v>19.326393548387099</v>
      </c>
      <c r="ER31">
        <v>1499.993548387097</v>
      </c>
      <c r="ES31">
        <v>0.97299961290322567</v>
      </c>
      <c r="ET31">
        <v>2.7000187096774202E-2</v>
      </c>
      <c r="EU31">
        <v>0</v>
      </c>
      <c r="EV31">
        <v>254.0057419354838</v>
      </c>
      <c r="EW31">
        <v>4.9995999999999974</v>
      </c>
      <c r="EX31">
        <v>3897.51</v>
      </c>
      <c r="EY31">
        <v>14076.33870967742</v>
      </c>
      <c r="EZ31">
        <v>39.854548387096763</v>
      </c>
      <c r="FA31">
        <v>40.423032258064509</v>
      </c>
      <c r="FB31">
        <v>40.116709677419337</v>
      </c>
      <c r="FC31">
        <v>40.4976129032258</v>
      </c>
      <c r="FD31">
        <v>42.685387096774193</v>
      </c>
      <c r="FE31">
        <v>1454.6280645161289</v>
      </c>
      <c r="FF31">
        <v>40.366774193548373</v>
      </c>
      <c r="FG31">
        <v>0</v>
      </c>
      <c r="FH31">
        <v>383.59999990463263</v>
      </c>
      <c r="FI31">
        <v>0</v>
      </c>
      <c r="FJ31">
        <v>254.02634615384619</v>
      </c>
      <c r="FK31">
        <v>-0.32899144412300968</v>
      </c>
      <c r="FL31">
        <v>-14.210256436869971</v>
      </c>
      <c r="FM31">
        <v>3897.2757692307691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-2.748866341463414</v>
      </c>
      <c r="GC31">
        <v>0.46674940766550371</v>
      </c>
      <c r="GD31">
        <v>5.5498753216323068E-2</v>
      </c>
      <c r="GE31">
        <v>1</v>
      </c>
      <c r="GF31">
        <v>254.0586764705883</v>
      </c>
      <c r="GG31">
        <v>-0.48194040566584162</v>
      </c>
      <c r="GH31">
        <v>0.19274498858034611</v>
      </c>
      <c r="GI31">
        <v>1</v>
      </c>
      <c r="GJ31">
        <v>1.4439224390243901</v>
      </c>
      <c r="GK31">
        <v>-2.1659372822303839E-2</v>
      </c>
      <c r="GL31">
        <v>2.6317468746320481E-3</v>
      </c>
      <c r="GM31">
        <v>1</v>
      </c>
      <c r="GN31">
        <v>3</v>
      </c>
      <c r="GO31">
        <v>3</v>
      </c>
      <c r="GP31" t="s">
        <v>451</v>
      </c>
      <c r="GQ31">
        <v>3.1033900000000001</v>
      </c>
      <c r="GR31">
        <v>2.7581099999999998</v>
      </c>
      <c r="GS31">
        <v>8.7231900000000001E-2</v>
      </c>
      <c r="GT31">
        <v>8.7899199999999997E-2</v>
      </c>
      <c r="GU31">
        <v>0.114941</v>
      </c>
      <c r="GV31">
        <v>0.111704</v>
      </c>
      <c r="GW31">
        <v>23798.5</v>
      </c>
      <c r="GX31">
        <v>22111.5</v>
      </c>
      <c r="GY31">
        <v>26638.799999999999</v>
      </c>
      <c r="GZ31">
        <v>24472.7</v>
      </c>
      <c r="HA31">
        <v>37772.1</v>
      </c>
      <c r="HB31">
        <v>32162.5</v>
      </c>
      <c r="HC31">
        <v>46577.8</v>
      </c>
      <c r="HD31">
        <v>38750.9</v>
      </c>
      <c r="HE31">
        <v>1.8772800000000001</v>
      </c>
      <c r="HF31">
        <v>1.8924700000000001</v>
      </c>
      <c r="HG31">
        <v>0.41801500000000003</v>
      </c>
      <c r="HH31">
        <v>0</v>
      </c>
      <c r="HI31">
        <v>35.298900000000003</v>
      </c>
      <c r="HJ31">
        <v>999.9</v>
      </c>
      <c r="HK31">
        <v>58.6</v>
      </c>
      <c r="HL31">
        <v>28.8</v>
      </c>
      <c r="HM31">
        <v>25.7196</v>
      </c>
      <c r="HN31">
        <v>60.770400000000002</v>
      </c>
      <c r="HO31">
        <v>21.875</v>
      </c>
      <c r="HP31">
        <v>1</v>
      </c>
      <c r="HQ31">
        <v>0.21665899999999999</v>
      </c>
      <c r="HR31">
        <v>-6.6666699999999999</v>
      </c>
      <c r="HS31">
        <v>20.1648</v>
      </c>
      <c r="HT31">
        <v>5.2225299999999999</v>
      </c>
      <c r="HU31">
        <v>11.9803</v>
      </c>
      <c r="HV31">
        <v>4.9657</v>
      </c>
      <c r="HW31">
        <v>3.27583</v>
      </c>
      <c r="HX31">
        <v>9999</v>
      </c>
      <c r="HY31">
        <v>9999</v>
      </c>
      <c r="HZ31">
        <v>9999</v>
      </c>
      <c r="IA31">
        <v>550.5</v>
      </c>
      <c r="IB31">
        <v>1.8640099999999999</v>
      </c>
      <c r="IC31">
        <v>1.86008</v>
      </c>
      <c r="ID31">
        <v>1.8583700000000001</v>
      </c>
      <c r="IE31">
        <v>1.8597399999999999</v>
      </c>
      <c r="IF31">
        <v>1.8598699999999999</v>
      </c>
      <c r="IG31">
        <v>1.8583499999999999</v>
      </c>
      <c r="IH31">
        <v>1.8573900000000001</v>
      </c>
      <c r="II31">
        <v>1.8523700000000001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1.2669999999999999</v>
      </c>
      <c r="IX31">
        <v>0.25669999999999998</v>
      </c>
      <c r="IY31">
        <v>0.39716153104927959</v>
      </c>
      <c r="IZ31">
        <v>2.1943836705261579E-3</v>
      </c>
      <c r="JA31">
        <v>-2.6144308360484781E-7</v>
      </c>
      <c r="JB31">
        <v>2.8315668189746569E-11</v>
      </c>
      <c r="JC31">
        <v>-2.387284111826243E-2</v>
      </c>
      <c r="JD31">
        <v>-4.9195921971587819E-3</v>
      </c>
      <c r="JE31">
        <v>8.1864236447964141E-4</v>
      </c>
      <c r="JF31">
        <v>-8.2681161510495509E-6</v>
      </c>
      <c r="JG31">
        <v>6</v>
      </c>
      <c r="JH31">
        <v>2002</v>
      </c>
      <c r="JI31">
        <v>0</v>
      </c>
      <c r="JJ31">
        <v>28</v>
      </c>
      <c r="JK31">
        <v>28385112</v>
      </c>
      <c r="JL31">
        <v>28385112</v>
      </c>
      <c r="JM31">
        <v>1.1364700000000001</v>
      </c>
      <c r="JN31">
        <v>2.5720200000000002</v>
      </c>
      <c r="JO31">
        <v>1.49658</v>
      </c>
      <c r="JP31">
        <v>2.34863</v>
      </c>
      <c r="JQ31">
        <v>1.5490699999999999</v>
      </c>
      <c r="JR31">
        <v>2.3754900000000001</v>
      </c>
      <c r="JS31">
        <v>34.6235</v>
      </c>
      <c r="JT31">
        <v>24.017499999999998</v>
      </c>
      <c r="JU31">
        <v>18</v>
      </c>
      <c r="JV31">
        <v>494.97399999999999</v>
      </c>
      <c r="JW31">
        <v>521.851</v>
      </c>
      <c r="JX31">
        <v>47.8277</v>
      </c>
      <c r="JY31">
        <v>29.9102</v>
      </c>
      <c r="JZ31">
        <v>29.999300000000002</v>
      </c>
      <c r="KA31">
        <v>30.1539</v>
      </c>
      <c r="KB31">
        <v>30.1432</v>
      </c>
      <c r="KC31">
        <v>22.851800000000001</v>
      </c>
      <c r="KD31">
        <v>0</v>
      </c>
      <c r="KE31">
        <v>100</v>
      </c>
      <c r="KF31">
        <v>168.75800000000001</v>
      </c>
      <c r="KG31">
        <v>420</v>
      </c>
      <c r="KH31">
        <v>25.690200000000001</v>
      </c>
      <c r="KI31">
        <v>101.79</v>
      </c>
      <c r="KJ31">
        <v>93.422499999999999</v>
      </c>
    </row>
    <row r="32" spans="1:296" x14ac:dyDescent="0.3">
      <c r="A32">
        <v>14</v>
      </c>
      <c r="B32">
        <v>1703106918.5999999</v>
      </c>
      <c r="C32">
        <v>2662.099999904633</v>
      </c>
      <c r="D32" t="s">
        <v>482</v>
      </c>
      <c r="E32" t="s">
        <v>483</v>
      </c>
      <c r="F32">
        <v>5</v>
      </c>
      <c r="G32" t="s">
        <v>436</v>
      </c>
      <c r="H32">
        <v>1703106910.849999</v>
      </c>
      <c r="I32">
        <f t="shared" si="0"/>
        <v>2.4910822959480538E-3</v>
      </c>
      <c r="J32">
        <f t="shared" si="1"/>
        <v>2.4910822959480536</v>
      </c>
      <c r="K32">
        <f t="shared" si="2"/>
        <v>3.2193481319975801</v>
      </c>
      <c r="L32">
        <f t="shared" si="3"/>
        <v>418.34756666666658</v>
      </c>
      <c r="M32">
        <f t="shared" si="4"/>
        <v>238.3588019826235</v>
      </c>
      <c r="N32">
        <f t="shared" si="5"/>
        <v>21.614101730966688</v>
      </c>
      <c r="O32">
        <f t="shared" si="6"/>
        <v>37.935275683651419</v>
      </c>
      <c r="P32">
        <f t="shared" si="7"/>
        <v>3.6105620551141374E-2</v>
      </c>
      <c r="Q32">
        <f t="shared" si="8"/>
        <v>2.8491670306621528</v>
      </c>
      <c r="R32">
        <f t="shared" si="9"/>
        <v>3.5853347529173366E-2</v>
      </c>
      <c r="S32">
        <f t="shared" si="10"/>
        <v>2.2430860856087649E-2</v>
      </c>
      <c r="T32">
        <f t="shared" si="11"/>
        <v>241.74008310388439</v>
      </c>
      <c r="U32">
        <f t="shared" si="12"/>
        <v>42.865059367482644</v>
      </c>
      <c r="V32">
        <f t="shared" si="13"/>
        <v>42.036713333333317</v>
      </c>
      <c r="W32">
        <f t="shared" si="14"/>
        <v>8.2593696219391557</v>
      </c>
      <c r="X32">
        <f t="shared" si="15"/>
        <v>28.113661014935026</v>
      </c>
      <c r="Y32">
        <f t="shared" si="16"/>
        <v>2.3267860076188915</v>
      </c>
      <c r="Z32">
        <f t="shared" si="17"/>
        <v>8.276353643101892</v>
      </c>
      <c r="AA32">
        <f t="shared" si="18"/>
        <v>5.9325836143202642</v>
      </c>
      <c r="AB32">
        <f t="shared" si="19"/>
        <v>-109.85672925130918</v>
      </c>
      <c r="AC32">
        <f t="shared" si="20"/>
        <v>5.9931274968781327</v>
      </c>
      <c r="AD32">
        <f t="shared" si="21"/>
        <v>0.52578839626454454</v>
      </c>
      <c r="AE32">
        <f t="shared" si="22"/>
        <v>138.40226974571792</v>
      </c>
      <c r="AF32">
        <f t="shared" si="23"/>
        <v>3.1022552683772342</v>
      </c>
      <c r="AG32">
        <f t="shared" si="24"/>
        <v>2.4746692160107644</v>
      </c>
      <c r="AH32">
        <f t="shared" si="25"/>
        <v>3.2193481319975801</v>
      </c>
      <c r="AI32">
        <v>430.68012634451412</v>
      </c>
      <c r="AJ32">
        <v>429.36203030303028</v>
      </c>
      <c r="AK32">
        <v>-5.0508176454944177E-4</v>
      </c>
      <c r="AL32">
        <v>66.459209332443734</v>
      </c>
      <c r="AM32">
        <f t="shared" si="26"/>
        <v>2.4910822959480536</v>
      </c>
      <c r="AN32">
        <v>24.68883435298471</v>
      </c>
      <c r="AO32">
        <v>25.659744848484859</v>
      </c>
      <c r="AP32">
        <v>8.8064379051142622E-7</v>
      </c>
      <c r="AQ32">
        <v>106.913265951277</v>
      </c>
      <c r="AR32">
        <v>0</v>
      </c>
      <c r="AS32">
        <v>0</v>
      </c>
      <c r="AT32">
        <f t="shared" si="27"/>
        <v>1</v>
      </c>
      <c r="AU32">
        <f t="shared" si="28"/>
        <v>0</v>
      </c>
      <c r="AV32">
        <f t="shared" si="29"/>
        <v>45625.372622443407</v>
      </c>
      <c r="AW32" t="s">
        <v>437</v>
      </c>
      <c r="AX32">
        <v>0</v>
      </c>
      <c r="AY32">
        <v>0.7</v>
      </c>
      <c r="AZ32">
        <v>0.7</v>
      </c>
      <c r="BA32">
        <f t="shared" si="30"/>
        <v>0</v>
      </c>
      <c r="BB32">
        <v>-1</v>
      </c>
      <c r="BC32" t="s">
        <v>484</v>
      </c>
      <c r="BD32">
        <v>8132.96</v>
      </c>
      <c r="BE32">
        <v>253.38396153846151</v>
      </c>
      <c r="BF32">
        <v>268.76</v>
      </c>
      <c r="BG32">
        <f t="shared" si="31"/>
        <v>5.7211037585721436E-2</v>
      </c>
      <c r="BH32">
        <v>0.5</v>
      </c>
      <c r="BI32">
        <f t="shared" si="32"/>
        <v>1261.2251000538265</v>
      </c>
      <c r="BJ32">
        <f t="shared" si="33"/>
        <v>3.2193481319975801</v>
      </c>
      <c r="BK32">
        <f t="shared" si="34"/>
        <v>36.07799830161737</v>
      </c>
      <c r="BL32">
        <f t="shared" si="35"/>
        <v>3.3454362205584927E-3</v>
      </c>
      <c r="BM32">
        <f t="shared" si="36"/>
        <v>-0.99739544575085581</v>
      </c>
      <c r="BN32">
        <f t="shared" si="37"/>
        <v>268.76</v>
      </c>
      <c r="BO32" t="s">
        <v>437</v>
      </c>
      <c r="BP32">
        <v>0</v>
      </c>
      <c r="BQ32">
        <f t="shared" si="38"/>
        <v>268.76</v>
      </c>
      <c r="BR32">
        <f t="shared" si="39"/>
        <v>0</v>
      </c>
      <c r="BS32" t="e">
        <f t="shared" si="40"/>
        <v>#DIV/0!</v>
      </c>
      <c r="BT32">
        <f t="shared" si="41"/>
        <v>1</v>
      </c>
      <c r="BU32">
        <f t="shared" si="42"/>
        <v>5.7360435952915338E-2</v>
      </c>
      <c r="BV32" t="e">
        <f t="shared" si="43"/>
        <v>#DIV/0!</v>
      </c>
      <c r="BW32" t="e">
        <f t="shared" si="44"/>
        <v>#DIV/0!</v>
      </c>
      <c r="BX32" t="e">
        <f t="shared" si="45"/>
        <v>#DIV/0!</v>
      </c>
      <c r="DG32">
        <f t="shared" si="46"/>
        <v>1500.0166666666671</v>
      </c>
      <c r="DH32">
        <f t="shared" si="47"/>
        <v>1261.2251000538265</v>
      </c>
      <c r="DI32">
        <f t="shared" si="48"/>
        <v>0.84080739106487223</v>
      </c>
      <c r="DJ32">
        <f t="shared" si="49"/>
        <v>0.16115826475520337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1703106910.849999</v>
      </c>
      <c r="DQ32">
        <v>418.34756666666658</v>
      </c>
      <c r="DR32">
        <v>420.0026666666667</v>
      </c>
      <c r="DS32">
        <v>25.659633333333328</v>
      </c>
      <c r="DT32">
        <v>24.695113333333339</v>
      </c>
      <c r="DU32">
        <v>417.07863333333341</v>
      </c>
      <c r="DV32">
        <v>25.415483333333331</v>
      </c>
      <c r="DW32">
        <v>499.97306666666663</v>
      </c>
      <c r="DX32">
        <v>90.578923333333307</v>
      </c>
      <c r="DY32">
        <v>9.9925323333333343E-2</v>
      </c>
      <c r="DZ32">
        <v>42.075730000000007</v>
      </c>
      <c r="EA32">
        <v>42.036713333333317</v>
      </c>
      <c r="EB32">
        <v>999.9000000000002</v>
      </c>
      <c r="EC32">
        <v>0</v>
      </c>
      <c r="ED32">
        <v>0</v>
      </c>
      <c r="EE32">
        <v>10004.916999999999</v>
      </c>
      <c r="EF32">
        <v>0</v>
      </c>
      <c r="EG32">
        <v>10.98509333333334</v>
      </c>
      <c r="EH32">
        <v>-1.655076666666667</v>
      </c>
      <c r="EI32">
        <v>429.36500000000001</v>
      </c>
      <c r="EJ32">
        <v>430.63733333333329</v>
      </c>
      <c r="EK32">
        <v>0.96451986666666667</v>
      </c>
      <c r="EL32">
        <v>420.0026666666667</v>
      </c>
      <c r="EM32">
        <v>24.695113333333339</v>
      </c>
      <c r="EN32">
        <v>2.324221666666666</v>
      </c>
      <c r="EO32">
        <v>2.236857333333333</v>
      </c>
      <c r="EP32">
        <v>19.845273333333331</v>
      </c>
      <c r="EQ32">
        <v>19.22874333333333</v>
      </c>
      <c r="ER32">
        <v>1500.0166666666671</v>
      </c>
      <c r="ES32">
        <v>0.97299950000000013</v>
      </c>
      <c r="ET32">
        <v>2.7000286666666672E-2</v>
      </c>
      <c r="EU32">
        <v>0</v>
      </c>
      <c r="EV32">
        <v>253.39483333333331</v>
      </c>
      <c r="EW32">
        <v>4.9995999999999983</v>
      </c>
      <c r="EX32">
        <v>3884.7453333333328</v>
      </c>
      <c r="EY32">
        <v>14076.553333333341</v>
      </c>
      <c r="EZ32">
        <v>39.732966666666663</v>
      </c>
      <c r="FA32">
        <v>40.087199999999982</v>
      </c>
      <c r="FB32">
        <v>40.006066666666662</v>
      </c>
      <c r="FC32">
        <v>40.274699999999989</v>
      </c>
      <c r="FD32">
        <v>42.726933333333328</v>
      </c>
      <c r="FE32">
        <v>1454.6469999999999</v>
      </c>
      <c r="FF32">
        <v>40.369999999999983</v>
      </c>
      <c r="FG32">
        <v>0</v>
      </c>
      <c r="FH32">
        <v>196</v>
      </c>
      <c r="FI32">
        <v>0</v>
      </c>
      <c r="FJ32">
        <v>253.38396153846151</v>
      </c>
      <c r="FK32">
        <v>2.1367499302043021E-2</v>
      </c>
      <c r="FL32">
        <v>-12.7131623925914</v>
      </c>
      <c r="FM32">
        <v>3884.666923076923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-1.659889512195122</v>
      </c>
      <c r="GC32">
        <v>7.1261184668991645E-2</v>
      </c>
      <c r="GD32">
        <v>3.4222602925282557E-2</v>
      </c>
      <c r="GE32">
        <v>1</v>
      </c>
      <c r="GF32">
        <v>253.37170588235301</v>
      </c>
      <c r="GG32">
        <v>-0.20351414150949379</v>
      </c>
      <c r="GH32">
        <v>0.24321105932330139</v>
      </c>
      <c r="GI32">
        <v>1</v>
      </c>
      <c r="GJ32">
        <v>0.96484568292682926</v>
      </c>
      <c r="GK32">
        <v>1.1519163763064791E-2</v>
      </c>
      <c r="GL32">
        <v>4.4697485139002296E-3</v>
      </c>
      <c r="GM32">
        <v>1</v>
      </c>
      <c r="GN32">
        <v>3</v>
      </c>
      <c r="GO32">
        <v>3</v>
      </c>
      <c r="GP32" t="s">
        <v>451</v>
      </c>
      <c r="GQ32">
        <v>3.1034700000000002</v>
      </c>
      <c r="GR32">
        <v>2.7582100000000001</v>
      </c>
      <c r="GS32">
        <v>8.7480100000000005E-2</v>
      </c>
      <c r="GT32">
        <v>8.7981000000000004E-2</v>
      </c>
      <c r="GU32">
        <v>0.113178</v>
      </c>
      <c r="GV32">
        <v>0.111329</v>
      </c>
      <c r="GW32">
        <v>23806</v>
      </c>
      <c r="GX32">
        <v>22121</v>
      </c>
      <c r="GY32">
        <v>26653.599999999999</v>
      </c>
      <c r="GZ32">
        <v>24484.3</v>
      </c>
      <c r="HA32">
        <v>37868.300000000003</v>
      </c>
      <c r="HB32">
        <v>32189</v>
      </c>
      <c r="HC32">
        <v>46603.8</v>
      </c>
      <c r="HD32">
        <v>38767</v>
      </c>
      <c r="HE32">
        <v>1.8794999999999999</v>
      </c>
      <c r="HF32">
        <v>1.89608</v>
      </c>
      <c r="HG32">
        <v>0.38994499999999999</v>
      </c>
      <c r="HH32">
        <v>0</v>
      </c>
      <c r="HI32">
        <v>35.856000000000002</v>
      </c>
      <c r="HJ32">
        <v>999.9</v>
      </c>
      <c r="HK32">
        <v>57.8</v>
      </c>
      <c r="HL32">
        <v>29</v>
      </c>
      <c r="HM32">
        <v>25.663599999999999</v>
      </c>
      <c r="HN32">
        <v>61.0304</v>
      </c>
      <c r="HO32">
        <v>21.879000000000001</v>
      </c>
      <c r="HP32">
        <v>1</v>
      </c>
      <c r="HQ32">
        <v>0.18728400000000001</v>
      </c>
      <c r="HR32">
        <v>-6.6666699999999999</v>
      </c>
      <c r="HS32">
        <v>20.162199999999999</v>
      </c>
      <c r="HT32">
        <v>5.2202799999999998</v>
      </c>
      <c r="HU32">
        <v>11.98</v>
      </c>
      <c r="HV32">
        <v>4.9652500000000002</v>
      </c>
      <c r="HW32">
        <v>3.2753999999999999</v>
      </c>
      <c r="HX32">
        <v>9999</v>
      </c>
      <c r="HY32">
        <v>9999</v>
      </c>
      <c r="HZ32">
        <v>9999</v>
      </c>
      <c r="IA32">
        <v>550.6</v>
      </c>
      <c r="IB32">
        <v>1.8640099999999999</v>
      </c>
      <c r="IC32">
        <v>1.86006</v>
      </c>
      <c r="ID32">
        <v>1.85836</v>
      </c>
      <c r="IE32">
        <v>1.8597399999999999</v>
      </c>
      <c r="IF32">
        <v>1.8598600000000001</v>
      </c>
      <c r="IG32">
        <v>1.8583099999999999</v>
      </c>
      <c r="IH32">
        <v>1.85737</v>
      </c>
      <c r="II32">
        <v>1.8523499999999999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1.268</v>
      </c>
      <c r="IX32">
        <v>0.2442</v>
      </c>
      <c r="IY32">
        <v>0.39716153104927959</v>
      </c>
      <c r="IZ32">
        <v>2.1943836705261579E-3</v>
      </c>
      <c r="JA32">
        <v>-2.6144308360484781E-7</v>
      </c>
      <c r="JB32">
        <v>2.8315668189746569E-11</v>
      </c>
      <c r="JC32">
        <v>-2.387284111826243E-2</v>
      </c>
      <c r="JD32">
        <v>-4.9195921971587819E-3</v>
      </c>
      <c r="JE32">
        <v>8.1864236447964141E-4</v>
      </c>
      <c r="JF32">
        <v>-8.2681161510495509E-6</v>
      </c>
      <c r="JG32">
        <v>6</v>
      </c>
      <c r="JH32">
        <v>2002</v>
      </c>
      <c r="JI32">
        <v>0</v>
      </c>
      <c r="JJ32">
        <v>28</v>
      </c>
      <c r="JK32">
        <v>28385115.300000001</v>
      </c>
      <c r="JL32">
        <v>28385115.300000001</v>
      </c>
      <c r="JM32">
        <v>1.1376999999999999</v>
      </c>
      <c r="JN32">
        <v>2.5671400000000002</v>
      </c>
      <c r="JO32">
        <v>1.49658</v>
      </c>
      <c r="JP32">
        <v>2.34741</v>
      </c>
      <c r="JQ32">
        <v>1.5490699999999999</v>
      </c>
      <c r="JR32">
        <v>2.4719199999999999</v>
      </c>
      <c r="JS32">
        <v>34.6235</v>
      </c>
      <c r="JT32">
        <v>24.017499999999998</v>
      </c>
      <c r="JU32">
        <v>18</v>
      </c>
      <c r="JV32">
        <v>493.54599999999999</v>
      </c>
      <c r="JW32">
        <v>521.04</v>
      </c>
      <c r="JX32">
        <v>46.753799999999998</v>
      </c>
      <c r="JY32">
        <v>29.642299999999999</v>
      </c>
      <c r="JZ32">
        <v>29.999300000000002</v>
      </c>
      <c r="KA32">
        <v>29.791599999999999</v>
      </c>
      <c r="KB32">
        <v>29.764399999999998</v>
      </c>
      <c r="KC32">
        <v>22.873999999999999</v>
      </c>
      <c r="KD32">
        <v>0</v>
      </c>
      <c r="KE32">
        <v>100</v>
      </c>
      <c r="KF32">
        <v>45.665700000000001</v>
      </c>
      <c r="KG32">
        <v>420</v>
      </c>
      <c r="KH32">
        <v>25.690200000000001</v>
      </c>
      <c r="KI32">
        <v>101.84699999999999</v>
      </c>
      <c r="KJ32">
        <v>93.463300000000004</v>
      </c>
    </row>
    <row r="33" spans="1:296" x14ac:dyDescent="0.3">
      <c r="A33">
        <v>15</v>
      </c>
      <c r="B33">
        <v>1703107031.5999999</v>
      </c>
      <c r="C33">
        <v>2775.099999904633</v>
      </c>
      <c r="D33" t="s">
        <v>485</v>
      </c>
      <c r="E33" t="s">
        <v>486</v>
      </c>
      <c r="F33">
        <v>5</v>
      </c>
      <c r="G33" t="s">
        <v>436</v>
      </c>
      <c r="H33">
        <v>1703107023.599999</v>
      </c>
      <c r="I33">
        <f t="shared" si="0"/>
        <v>2.4845948514726169E-3</v>
      </c>
      <c r="J33">
        <f t="shared" si="1"/>
        <v>2.4845948514726168</v>
      </c>
      <c r="K33">
        <f t="shared" si="2"/>
        <v>2.843296300280977</v>
      </c>
      <c r="L33">
        <f t="shared" si="3"/>
        <v>418.42061290322579</v>
      </c>
      <c r="M33">
        <f t="shared" si="4"/>
        <v>255.35250976350642</v>
      </c>
      <c r="N33">
        <f t="shared" si="5"/>
        <v>23.154057109671669</v>
      </c>
      <c r="O33">
        <f t="shared" si="6"/>
        <v>37.940237109859368</v>
      </c>
      <c r="P33">
        <f t="shared" si="7"/>
        <v>3.6329717395187387E-2</v>
      </c>
      <c r="Q33">
        <f t="shared" si="8"/>
        <v>2.8490529686314181</v>
      </c>
      <c r="R33">
        <f t="shared" si="9"/>
        <v>3.6074304893326845E-2</v>
      </c>
      <c r="S33">
        <f t="shared" si="10"/>
        <v>2.2569238528192183E-2</v>
      </c>
      <c r="T33">
        <f t="shared" si="11"/>
        <v>241.73989484911306</v>
      </c>
      <c r="U33">
        <f t="shared" si="12"/>
        <v>42.707534197693128</v>
      </c>
      <c r="V33">
        <f t="shared" si="13"/>
        <v>41.905367741935478</v>
      </c>
      <c r="W33">
        <f t="shared" si="14"/>
        <v>8.2024162413382697</v>
      </c>
      <c r="X33">
        <f t="shared" si="15"/>
        <v>28.262959703962238</v>
      </c>
      <c r="Y33">
        <f t="shared" si="16"/>
        <v>2.3195899754555613</v>
      </c>
      <c r="Z33">
        <f t="shared" si="17"/>
        <v>8.2071729208543349</v>
      </c>
      <c r="AA33">
        <f t="shared" si="18"/>
        <v>5.8828262658827084</v>
      </c>
      <c r="AB33">
        <f t="shared" si="19"/>
        <v>-109.57063294994241</v>
      </c>
      <c r="AC33">
        <f t="shared" si="20"/>
        <v>1.6895795800938549</v>
      </c>
      <c r="AD33">
        <f t="shared" si="21"/>
        <v>0.14803086686038225</v>
      </c>
      <c r="AE33">
        <f t="shared" si="22"/>
        <v>134.00687234612488</v>
      </c>
      <c r="AF33">
        <f t="shared" si="23"/>
        <v>2.912074450555123</v>
      </c>
      <c r="AG33">
        <f t="shared" si="24"/>
        <v>2.4874117358222767</v>
      </c>
      <c r="AH33">
        <f t="shared" si="25"/>
        <v>2.843296300280977</v>
      </c>
      <c r="AI33">
        <v>430.60110301695829</v>
      </c>
      <c r="AJ33">
        <v>429.43384242424241</v>
      </c>
      <c r="AK33">
        <v>2.7304017376657318E-4</v>
      </c>
      <c r="AL33">
        <v>66.459209332443734</v>
      </c>
      <c r="AM33">
        <f t="shared" si="26"/>
        <v>2.4845948514726168</v>
      </c>
      <c r="AN33">
        <v>24.60877489252341</v>
      </c>
      <c r="AO33">
        <v>25.577260606060609</v>
      </c>
      <c r="AP33">
        <v>-1.0319371911622559E-5</v>
      </c>
      <c r="AQ33">
        <v>106.913265951277</v>
      </c>
      <c r="AR33">
        <v>0</v>
      </c>
      <c r="AS33">
        <v>0</v>
      </c>
      <c r="AT33">
        <f t="shared" si="27"/>
        <v>1</v>
      </c>
      <c r="AU33">
        <f t="shared" si="28"/>
        <v>0</v>
      </c>
      <c r="AV33">
        <f t="shared" si="29"/>
        <v>45645.318231732635</v>
      </c>
      <c r="AW33" t="s">
        <v>437</v>
      </c>
      <c r="AX33">
        <v>0</v>
      </c>
      <c r="AY33">
        <v>0.7</v>
      </c>
      <c r="AZ33">
        <v>0.7</v>
      </c>
      <c r="BA33">
        <f t="shared" si="30"/>
        <v>0</v>
      </c>
      <c r="BB33">
        <v>-1</v>
      </c>
      <c r="BC33" t="s">
        <v>487</v>
      </c>
      <c r="BD33">
        <v>8134.3</v>
      </c>
      <c r="BE33">
        <v>252.66908000000001</v>
      </c>
      <c r="BF33">
        <v>267.64999999999998</v>
      </c>
      <c r="BG33">
        <f t="shared" si="31"/>
        <v>5.5972053054361925E-2</v>
      </c>
      <c r="BH33">
        <v>0.5</v>
      </c>
      <c r="BI33">
        <f t="shared" si="32"/>
        <v>1261.2241067745699</v>
      </c>
      <c r="BJ33">
        <f t="shared" si="33"/>
        <v>2.843296300280977</v>
      </c>
      <c r="BK33">
        <f t="shared" si="34"/>
        <v>35.296651308913226</v>
      </c>
      <c r="BL33">
        <f t="shared" si="35"/>
        <v>3.0472746910220013E-3</v>
      </c>
      <c r="BM33">
        <f t="shared" si="36"/>
        <v>-0.99738464412478989</v>
      </c>
      <c r="BN33">
        <f t="shared" si="37"/>
        <v>267.64999999999998</v>
      </c>
      <c r="BO33" t="s">
        <v>437</v>
      </c>
      <c r="BP33">
        <v>0</v>
      </c>
      <c r="BQ33">
        <f t="shared" si="38"/>
        <v>267.64999999999998</v>
      </c>
      <c r="BR33">
        <f t="shared" si="39"/>
        <v>0</v>
      </c>
      <c r="BS33" t="e">
        <f t="shared" si="40"/>
        <v>#DIV/0!</v>
      </c>
      <c r="BT33">
        <f t="shared" si="41"/>
        <v>1</v>
      </c>
      <c r="BU33">
        <f t="shared" si="42"/>
        <v>5.6118823749765762E-2</v>
      </c>
      <c r="BV33" t="e">
        <f t="shared" si="43"/>
        <v>#DIV/0!</v>
      </c>
      <c r="BW33" t="e">
        <f t="shared" si="44"/>
        <v>#DIV/0!</v>
      </c>
      <c r="BX33" t="e">
        <f t="shared" si="45"/>
        <v>#DIV/0!</v>
      </c>
      <c r="DG33">
        <f t="shared" si="46"/>
        <v>1500.015483870968</v>
      </c>
      <c r="DH33">
        <f t="shared" si="47"/>
        <v>1261.2241067745699</v>
      </c>
      <c r="DI33">
        <f t="shared" si="48"/>
        <v>0.84080739188093678</v>
      </c>
      <c r="DJ33">
        <f t="shared" si="49"/>
        <v>0.16115826633020786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1703107023.599999</v>
      </c>
      <c r="DQ33">
        <v>418.42061290322579</v>
      </c>
      <c r="DR33">
        <v>420.00174193548389</v>
      </c>
      <c r="DS33">
        <v>25.581396774193539</v>
      </c>
      <c r="DT33">
        <v>24.611893548387091</v>
      </c>
      <c r="DU33">
        <v>417.1515161290323</v>
      </c>
      <c r="DV33">
        <v>25.338825806451609</v>
      </c>
      <c r="DW33">
        <v>500.00458064516118</v>
      </c>
      <c r="DX33">
        <v>90.574867741935492</v>
      </c>
      <c r="DY33">
        <v>0.10000806451612899</v>
      </c>
      <c r="DZ33">
        <v>41.916367741935481</v>
      </c>
      <c r="EA33">
        <v>41.905367741935478</v>
      </c>
      <c r="EB33">
        <v>999.90000000000032</v>
      </c>
      <c r="EC33">
        <v>0</v>
      </c>
      <c r="ED33">
        <v>0</v>
      </c>
      <c r="EE33">
        <v>10004.66580645161</v>
      </c>
      <c r="EF33">
        <v>0</v>
      </c>
      <c r="EG33">
        <v>10.969819354838711</v>
      </c>
      <c r="EH33">
        <v>-1.5810674193548391</v>
      </c>
      <c r="EI33">
        <v>429.40545161290322</v>
      </c>
      <c r="EJ33">
        <v>430.59951612903228</v>
      </c>
      <c r="EK33">
        <v>0.96950041935483866</v>
      </c>
      <c r="EL33">
        <v>420.00174193548389</v>
      </c>
      <c r="EM33">
        <v>24.611893548387091</v>
      </c>
      <c r="EN33">
        <v>2.317031612903226</v>
      </c>
      <c r="EO33">
        <v>2.229218387096775</v>
      </c>
      <c r="EP33">
        <v>19.795290322580641</v>
      </c>
      <c r="EQ33">
        <v>19.17385483870968</v>
      </c>
      <c r="ER33">
        <v>1500.015483870968</v>
      </c>
      <c r="ES33">
        <v>0.97299774193548405</v>
      </c>
      <c r="ET33">
        <v>2.700199677419355E-2</v>
      </c>
      <c r="EU33">
        <v>0</v>
      </c>
      <c r="EV33">
        <v>252.71545161290331</v>
      </c>
      <c r="EW33">
        <v>4.9995999999999974</v>
      </c>
      <c r="EX33">
        <v>3873.6022580645172</v>
      </c>
      <c r="EY33">
        <v>14076.535483870961</v>
      </c>
      <c r="EZ33">
        <v>39.546096774193543</v>
      </c>
      <c r="FA33">
        <v>39.95732258064514</v>
      </c>
      <c r="FB33">
        <v>39.419193548387092</v>
      </c>
      <c r="FC33">
        <v>40.019903225806438</v>
      </c>
      <c r="FD33">
        <v>42.457483870967742</v>
      </c>
      <c r="FE33">
        <v>1454.6454838709681</v>
      </c>
      <c r="FF33">
        <v>40.369999999999983</v>
      </c>
      <c r="FG33">
        <v>0</v>
      </c>
      <c r="FH33">
        <v>112.5</v>
      </c>
      <c r="FI33">
        <v>0</v>
      </c>
      <c r="FJ33">
        <v>252.66908000000001</v>
      </c>
      <c r="FK33">
        <v>0.26292307806303639</v>
      </c>
      <c r="FL33">
        <v>-6.1715384763605146</v>
      </c>
      <c r="FM33">
        <v>3873.5299999999988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-1.5993850000000001</v>
      </c>
      <c r="GC33">
        <v>0.3986269418386566</v>
      </c>
      <c r="GD33">
        <v>5.1061301883128657E-2</v>
      </c>
      <c r="GE33">
        <v>1</v>
      </c>
      <c r="GF33">
        <v>252.70117647058819</v>
      </c>
      <c r="GG33">
        <v>-4.9870127634607332E-2</v>
      </c>
      <c r="GH33">
        <v>0.2245124745110447</v>
      </c>
      <c r="GI33">
        <v>1</v>
      </c>
      <c r="GJ33">
        <v>0.97173435000000019</v>
      </c>
      <c r="GK33">
        <v>-3.327602251407203E-2</v>
      </c>
      <c r="GL33">
        <v>4.4750966389006681E-3</v>
      </c>
      <c r="GM33">
        <v>1</v>
      </c>
      <c r="GN33">
        <v>3</v>
      </c>
      <c r="GO33">
        <v>3</v>
      </c>
      <c r="GP33" t="s">
        <v>451</v>
      </c>
      <c r="GQ33">
        <v>3.1032799999999998</v>
      </c>
      <c r="GR33">
        <v>2.7579699999999998</v>
      </c>
      <c r="GS33">
        <v>8.75306E-2</v>
      </c>
      <c r="GT33">
        <v>8.8021299999999997E-2</v>
      </c>
      <c r="GU33">
        <v>0.112972</v>
      </c>
      <c r="GV33">
        <v>0.111126</v>
      </c>
      <c r="GW33">
        <v>23811.5</v>
      </c>
      <c r="GX33">
        <v>22124.9</v>
      </c>
      <c r="GY33">
        <v>26660.5</v>
      </c>
      <c r="GZ33">
        <v>24489</v>
      </c>
      <c r="HA33">
        <v>37886.6</v>
      </c>
      <c r="HB33">
        <v>32201.599999999999</v>
      </c>
      <c r="HC33">
        <v>46616.2</v>
      </c>
      <c r="HD33">
        <v>38773.599999999999</v>
      </c>
      <c r="HE33">
        <v>1.88063</v>
      </c>
      <c r="HF33">
        <v>1.89828</v>
      </c>
      <c r="HG33">
        <v>0.36642000000000002</v>
      </c>
      <c r="HH33">
        <v>0</v>
      </c>
      <c r="HI33">
        <v>36.0426</v>
      </c>
      <c r="HJ33">
        <v>999.9</v>
      </c>
      <c r="HK33">
        <v>57.4</v>
      </c>
      <c r="HL33">
        <v>29.1</v>
      </c>
      <c r="HM33">
        <v>25.635200000000001</v>
      </c>
      <c r="HN33">
        <v>60.320399999999999</v>
      </c>
      <c r="HO33">
        <v>22.027200000000001</v>
      </c>
      <c r="HP33">
        <v>1</v>
      </c>
      <c r="HQ33">
        <v>0.171461</v>
      </c>
      <c r="HR33">
        <v>-6.6666699999999999</v>
      </c>
      <c r="HS33">
        <v>20.157800000000002</v>
      </c>
      <c r="HT33">
        <v>5.2192400000000001</v>
      </c>
      <c r="HU33">
        <v>11.98</v>
      </c>
      <c r="HV33">
        <v>4.9647500000000004</v>
      </c>
      <c r="HW33">
        <v>3.2751000000000001</v>
      </c>
      <c r="HX33">
        <v>9999</v>
      </c>
      <c r="HY33">
        <v>9999</v>
      </c>
      <c r="HZ33">
        <v>9999</v>
      </c>
      <c r="IA33">
        <v>550.6</v>
      </c>
      <c r="IB33">
        <v>1.8640000000000001</v>
      </c>
      <c r="IC33">
        <v>1.86006</v>
      </c>
      <c r="ID33">
        <v>1.8583700000000001</v>
      </c>
      <c r="IE33">
        <v>1.8597399999999999</v>
      </c>
      <c r="IF33">
        <v>1.85985</v>
      </c>
      <c r="IG33">
        <v>1.8583400000000001</v>
      </c>
      <c r="IH33">
        <v>1.85738</v>
      </c>
      <c r="II33">
        <v>1.8523700000000001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1.2689999999999999</v>
      </c>
      <c r="IX33">
        <v>0.24249999999999999</v>
      </c>
      <c r="IY33">
        <v>0.39716153104927959</v>
      </c>
      <c r="IZ33">
        <v>2.1943836705261579E-3</v>
      </c>
      <c r="JA33">
        <v>-2.6144308360484781E-7</v>
      </c>
      <c r="JB33">
        <v>2.8315668189746569E-11</v>
      </c>
      <c r="JC33">
        <v>-2.387284111826243E-2</v>
      </c>
      <c r="JD33">
        <v>-4.9195921971587819E-3</v>
      </c>
      <c r="JE33">
        <v>8.1864236447964141E-4</v>
      </c>
      <c r="JF33">
        <v>-8.2681161510495509E-6</v>
      </c>
      <c r="JG33">
        <v>6</v>
      </c>
      <c r="JH33">
        <v>2002</v>
      </c>
      <c r="JI33">
        <v>0</v>
      </c>
      <c r="JJ33">
        <v>28</v>
      </c>
      <c r="JK33">
        <v>28385117.199999999</v>
      </c>
      <c r="JL33">
        <v>28385117.199999999</v>
      </c>
      <c r="JM33">
        <v>1.1376999999999999</v>
      </c>
      <c r="JN33">
        <v>2.5671400000000002</v>
      </c>
      <c r="JO33">
        <v>1.49658</v>
      </c>
      <c r="JP33">
        <v>2.34741</v>
      </c>
      <c r="JQ33">
        <v>1.5490699999999999</v>
      </c>
      <c r="JR33">
        <v>2.4560499999999998</v>
      </c>
      <c r="JS33">
        <v>34.6235</v>
      </c>
      <c r="JT33">
        <v>24.026199999999999</v>
      </c>
      <c r="JU33">
        <v>18</v>
      </c>
      <c r="JV33">
        <v>492.68299999999999</v>
      </c>
      <c r="JW33">
        <v>520.78099999999995</v>
      </c>
      <c r="JX33">
        <v>44.981400000000001</v>
      </c>
      <c r="JY33">
        <v>29.450600000000001</v>
      </c>
      <c r="JZ33">
        <v>30.000499999999999</v>
      </c>
      <c r="KA33">
        <v>29.590599999999998</v>
      </c>
      <c r="KB33">
        <v>29.561199999999999</v>
      </c>
      <c r="KC33">
        <v>22.8827</v>
      </c>
      <c r="KD33">
        <v>0</v>
      </c>
      <c r="KE33">
        <v>100</v>
      </c>
      <c r="KF33">
        <v>45.360399999999998</v>
      </c>
      <c r="KG33">
        <v>420</v>
      </c>
      <c r="KH33">
        <v>25.690200000000001</v>
      </c>
      <c r="KI33">
        <v>101.874</v>
      </c>
      <c r="KJ33">
        <v>93.480099999999993</v>
      </c>
    </row>
    <row r="34" spans="1:296" x14ac:dyDescent="0.3">
      <c r="A34">
        <v>16</v>
      </c>
      <c r="B34">
        <v>1703108010</v>
      </c>
      <c r="C34">
        <v>3753.5</v>
      </c>
      <c r="D34" t="s">
        <v>488</v>
      </c>
      <c r="E34" t="s">
        <v>489</v>
      </c>
      <c r="F34">
        <v>5</v>
      </c>
      <c r="G34" t="s">
        <v>436</v>
      </c>
      <c r="H34">
        <v>1703108002</v>
      </c>
      <c r="I34">
        <f t="shared" si="0"/>
        <v>3.1787765363292197E-3</v>
      </c>
      <c r="J34">
        <f t="shared" si="1"/>
        <v>3.1787765363292197</v>
      </c>
      <c r="K34">
        <f t="shared" si="2"/>
        <v>1.6364303518557906</v>
      </c>
      <c r="L34">
        <f t="shared" si="3"/>
        <v>418.735935483871</v>
      </c>
      <c r="M34">
        <f t="shared" si="4"/>
        <v>296.85132853340122</v>
      </c>
      <c r="N34">
        <f t="shared" si="5"/>
        <v>26.912986717043029</v>
      </c>
      <c r="O34">
        <f t="shared" si="6"/>
        <v>37.963228008117163</v>
      </c>
      <c r="P34">
        <f t="shared" si="7"/>
        <v>3.6634476414940699E-2</v>
      </c>
      <c r="Q34">
        <f t="shared" si="8"/>
        <v>2.8486731732040917</v>
      </c>
      <c r="R34">
        <f t="shared" si="9"/>
        <v>3.637474295277008E-2</v>
      </c>
      <c r="S34">
        <f t="shared" si="10"/>
        <v>2.2757396717536547E-2</v>
      </c>
      <c r="T34">
        <f t="shared" si="11"/>
        <v>241.73752659105477</v>
      </c>
      <c r="U34">
        <f t="shared" si="12"/>
        <v>46.086407053298743</v>
      </c>
      <c r="V34">
        <f t="shared" si="13"/>
        <v>45.122654838709657</v>
      </c>
      <c r="W34">
        <f t="shared" si="14"/>
        <v>9.6996743791095454</v>
      </c>
      <c r="X34">
        <f t="shared" si="15"/>
        <v>23.291778848766047</v>
      </c>
      <c r="Y34">
        <f t="shared" si="16"/>
        <v>2.3011713624164196</v>
      </c>
      <c r="Z34">
        <f t="shared" si="17"/>
        <v>9.879757906675863</v>
      </c>
      <c r="AA34">
        <f t="shared" si="18"/>
        <v>7.3985030166931258</v>
      </c>
      <c r="AB34">
        <f t="shared" si="19"/>
        <v>-140.18404525211858</v>
      </c>
      <c r="AC34">
        <f t="shared" si="20"/>
        <v>54.89708058502265</v>
      </c>
      <c r="AD34">
        <f t="shared" si="21"/>
        <v>4.967450432161078</v>
      </c>
      <c r="AE34">
        <f t="shared" si="22"/>
        <v>161.41801235611993</v>
      </c>
      <c r="AF34">
        <f t="shared" si="23"/>
        <v>1.831428640642959</v>
      </c>
      <c r="AG34">
        <f t="shared" si="24"/>
        <v>3.1546205366632676</v>
      </c>
      <c r="AH34">
        <f t="shared" si="25"/>
        <v>1.6364303518557906</v>
      </c>
      <c r="AI34">
        <v>430.39303198599538</v>
      </c>
      <c r="AJ34">
        <v>429.67609090909082</v>
      </c>
      <c r="AK34">
        <v>1.016256962392882E-2</v>
      </c>
      <c r="AL34">
        <v>66.459209332443734</v>
      </c>
      <c r="AM34">
        <f t="shared" si="26"/>
        <v>3.1787765363292197</v>
      </c>
      <c r="AN34">
        <v>24.152276945423711</v>
      </c>
      <c r="AO34">
        <v>25.391453939393941</v>
      </c>
      <c r="AP34">
        <v>4.2748566457739938E-6</v>
      </c>
      <c r="AQ34">
        <v>106.913265951277</v>
      </c>
      <c r="AR34">
        <v>0</v>
      </c>
      <c r="AS34">
        <v>0</v>
      </c>
      <c r="AT34">
        <f t="shared" si="27"/>
        <v>1</v>
      </c>
      <c r="AU34">
        <f t="shared" si="28"/>
        <v>0</v>
      </c>
      <c r="AV34">
        <f t="shared" si="29"/>
        <v>45124.2107795021</v>
      </c>
      <c r="AW34" t="s">
        <v>437</v>
      </c>
      <c r="AX34">
        <v>0</v>
      </c>
      <c r="AY34">
        <v>0.7</v>
      </c>
      <c r="AZ34">
        <v>0.7</v>
      </c>
      <c r="BA34">
        <f t="shared" si="30"/>
        <v>0</v>
      </c>
      <c r="BB34">
        <v>-1</v>
      </c>
      <c r="BC34" t="s">
        <v>490</v>
      </c>
      <c r="BD34">
        <v>8136.25</v>
      </c>
      <c r="BE34">
        <v>245.75688</v>
      </c>
      <c r="BF34">
        <v>259.14</v>
      </c>
      <c r="BG34">
        <f t="shared" si="31"/>
        <v>5.164436212086132E-2</v>
      </c>
      <c r="BH34">
        <v>0.5</v>
      </c>
      <c r="BI34">
        <f t="shared" si="32"/>
        <v>1261.2116422584445</v>
      </c>
      <c r="BJ34">
        <f t="shared" si="33"/>
        <v>1.6364303518557906</v>
      </c>
      <c r="BK34">
        <f t="shared" si="34"/>
        <v>32.567235381920653</v>
      </c>
      <c r="BL34">
        <f t="shared" si="35"/>
        <v>2.0903948738807627E-3</v>
      </c>
      <c r="BM34">
        <f t="shared" si="36"/>
        <v>-0.99729875742841712</v>
      </c>
      <c r="BN34">
        <f t="shared" si="37"/>
        <v>259.14</v>
      </c>
      <c r="BO34" t="s">
        <v>437</v>
      </c>
      <c r="BP34">
        <v>0</v>
      </c>
      <c r="BQ34">
        <f t="shared" si="38"/>
        <v>259.14</v>
      </c>
      <c r="BR34">
        <f t="shared" si="39"/>
        <v>0</v>
      </c>
      <c r="BS34" t="e">
        <f t="shared" si="40"/>
        <v>#DIV/0!</v>
      </c>
      <c r="BT34">
        <f t="shared" si="41"/>
        <v>1</v>
      </c>
      <c r="BU34">
        <f t="shared" si="42"/>
        <v>5.1784243925088964E-2</v>
      </c>
      <c r="BV34" t="e">
        <f t="shared" si="43"/>
        <v>#DIV/0!</v>
      </c>
      <c r="BW34" t="e">
        <f t="shared" si="44"/>
        <v>#DIV/0!</v>
      </c>
      <c r="BX34" t="e">
        <f t="shared" si="45"/>
        <v>#DIV/0!</v>
      </c>
      <c r="DG34">
        <f t="shared" si="46"/>
        <v>1500.000645161291</v>
      </c>
      <c r="DH34">
        <f t="shared" si="47"/>
        <v>1261.2116422584445</v>
      </c>
      <c r="DI34">
        <f t="shared" si="48"/>
        <v>0.84080739986803787</v>
      </c>
      <c r="DJ34">
        <f t="shared" si="49"/>
        <v>0.1611582817453131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1703108002</v>
      </c>
      <c r="DQ34">
        <v>418.735935483871</v>
      </c>
      <c r="DR34">
        <v>419.99687096774198</v>
      </c>
      <c r="DS34">
        <v>25.38201290322581</v>
      </c>
      <c r="DT34">
        <v>24.15220967741935</v>
      </c>
      <c r="DU34">
        <v>417.46622580645152</v>
      </c>
      <c r="DV34">
        <v>25.143474193548389</v>
      </c>
      <c r="DW34">
        <v>500.00680645161287</v>
      </c>
      <c r="DX34">
        <v>90.561525806451613</v>
      </c>
      <c r="DY34">
        <v>9.997417741935484E-2</v>
      </c>
      <c r="DZ34">
        <v>45.480109677419357</v>
      </c>
      <c r="EA34">
        <v>45.122654838709657</v>
      </c>
      <c r="EB34">
        <v>999.90000000000032</v>
      </c>
      <c r="EC34">
        <v>0</v>
      </c>
      <c r="ED34">
        <v>0</v>
      </c>
      <c r="EE34">
        <v>10003.811612903221</v>
      </c>
      <c r="EF34">
        <v>0</v>
      </c>
      <c r="EG34">
        <v>10.74760967741935</v>
      </c>
      <c r="EH34">
        <v>-1.2608267741935479</v>
      </c>
      <c r="EI34">
        <v>429.64106451612901</v>
      </c>
      <c r="EJ34">
        <v>430.39167741935478</v>
      </c>
      <c r="EK34">
        <v>1.2297970967741929</v>
      </c>
      <c r="EL34">
        <v>419.99687096774198</v>
      </c>
      <c r="EM34">
        <v>24.15220967741935</v>
      </c>
      <c r="EN34">
        <v>2.2986338709677421</v>
      </c>
      <c r="EO34">
        <v>2.187261290322581</v>
      </c>
      <c r="EP34">
        <v>19.666829032258061</v>
      </c>
      <c r="EQ34">
        <v>18.86931612903226</v>
      </c>
      <c r="ER34">
        <v>1500.000645161291</v>
      </c>
      <c r="ES34">
        <v>0.97299683870967746</v>
      </c>
      <c r="ET34">
        <v>2.700303548387098E-2</v>
      </c>
      <c r="EU34">
        <v>0</v>
      </c>
      <c r="EV34">
        <v>245.77977419354829</v>
      </c>
      <c r="EW34">
        <v>4.9995999999999974</v>
      </c>
      <c r="EX34">
        <v>3765.2674193548391</v>
      </c>
      <c r="EY34">
        <v>14076.39032258065</v>
      </c>
      <c r="EZ34">
        <v>39.513709677419349</v>
      </c>
      <c r="FA34">
        <v>39.622903225806454</v>
      </c>
      <c r="FB34">
        <v>39.846483870967717</v>
      </c>
      <c r="FC34">
        <v>39.852483870967717</v>
      </c>
      <c r="FD34">
        <v>42.749677419354818</v>
      </c>
      <c r="FE34">
        <v>1454.63064516129</v>
      </c>
      <c r="FF34">
        <v>40.369999999999983</v>
      </c>
      <c r="FG34">
        <v>0</v>
      </c>
      <c r="FH34">
        <v>978</v>
      </c>
      <c r="FI34">
        <v>0</v>
      </c>
      <c r="FJ34">
        <v>245.75688</v>
      </c>
      <c r="FK34">
        <v>-0.88907693480870775</v>
      </c>
      <c r="FL34">
        <v>-12.395384603894531</v>
      </c>
      <c r="FM34">
        <v>3765.0652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-1.2706805000000001</v>
      </c>
      <c r="GC34">
        <v>0.1634812007504671</v>
      </c>
      <c r="GD34">
        <v>4.7196100312949602E-2</v>
      </c>
      <c r="GE34">
        <v>1</v>
      </c>
      <c r="GF34">
        <v>245.81167647058831</v>
      </c>
      <c r="GG34">
        <v>-0.77263560283474852</v>
      </c>
      <c r="GH34">
        <v>0.21553581940449471</v>
      </c>
      <c r="GI34">
        <v>1</v>
      </c>
      <c r="GJ34">
        <v>1.2286265000000001</v>
      </c>
      <c r="GK34">
        <v>3.2624015009377429E-2</v>
      </c>
      <c r="GL34">
        <v>3.4057778480106621E-3</v>
      </c>
      <c r="GM34">
        <v>1</v>
      </c>
      <c r="GN34">
        <v>3</v>
      </c>
      <c r="GO34">
        <v>3</v>
      </c>
      <c r="GP34" t="s">
        <v>451</v>
      </c>
      <c r="GQ34">
        <v>3.1032299999999999</v>
      </c>
      <c r="GR34">
        <v>2.7582200000000001</v>
      </c>
      <c r="GS34">
        <v>8.7802599999999995E-2</v>
      </c>
      <c r="GT34">
        <v>8.8240899999999997E-2</v>
      </c>
      <c r="GU34">
        <v>0.112673</v>
      </c>
      <c r="GV34">
        <v>0.109969</v>
      </c>
      <c r="GW34">
        <v>23834.3</v>
      </c>
      <c r="GX34">
        <v>22141.1</v>
      </c>
      <c r="GY34">
        <v>26691.1</v>
      </c>
      <c r="GZ34">
        <v>24509.599999999999</v>
      </c>
      <c r="HA34">
        <v>37940.300000000003</v>
      </c>
      <c r="HB34">
        <v>32264.400000000001</v>
      </c>
      <c r="HC34">
        <v>46670.3</v>
      </c>
      <c r="HD34">
        <v>38800.199999999997</v>
      </c>
      <c r="HE34">
        <v>1.89025</v>
      </c>
      <c r="HF34">
        <v>1.9071</v>
      </c>
      <c r="HG34">
        <v>0.428371</v>
      </c>
      <c r="HH34">
        <v>0</v>
      </c>
      <c r="HI34">
        <v>38.2958</v>
      </c>
      <c r="HJ34">
        <v>999.9</v>
      </c>
      <c r="HK34">
        <v>55.2</v>
      </c>
      <c r="HL34">
        <v>29.5</v>
      </c>
      <c r="HM34">
        <v>25.231999999999999</v>
      </c>
      <c r="HN34">
        <v>60.040399999999998</v>
      </c>
      <c r="HO34">
        <v>22.6843</v>
      </c>
      <c r="HP34">
        <v>1</v>
      </c>
      <c r="HQ34">
        <v>9.9888199999999996E-2</v>
      </c>
      <c r="HR34">
        <v>-6.6666699999999999</v>
      </c>
      <c r="HS34">
        <v>20.167300000000001</v>
      </c>
      <c r="HT34">
        <v>5.2229799999999997</v>
      </c>
      <c r="HU34">
        <v>11.98</v>
      </c>
      <c r="HV34">
        <v>4.9656000000000002</v>
      </c>
      <c r="HW34">
        <v>3.2753700000000001</v>
      </c>
      <c r="HX34">
        <v>9999</v>
      </c>
      <c r="HY34">
        <v>9999</v>
      </c>
      <c r="HZ34">
        <v>9999</v>
      </c>
      <c r="IA34">
        <v>550.9</v>
      </c>
      <c r="IB34">
        <v>1.8640099999999999</v>
      </c>
      <c r="IC34">
        <v>1.8600699999999999</v>
      </c>
      <c r="ID34">
        <v>1.85836</v>
      </c>
      <c r="IE34">
        <v>1.8597399999999999</v>
      </c>
      <c r="IF34">
        <v>1.85988</v>
      </c>
      <c r="IG34">
        <v>1.8583000000000001</v>
      </c>
      <c r="IH34">
        <v>1.8573999999999999</v>
      </c>
      <c r="II34">
        <v>1.8523799999999999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</v>
      </c>
      <c r="IX34">
        <v>0.2387</v>
      </c>
      <c r="IY34">
        <v>0.39716153104927959</v>
      </c>
      <c r="IZ34">
        <v>2.1943836705261579E-3</v>
      </c>
      <c r="JA34">
        <v>-2.6144308360484781E-7</v>
      </c>
      <c r="JB34">
        <v>2.8315668189746569E-11</v>
      </c>
      <c r="JC34">
        <v>-2.387284111826243E-2</v>
      </c>
      <c r="JD34">
        <v>-4.9195921971587819E-3</v>
      </c>
      <c r="JE34">
        <v>8.1864236447964141E-4</v>
      </c>
      <c r="JF34">
        <v>-8.2681161510495509E-6</v>
      </c>
      <c r="JG34">
        <v>6</v>
      </c>
      <c r="JH34">
        <v>2002</v>
      </c>
      <c r="JI34">
        <v>0</v>
      </c>
      <c r="JJ34">
        <v>28</v>
      </c>
      <c r="JK34">
        <v>28385133.5</v>
      </c>
      <c r="JL34">
        <v>28385133.5</v>
      </c>
      <c r="JM34">
        <v>1.1401399999999999</v>
      </c>
      <c r="JN34">
        <v>2.5769000000000002</v>
      </c>
      <c r="JO34">
        <v>1.49658</v>
      </c>
      <c r="JP34">
        <v>2.34619</v>
      </c>
      <c r="JQ34">
        <v>1.5490699999999999</v>
      </c>
      <c r="JR34">
        <v>2.3596200000000001</v>
      </c>
      <c r="JS34">
        <v>34.5092</v>
      </c>
      <c r="JT34">
        <v>24.017499999999998</v>
      </c>
      <c r="JU34">
        <v>18</v>
      </c>
      <c r="JV34">
        <v>490.298</v>
      </c>
      <c r="JW34">
        <v>517.12</v>
      </c>
      <c r="JX34">
        <v>50.380099999999999</v>
      </c>
      <c r="JY34">
        <v>28.613099999999999</v>
      </c>
      <c r="JZ34">
        <v>30.000299999999999</v>
      </c>
      <c r="KA34">
        <v>28.539899999999999</v>
      </c>
      <c r="KB34">
        <v>28.4605</v>
      </c>
      <c r="KC34">
        <v>22.933700000000002</v>
      </c>
      <c r="KD34">
        <v>0</v>
      </c>
      <c r="KE34">
        <v>100</v>
      </c>
      <c r="KF34">
        <v>497.05200000000002</v>
      </c>
      <c r="KG34">
        <v>420</v>
      </c>
      <c r="KH34">
        <v>25.690200000000001</v>
      </c>
      <c r="KI34">
        <v>101.992</v>
      </c>
      <c r="KJ34">
        <v>93.549700000000001</v>
      </c>
    </row>
    <row r="35" spans="1:296" x14ac:dyDescent="0.3">
      <c r="A35">
        <v>17</v>
      </c>
      <c r="B35">
        <v>1703108686.5</v>
      </c>
      <c r="C35">
        <v>4430</v>
      </c>
      <c r="D35" t="s">
        <v>491</v>
      </c>
      <c r="E35" t="s">
        <v>492</v>
      </c>
      <c r="F35">
        <v>5</v>
      </c>
      <c r="G35" t="s">
        <v>436</v>
      </c>
      <c r="H35">
        <v>1703108678.75</v>
      </c>
      <c r="I35">
        <f t="shared" si="0"/>
        <v>6.3725947716093516E-3</v>
      </c>
      <c r="J35">
        <f t="shared" si="1"/>
        <v>6.3725947716093518</v>
      </c>
      <c r="K35">
        <f t="shared" si="2"/>
        <v>1.6892175623652557</v>
      </c>
      <c r="L35">
        <f t="shared" si="3"/>
        <v>418.28186666666659</v>
      </c>
      <c r="M35">
        <f t="shared" si="4"/>
        <v>319.28302469809489</v>
      </c>
      <c r="N35">
        <f t="shared" si="5"/>
        <v>28.947825480913949</v>
      </c>
      <c r="O35">
        <f t="shared" si="6"/>
        <v>37.923564804445526</v>
      </c>
      <c r="P35">
        <f t="shared" si="7"/>
        <v>6.600148713194974E-2</v>
      </c>
      <c r="Q35">
        <f t="shared" si="8"/>
        <v>2.8489734789815322</v>
      </c>
      <c r="R35">
        <f t="shared" si="9"/>
        <v>6.5163658046708248E-2</v>
      </c>
      <c r="S35">
        <f t="shared" si="10"/>
        <v>4.0801675729342714E-2</v>
      </c>
      <c r="T35">
        <f t="shared" si="11"/>
        <v>241.73490442325718</v>
      </c>
      <c r="U35">
        <f t="shared" si="12"/>
        <v>47.887241499727971</v>
      </c>
      <c r="V35">
        <f t="shared" si="13"/>
        <v>46.985336666666683</v>
      </c>
      <c r="W35">
        <f t="shared" si="14"/>
        <v>10.670152900544718</v>
      </c>
      <c r="X35">
        <f t="shared" si="15"/>
        <v>21.632524283069486</v>
      </c>
      <c r="Y35">
        <f t="shared" si="16"/>
        <v>2.4449664994254219</v>
      </c>
      <c r="Z35">
        <f t="shared" si="17"/>
        <v>11.302270911300695</v>
      </c>
      <c r="AA35">
        <f t="shared" si="18"/>
        <v>8.225186401119295</v>
      </c>
      <c r="AB35">
        <f t="shared" si="19"/>
        <v>-281.0314294279724</v>
      </c>
      <c r="AC35">
        <f t="shared" si="20"/>
        <v>174.48313489342058</v>
      </c>
      <c r="AD35">
        <f t="shared" si="21"/>
        <v>16.124213232847477</v>
      </c>
      <c r="AE35">
        <f t="shared" si="22"/>
        <v>151.31082312155286</v>
      </c>
      <c r="AF35">
        <f t="shared" si="23"/>
        <v>1.7476834973468982</v>
      </c>
      <c r="AG35">
        <f t="shared" si="24"/>
        <v>6.2804144054801077</v>
      </c>
      <c r="AH35">
        <f t="shared" si="25"/>
        <v>1.6892175623652557</v>
      </c>
      <c r="AI35">
        <v>430.62692524772439</v>
      </c>
      <c r="AJ35">
        <v>429.931509090909</v>
      </c>
      <c r="AK35">
        <v>6.0864991860171505E-4</v>
      </c>
      <c r="AL35">
        <v>66.459209332443734</v>
      </c>
      <c r="AM35">
        <f t="shared" si="26"/>
        <v>6.3725947716093518</v>
      </c>
      <c r="AN35">
        <v>24.528827985835839</v>
      </c>
      <c r="AO35">
        <v>26.997016969696968</v>
      </c>
      <c r="AP35">
        <v>1.6596228346121261E-3</v>
      </c>
      <c r="AQ35">
        <v>106.913265951277</v>
      </c>
      <c r="AR35">
        <v>0</v>
      </c>
      <c r="AS35">
        <v>0</v>
      </c>
      <c r="AT35">
        <f t="shared" si="27"/>
        <v>1</v>
      </c>
      <c r="AU35">
        <f t="shared" si="28"/>
        <v>0</v>
      </c>
      <c r="AV35">
        <f t="shared" si="29"/>
        <v>44761.034187213576</v>
      </c>
      <c r="AW35" t="s">
        <v>437</v>
      </c>
      <c r="AX35">
        <v>0</v>
      </c>
      <c r="AY35">
        <v>0.7</v>
      </c>
      <c r="AZ35">
        <v>0.7</v>
      </c>
      <c r="BA35">
        <f t="shared" si="30"/>
        <v>0</v>
      </c>
      <c r="BB35">
        <v>-1</v>
      </c>
      <c r="BC35" t="s">
        <v>493</v>
      </c>
      <c r="BD35">
        <v>8128.54</v>
      </c>
      <c r="BE35">
        <v>238.96888000000001</v>
      </c>
      <c r="BF35">
        <v>253.09</v>
      </c>
      <c r="BG35">
        <f t="shared" si="31"/>
        <v>5.5794855584969771E-2</v>
      </c>
      <c r="BH35">
        <v>0.5</v>
      </c>
      <c r="BI35">
        <f t="shared" si="32"/>
        <v>1261.1989403229313</v>
      </c>
      <c r="BJ35">
        <f t="shared" si="33"/>
        <v>1.6892175623652557</v>
      </c>
      <c r="BK35">
        <f t="shared" si="34"/>
        <v>35.184206369617428</v>
      </c>
      <c r="BL35">
        <f t="shared" si="35"/>
        <v>2.1322707119280316E-3</v>
      </c>
      <c r="BM35">
        <f t="shared" si="36"/>
        <v>-0.99723418546762022</v>
      </c>
      <c r="BN35">
        <f t="shared" si="37"/>
        <v>253.09</v>
      </c>
      <c r="BO35" t="s">
        <v>437</v>
      </c>
      <c r="BP35">
        <v>0</v>
      </c>
      <c r="BQ35">
        <f t="shared" si="38"/>
        <v>253.09</v>
      </c>
      <c r="BR35">
        <f t="shared" si="39"/>
        <v>0</v>
      </c>
      <c r="BS35" t="e">
        <f t="shared" si="40"/>
        <v>#DIV/0!</v>
      </c>
      <c r="BT35">
        <f t="shared" si="41"/>
        <v>1</v>
      </c>
      <c r="BU35">
        <f t="shared" si="42"/>
        <v>5.5949601806727645E-2</v>
      </c>
      <c r="BV35" t="e">
        <f t="shared" si="43"/>
        <v>#DIV/0!</v>
      </c>
      <c r="BW35" t="e">
        <f t="shared" si="44"/>
        <v>#DIV/0!</v>
      </c>
      <c r="BX35" t="e">
        <f t="shared" si="45"/>
        <v>#DIV/0!</v>
      </c>
      <c r="DG35">
        <f t="shared" si="46"/>
        <v>1499.9856666666669</v>
      </c>
      <c r="DH35">
        <f t="shared" si="47"/>
        <v>1261.1989403229313</v>
      </c>
      <c r="DI35">
        <f t="shared" si="48"/>
        <v>0.84080732792975421</v>
      </c>
      <c r="DJ35">
        <f t="shared" si="49"/>
        <v>0.16115814290442584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1703108678.75</v>
      </c>
      <c r="DQ35">
        <v>418.28186666666659</v>
      </c>
      <c r="DR35">
        <v>420.03173333333331</v>
      </c>
      <c r="DS35">
        <v>26.967010000000009</v>
      </c>
      <c r="DT35">
        <v>24.52258999999999</v>
      </c>
      <c r="DU35">
        <v>417.01303333333328</v>
      </c>
      <c r="DV35">
        <v>26.696079999999991</v>
      </c>
      <c r="DW35">
        <v>500.00003333333342</v>
      </c>
      <c r="DX35">
        <v>90.565153333333328</v>
      </c>
      <c r="DY35">
        <v>9.9940773333333344E-2</v>
      </c>
      <c r="DZ35">
        <v>48.121339999999996</v>
      </c>
      <c r="EA35">
        <v>46.985336666666683</v>
      </c>
      <c r="EB35">
        <v>999.9000000000002</v>
      </c>
      <c r="EC35">
        <v>0</v>
      </c>
      <c r="ED35">
        <v>0</v>
      </c>
      <c r="EE35">
        <v>10005.251666666671</v>
      </c>
      <c r="EF35">
        <v>0</v>
      </c>
      <c r="EG35">
        <v>10.53431</v>
      </c>
      <c r="EH35">
        <v>-1.749810666666666</v>
      </c>
      <c r="EI35">
        <v>429.87433333333342</v>
      </c>
      <c r="EJ35">
        <v>430.59083333333342</v>
      </c>
      <c r="EK35">
        <v>2.4444089999999998</v>
      </c>
      <c r="EL35">
        <v>420.03173333333331</v>
      </c>
      <c r="EM35">
        <v>24.52258999999999</v>
      </c>
      <c r="EN35">
        <v>2.4422703333333331</v>
      </c>
      <c r="EO35">
        <v>2.220892333333333</v>
      </c>
      <c r="EP35">
        <v>20.646803333333331</v>
      </c>
      <c r="EQ35">
        <v>19.113816666666668</v>
      </c>
      <c r="ER35">
        <v>1499.9856666666669</v>
      </c>
      <c r="ES35">
        <v>0.97299983333333329</v>
      </c>
      <c r="ET35">
        <v>2.700047333333333E-2</v>
      </c>
      <c r="EU35">
        <v>0</v>
      </c>
      <c r="EV35">
        <v>238.95763333333329</v>
      </c>
      <c r="EW35">
        <v>4.9995999999999983</v>
      </c>
      <c r="EX35">
        <v>3703.5296666666659</v>
      </c>
      <c r="EY35">
        <v>14076.28666666667</v>
      </c>
      <c r="EZ35">
        <v>41.662299999999988</v>
      </c>
      <c r="FA35">
        <v>41.918399999999977</v>
      </c>
      <c r="FB35">
        <v>41.883066666666657</v>
      </c>
      <c r="FC35">
        <v>41.947833333333321</v>
      </c>
      <c r="FD35">
        <v>44.901733333333333</v>
      </c>
      <c r="FE35">
        <v>1454.6196666666669</v>
      </c>
      <c r="FF35">
        <v>40.366</v>
      </c>
      <c r="FG35">
        <v>0</v>
      </c>
      <c r="FH35">
        <v>676</v>
      </c>
      <c r="FI35">
        <v>0</v>
      </c>
      <c r="FJ35">
        <v>238.96888000000001</v>
      </c>
      <c r="FK35">
        <v>-0.48507692969750749</v>
      </c>
      <c r="FL35">
        <v>-10.982307713462429</v>
      </c>
      <c r="FM35">
        <v>3703.4027999999998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-1.741735</v>
      </c>
      <c r="GC35">
        <v>-0.121089906191366</v>
      </c>
      <c r="GD35">
        <v>5.0193692233188029E-2</v>
      </c>
      <c r="GE35">
        <v>1</v>
      </c>
      <c r="GF35">
        <v>238.9942058823529</v>
      </c>
      <c r="GG35">
        <v>-0.84731856216176282</v>
      </c>
      <c r="GH35">
        <v>0.24532161116904369</v>
      </c>
      <c r="GI35">
        <v>1</v>
      </c>
      <c r="GJ35">
        <v>2.4316075000000001</v>
      </c>
      <c r="GK35">
        <v>0.2168253658536507</v>
      </c>
      <c r="GL35">
        <v>2.0898467138764028E-2</v>
      </c>
      <c r="GM35">
        <v>0</v>
      </c>
      <c r="GN35">
        <v>2</v>
      </c>
      <c r="GO35">
        <v>3</v>
      </c>
      <c r="GP35" t="s">
        <v>441</v>
      </c>
      <c r="GQ35">
        <v>3.1031599999999999</v>
      </c>
      <c r="GR35">
        <v>2.7580900000000002</v>
      </c>
      <c r="GS35">
        <v>8.7483000000000005E-2</v>
      </c>
      <c r="GT35">
        <v>8.8014400000000007E-2</v>
      </c>
      <c r="GU35">
        <v>0.117201</v>
      </c>
      <c r="GV35">
        <v>0.11086799999999999</v>
      </c>
      <c r="GW35">
        <v>23768.1</v>
      </c>
      <c r="GX35">
        <v>22087.5</v>
      </c>
      <c r="GY35">
        <v>26612.799999999999</v>
      </c>
      <c r="GZ35">
        <v>24450.1</v>
      </c>
      <c r="HA35">
        <v>37641.199999999997</v>
      </c>
      <c r="HB35">
        <v>32161.9</v>
      </c>
      <c r="HC35">
        <v>46535.1</v>
      </c>
      <c r="HD35">
        <v>38713</v>
      </c>
      <c r="HE35">
        <v>1.87585</v>
      </c>
      <c r="HF35">
        <v>1.88262</v>
      </c>
      <c r="HG35">
        <v>0.335872</v>
      </c>
      <c r="HH35">
        <v>0</v>
      </c>
      <c r="HI35">
        <v>41.622599999999998</v>
      </c>
      <c r="HJ35">
        <v>999.9</v>
      </c>
      <c r="HK35">
        <v>55.1</v>
      </c>
      <c r="HL35">
        <v>29.7</v>
      </c>
      <c r="HM35">
        <v>25.4786</v>
      </c>
      <c r="HN35">
        <v>60.360399999999998</v>
      </c>
      <c r="HO35">
        <v>22.52</v>
      </c>
      <c r="HP35">
        <v>1</v>
      </c>
      <c r="HQ35">
        <v>0.228628</v>
      </c>
      <c r="HR35">
        <v>-6.6666699999999999</v>
      </c>
      <c r="HS35">
        <v>20.1663</v>
      </c>
      <c r="HT35">
        <v>5.2178899999999997</v>
      </c>
      <c r="HU35">
        <v>11.98</v>
      </c>
      <c r="HV35">
        <v>4.9647500000000004</v>
      </c>
      <c r="HW35">
        <v>3.27467</v>
      </c>
      <c r="HX35">
        <v>9999</v>
      </c>
      <c r="HY35">
        <v>9999</v>
      </c>
      <c r="HZ35">
        <v>9999</v>
      </c>
      <c r="IA35">
        <v>551</v>
      </c>
      <c r="IB35">
        <v>1.8640099999999999</v>
      </c>
      <c r="IC35">
        <v>1.8601099999999999</v>
      </c>
      <c r="ID35">
        <v>1.8583700000000001</v>
      </c>
      <c r="IE35">
        <v>1.85975</v>
      </c>
      <c r="IF35">
        <v>1.85989</v>
      </c>
      <c r="IG35">
        <v>1.8583400000000001</v>
      </c>
      <c r="IH35">
        <v>1.85744</v>
      </c>
      <c r="II35">
        <v>1.8524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1.2689999999999999</v>
      </c>
      <c r="IX35">
        <v>0.27160000000000001</v>
      </c>
      <c r="IY35">
        <v>0.39716153104927959</v>
      </c>
      <c r="IZ35">
        <v>2.1943836705261579E-3</v>
      </c>
      <c r="JA35">
        <v>-2.6144308360484781E-7</v>
      </c>
      <c r="JB35">
        <v>2.8315668189746569E-11</v>
      </c>
      <c r="JC35">
        <v>-2.387284111826243E-2</v>
      </c>
      <c r="JD35">
        <v>-4.9195921971587819E-3</v>
      </c>
      <c r="JE35">
        <v>8.1864236447964141E-4</v>
      </c>
      <c r="JF35">
        <v>-8.2681161510495509E-6</v>
      </c>
      <c r="JG35">
        <v>6</v>
      </c>
      <c r="JH35">
        <v>2002</v>
      </c>
      <c r="JI35">
        <v>0</v>
      </c>
      <c r="JJ35">
        <v>28</v>
      </c>
      <c r="JK35">
        <v>28385144.800000001</v>
      </c>
      <c r="JL35">
        <v>28385144.800000001</v>
      </c>
      <c r="JM35">
        <v>1.1413599999999999</v>
      </c>
      <c r="JN35">
        <v>2.5793499999999998</v>
      </c>
      <c r="JO35">
        <v>1.49658</v>
      </c>
      <c r="JP35">
        <v>2.34497</v>
      </c>
      <c r="JQ35">
        <v>1.5490699999999999</v>
      </c>
      <c r="JR35">
        <v>2.3730500000000001</v>
      </c>
      <c r="JS35">
        <v>35.128599999999999</v>
      </c>
      <c r="JT35">
        <v>24.017499999999998</v>
      </c>
      <c r="JU35">
        <v>18</v>
      </c>
      <c r="JV35">
        <v>490.90100000000001</v>
      </c>
      <c r="JW35">
        <v>510.05099999999999</v>
      </c>
      <c r="JX35">
        <v>53.154800000000002</v>
      </c>
      <c r="JY35">
        <v>30.145800000000001</v>
      </c>
      <c r="JZ35">
        <v>30.0014</v>
      </c>
      <c r="KA35">
        <v>29.729399999999998</v>
      </c>
      <c r="KB35">
        <v>29.5608</v>
      </c>
      <c r="KC35">
        <v>22.944400000000002</v>
      </c>
      <c r="KD35">
        <v>0</v>
      </c>
      <c r="KE35">
        <v>100</v>
      </c>
      <c r="KF35">
        <v>266.88900000000001</v>
      </c>
      <c r="KG35">
        <v>420</v>
      </c>
      <c r="KH35">
        <v>25.690200000000001</v>
      </c>
      <c r="KI35">
        <v>101.69499999999999</v>
      </c>
      <c r="KJ35">
        <v>93.332999999999998</v>
      </c>
    </row>
    <row r="36" spans="1:296" x14ac:dyDescent="0.3">
      <c r="A36">
        <v>18</v>
      </c>
      <c r="B36">
        <v>1703109034.5</v>
      </c>
      <c r="C36">
        <v>4778</v>
      </c>
      <c r="D36" t="s">
        <v>494</v>
      </c>
      <c r="E36" t="s">
        <v>495</v>
      </c>
      <c r="F36">
        <v>5</v>
      </c>
      <c r="G36" t="s">
        <v>436</v>
      </c>
      <c r="H36">
        <v>1703109026.5</v>
      </c>
      <c r="I36">
        <f t="shared" si="0"/>
        <v>8.1415874490979624E-3</v>
      </c>
      <c r="J36">
        <f t="shared" si="1"/>
        <v>8.1415874490979618</v>
      </c>
      <c r="K36">
        <f t="shared" si="2"/>
        <v>1.1257500203294935</v>
      </c>
      <c r="L36">
        <f t="shared" si="3"/>
        <v>418.21519354838722</v>
      </c>
      <c r="M36">
        <f t="shared" si="4"/>
        <v>335.63168787799958</v>
      </c>
      <c r="N36">
        <f t="shared" si="5"/>
        <v>30.428044159991664</v>
      </c>
      <c r="O36">
        <f t="shared" si="6"/>
        <v>37.914984899445585</v>
      </c>
      <c r="P36">
        <f t="shared" si="7"/>
        <v>8.2382638758940391E-2</v>
      </c>
      <c r="Q36">
        <f t="shared" si="8"/>
        <v>2.8482466351170599</v>
      </c>
      <c r="R36">
        <f t="shared" si="9"/>
        <v>8.1081405030298925E-2</v>
      </c>
      <c r="S36">
        <f t="shared" si="10"/>
        <v>5.0791076746635272E-2</v>
      </c>
      <c r="T36">
        <f t="shared" si="11"/>
        <v>241.73742362331296</v>
      </c>
      <c r="U36">
        <f t="shared" si="12"/>
        <v>48.426008073384132</v>
      </c>
      <c r="V36">
        <f t="shared" si="13"/>
        <v>47.500480645161304</v>
      </c>
      <c r="W36">
        <f t="shared" si="14"/>
        <v>10.95291113233014</v>
      </c>
      <c r="X36">
        <f t="shared" si="15"/>
        <v>21.253007471819874</v>
      </c>
      <c r="Y36">
        <f t="shared" si="16"/>
        <v>2.5263534435771091</v>
      </c>
      <c r="Z36">
        <f t="shared" si="17"/>
        <v>11.887039737443709</v>
      </c>
      <c r="AA36">
        <f t="shared" si="18"/>
        <v>8.4265576887530305</v>
      </c>
      <c r="AB36">
        <f t="shared" si="19"/>
        <v>-359.04400650522012</v>
      </c>
      <c r="AC36">
        <f t="shared" si="20"/>
        <v>249.36585356295546</v>
      </c>
      <c r="AD36">
        <f t="shared" si="21"/>
        <v>23.214325294349234</v>
      </c>
      <c r="AE36">
        <f t="shared" si="22"/>
        <v>155.27359597539754</v>
      </c>
      <c r="AF36">
        <f t="shared" si="23"/>
        <v>1.1714702834854771</v>
      </c>
      <c r="AG36">
        <f t="shared" si="24"/>
        <v>7.9220618742999838</v>
      </c>
      <c r="AH36">
        <f t="shared" si="25"/>
        <v>1.1257500203294935</v>
      </c>
      <c r="AI36">
        <v>430.67292464593021</v>
      </c>
      <c r="AJ36">
        <v>430.20930909090879</v>
      </c>
      <c r="AK36">
        <v>4.2012219333731939E-4</v>
      </c>
      <c r="AL36">
        <v>66.459209332443734</v>
      </c>
      <c r="AM36">
        <f t="shared" si="26"/>
        <v>8.1415874490979618</v>
      </c>
      <c r="AN36">
        <v>24.78964608122979</v>
      </c>
      <c r="AO36">
        <v>27.911233333333328</v>
      </c>
      <c r="AP36">
        <v>6.0936344911663156E-3</v>
      </c>
      <c r="AQ36">
        <v>106.913265951277</v>
      </c>
      <c r="AR36">
        <v>0</v>
      </c>
      <c r="AS36">
        <v>0</v>
      </c>
      <c r="AT36">
        <f t="shared" si="27"/>
        <v>1</v>
      </c>
      <c r="AU36">
        <f t="shared" si="28"/>
        <v>0</v>
      </c>
      <c r="AV36">
        <f t="shared" si="29"/>
        <v>44602.471282146071</v>
      </c>
      <c r="AW36" t="s">
        <v>437</v>
      </c>
      <c r="AX36">
        <v>0</v>
      </c>
      <c r="AY36">
        <v>0.7</v>
      </c>
      <c r="AZ36">
        <v>0.7</v>
      </c>
      <c r="BA36">
        <f t="shared" si="30"/>
        <v>0</v>
      </c>
      <c r="BB36">
        <v>-1</v>
      </c>
      <c r="BC36" t="s">
        <v>496</v>
      </c>
      <c r="BD36">
        <v>8126.06</v>
      </c>
      <c r="BE36">
        <v>235.70724000000001</v>
      </c>
      <c r="BF36">
        <v>247.97</v>
      </c>
      <c r="BG36">
        <f t="shared" si="31"/>
        <v>4.9452595071984407E-2</v>
      </c>
      <c r="BH36">
        <v>0.5</v>
      </c>
      <c r="BI36">
        <f t="shared" si="32"/>
        <v>1261.2111003229602</v>
      </c>
      <c r="BJ36">
        <f t="shared" si="33"/>
        <v>1.1257500203294935</v>
      </c>
      <c r="BK36">
        <f t="shared" si="34"/>
        <v>31.185080922281625</v>
      </c>
      <c r="BL36">
        <f t="shared" si="35"/>
        <v>1.6854831199829669E-3</v>
      </c>
      <c r="BM36">
        <f t="shared" si="36"/>
        <v>-0.99717707787232335</v>
      </c>
      <c r="BN36">
        <f t="shared" si="37"/>
        <v>247.97</v>
      </c>
      <c r="BO36" t="s">
        <v>437</v>
      </c>
      <c r="BP36">
        <v>0</v>
      </c>
      <c r="BQ36">
        <f t="shared" si="38"/>
        <v>247.97</v>
      </c>
      <c r="BR36">
        <f t="shared" si="39"/>
        <v>0</v>
      </c>
      <c r="BS36" t="e">
        <f t="shared" si="40"/>
        <v>#DIV/0!</v>
      </c>
      <c r="BT36">
        <f t="shared" si="41"/>
        <v>1</v>
      </c>
      <c r="BU36">
        <f t="shared" si="42"/>
        <v>4.9592591094754661E-2</v>
      </c>
      <c r="BV36" t="e">
        <f t="shared" si="43"/>
        <v>#DIV/0!</v>
      </c>
      <c r="BW36" t="e">
        <f t="shared" si="44"/>
        <v>#DIV/0!</v>
      </c>
      <c r="BX36" t="e">
        <f t="shared" si="45"/>
        <v>#DIV/0!</v>
      </c>
      <c r="DG36">
        <f t="shared" si="46"/>
        <v>1500</v>
      </c>
      <c r="DH36">
        <f t="shared" si="47"/>
        <v>1261.2111003229602</v>
      </c>
      <c r="DI36">
        <f t="shared" si="48"/>
        <v>0.84080740021530675</v>
      </c>
      <c r="DJ36">
        <f t="shared" si="49"/>
        <v>0.16115828241554198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1703109026.5</v>
      </c>
      <c r="DQ36">
        <v>418.21519354838722</v>
      </c>
      <c r="DR36">
        <v>420.00896774193552</v>
      </c>
      <c r="DS36">
        <v>27.866538709677421</v>
      </c>
      <c r="DT36">
        <v>24.786129032258071</v>
      </c>
      <c r="DU36">
        <v>416.9465806451613</v>
      </c>
      <c r="DV36">
        <v>27.576906451612899</v>
      </c>
      <c r="DW36">
        <v>500.01799999999997</v>
      </c>
      <c r="DX36">
        <v>90.559058064516137</v>
      </c>
      <c r="DY36">
        <v>9.9974616129032245E-2</v>
      </c>
      <c r="DZ36">
        <v>49.124435483870961</v>
      </c>
      <c r="EA36">
        <v>47.500480645161304</v>
      </c>
      <c r="EB36">
        <v>999.90000000000032</v>
      </c>
      <c r="EC36">
        <v>0</v>
      </c>
      <c r="ED36">
        <v>0</v>
      </c>
      <c r="EE36">
        <v>10001.469999999999</v>
      </c>
      <c r="EF36">
        <v>0</v>
      </c>
      <c r="EG36">
        <v>10.415393548387099</v>
      </c>
      <c r="EH36">
        <v>-1.7936861290322581</v>
      </c>
      <c r="EI36">
        <v>430.20351612903221</v>
      </c>
      <c r="EJ36">
        <v>430.68396774193548</v>
      </c>
      <c r="EK36">
        <v>3.0803925806451611</v>
      </c>
      <c r="EL36">
        <v>420.00896774193552</v>
      </c>
      <c r="EM36">
        <v>24.786129032258071</v>
      </c>
      <c r="EN36">
        <v>2.5235677419354841</v>
      </c>
      <c r="EO36">
        <v>2.2446096774193549</v>
      </c>
      <c r="EP36">
        <v>21.179293548387101</v>
      </c>
      <c r="EQ36">
        <v>19.2843129032258</v>
      </c>
      <c r="ER36">
        <v>1500</v>
      </c>
      <c r="ES36">
        <v>0.97299848387096788</v>
      </c>
      <c r="ET36">
        <v>2.7001348387096769E-2</v>
      </c>
      <c r="EU36">
        <v>0</v>
      </c>
      <c r="EV36">
        <v>235.72232258064511</v>
      </c>
      <c r="EW36">
        <v>4.9995999999999974</v>
      </c>
      <c r="EX36">
        <v>3673.0664516129032</v>
      </c>
      <c r="EY36">
        <v>14076.4</v>
      </c>
      <c r="EZ36">
        <v>42.673290322580627</v>
      </c>
      <c r="FA36">
        <v>42.949193548387093</v>
      </c>
      <c r="FB36">
        <v>42.616774193548373</v>
      </c>
      <c r="FC36">
        <v>42.951354838709669</v>
      </c>
      <c r="FD36">
        <v>45.779903225806429</v>
      </c>
      <c r="FE36">
        <v>1454.63</v>
      </c>
      <c r="FF36">
        <v>40.369999999999983</v>
      </c>
      <c r="FG36">
        <v>0</v>
      </c>
      <c r="FH36">
        <v>347.20000004768372</v>
      </c>
      <c r="FI36">
        <v>0</v>
      </c>
      <c r="FJ36">
        <v>235.70724000000001</v>
      </c>
      <c r="FK36">
        <v>-0.47661538214501531</v>
      </c>
      <c r="FL36">
        <v>-8.63230767963557</v>
      </c>
      <c r="FM36">
        <v>3672.9652000000001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-1.7960912499999999</v>
      </c>
      <c r="GC36">
        <v>-7.2835834896807408E-2</v>
      </c>
      <c r="GD36">
        <v>3.7262936558160577E-2</v>
      </c>
      <c r="GE36">
        <v>1</v>
      </c>
      <c r="GF36">
        <v>235.72202941176471</v>
      </c>
      <c r="GG36">
        <v>-0.2631168793459282</v>
      </c>
      <c r="GH36">
        <v>0.2254944221684124</v>
      </c>
      <c r="GI36">
        <v>1</v>
      </c>
      <c r="GJ36">
        <v>3.0657307500000002</v>
      </c>
      <c r="GK36">
        <v>0.27746127579736629</v>
      </c>
      <c r="GL36">
        <v>2.6810915630345419E-2</v>
      </c>
      <c r="GM36">
        <v>0</v>
      </c>
      <c r="GN36">
        <v>2</v>
      </c>
      <c r="GO36">
        <v>3</v>
      </c>
      <c r="GP36" t="s">
        <v>441</v>
      </c>
      <c r="GQ36">
        <v>3.1034000000000002</v>
      </c>
      <c r="GR36">
        <v>2.7580900000000002</v>
      </c>
      <c r="GS36">
        <v>8.7242200000000006E-2</v>
      </c>
      <c r="GT36">
        <v>8.7801799999999999E-2</v>
      </c>
      <c r="GU36">
        <v>0.119617</v>
      </c>
      <c r="GV36">
        <v>0.111427</v>
      </c>
      <c r="GW36">
        <v>23729.200000000001</v>
      </c>
      <c r="GX36">
        <v>22058.400000000001</v>
      </c>
      <c r="GY36">
        <v>26565.7</v>
      </c>
      <c r="GZ36">
        <v>24416.3</v>
      </c>
      <c r="HA36">
        <v>37476.699999999997</v>
      </c>
      <c r="HB36">
        <v>32103.8</v>
      </c>
      <c r="HC36">
        <v>46454.5</v>
      </c>
      <c r="HD36">
        <v>38665.4</v>
      </c>
      <c r="HE36">
        <v>1.86598</v>
      </c>
      <c r="HF36">
        <v>1.8653999999999999</v>
      </c>
      <c r="HG36">
        <v>0.31632199999999999</v>
      </c>
      <c r="HH36">
        <v>0</v>
      </c>
      <c r="HI36">
        <v>42.4572</v>
      </c>
      <c r="HJ36">
        <v>999.9</v>
      </c>
      <c r="HK36">
        <v>55</v>
      </c>
      <c r="HL36">
        <v>30</v>
      </c>
      <c r="HM36">
        <v>25.875499999999999</v>
      </c>
      <c r="HN36">
        <v>60.0304</v>
      </c>
      <c r="HO36">
        <v>22.147400000000001</v>
      </c>
      <c r="HP36">
        <v>1</v>
      </c>
      <c r="HQ36">
        <v>0.31475399999999998</v>
      </c>
      <c r="HR36">
        <v>-6.6666699999999999</v>
      </c>
      <c r="HS36">
        <v>20.167300000000001</v>
      </c>
      <c r="HT36">
        <v>5.2216300000000002</v>
      </c>
      <c r="HU36">
        <v>11.9831</v>
      </c>
      <c r="HV36">
        <v>4.9653</v>
      </c>
      <c r="HW36">
        <v>3.2755999999999998</v>
      </c>
      <c r="HX36">
        <v>9999</v>
      </c>
      <c r="HY36">
        <v>9999</v>
      </c>
      <c r="HZ36">
        <v>9999</v>
      </c>
      <c r="IA36">
        <v>551.1</v>
      </c>
      <c r="IB36">
        <v>1.8640000000000001</v>
      </c>
      <c r="IC36">
        <v>1.8601399999999999</v>
      </c>
      <c r="ID36">
        <v>1.8583799999999999</v>
      </c>
      <c r="IE36">
        <v>1.85975</v>
      </c>
      <c r="IF36">
        <v>1.85989</v>
      </c>
      <c r="IG36">
        <v>1.8583700000000001</v>
      </c>
      <c r="IH36">
        <v>1.85744</v>
      </c>
      <c r="II36">
        <v>1.8524099999999999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1.268</v>
      </c>
      <c r="IX36">
        <v>0.29070000000000001</v>
      </c>
      <c r="IY36">
        <v>0.39716153104927959</v>
      </c>
      <c r="IZ36">
        <v>2.1943836705261579E-3</v>
      </c>
      <c r="JA36">
        <v>-2.6144308360484781E-7</v>
      </c>
      <c r="JB36">
        <v>2.8315668189746569E-11</v>
      </c>
      <c r="JC36">
        <v>-2.387284111826243E-2</v>
      </c>
      <c r="JD36">
        <v>-4.9195921971587819E-3</v>
      </c>
      <c r="JE36">
        <v>8.1864236447964141E-4</v>
      </c>
      <c r="JF36">
        <v>-8.2681161510495509E-6</v>
      </c>
      <c r="JG36">
        <v>6</v>
      </c>
      <c r="JH36">
        <v>2002</v>
      </c>
      <c r="JI36">
        <v>0</v>
      </c>
      <c r="JJ36">
        <v>28</v>
      </c>
      <c r="JK36">
        <v>28385150.600000001</v>
      </c>
      <c r="JL36">
        <v>28385150.600000001</v>
      </c>
      <c r="JM36">
        <v>1.1413599999999999</v>
      </c>
      <c r="JN36">
        <v>2.5842299999999998</v>
      </c>
      <c r="JO36">
        <v>1.49658</v>
      </c>
      <c r="JP36">
        <v>2.34497</v>
      </c>
      <c r="JQ36">
        <v>1.5490699999999999</v>
      </c>
      <c r="JR36">
        <v>2.34131</v>
      </c>
      <c r="JS36">
        <v>35.521799999999999</v>
      </c>
      <c r="JT36">
        <v>24.008700000000001</v>
      </c>
      <c r="JU36">
        <v>18</v>
      </c>
      <c r="JV36">
        <v>492.678</v>
      </c>
      <c r="JW36">
        <v>506.86599999999999</v>
      </c>
      <c r="JX36">
        <v>54.122900000000001</v>
      </c>
      <c r="JY36">
        <v>31.184699999999999</v>
      </c>
      <c r="JZ36">
        <v>30.001100000000001</v>
      </c>
      <c r="KA36">
        <v>30.7471</v>
      </c>
      <c r="KB36">
        <v>30.567499999999999</v>
      </c>
      <c r="KC36">
        <v>22.9389</v>
      </c>
      <c r="KD36">
        <v>0</v>
      </c>
      <c r="KE36">
        <v>100</v>
      </c>
      <c r="KF36">
        <v>306.62700000000001</v>
      </c>
      <c r="KG36">
        <v>420</v>
      </c>
      <c r="KH36">
        <v>25.690200000000001</v>
      </c>
      <c r="KI36">
        <v>101.517</v>
      </c>
      <c r="KJ36">
        <v>93.212599999999995</v>
      </c>
    </row>
    <row r="37" spans="1:296" x14ac:dyDescent="0.3">
      <c r="A37">
        <v>19</v>
      </c>
      <c r="B37">
        <v>1703110711</v>
      </c>
      <c r="C37">
        <v>6454.5</v>
      </c>
      <c r="D37" t="s">
        <v>497</v>
      </c>
      <c r="E37" t="s">
        <v>498</v>
      </c>
      <c r="F37">
        <v>5</v>
      </c>
      <c r="G37" t="s">
        <v>499</v>
      </c>
      <c r="H37">
        <v>1703110703</v>
      </c>
      <c r="I37">
        <f t="shared" si="0"/>
        <v>5.8694763342277657E-4</v>
      </c>
      <c r="J37">
        <f t="shared" si="1"/>
        <v>0.58694763342277656</v>
      </c>
      <c r="K37">
        <f t="shared" si="2"/>
        <v>3.7293610102742409</v>
      </c>
      <c r="L37">
        <f t="shared" si="3"/>
        <v>418.39941935483859</v>
      </c>
      <c r="M37">
        <f t="shared" si="4"/>
        <v>288.86557215158871</v>
      </c>
      <c r="N37">
        <f t="shared" si="5"/>
        <v>26.189844659170419</v>
      </c>
      <c r="O37">
        <f t="shared" si="6"/>
        <v>37.933962558334798</v>
      </c>
      <c r="P37">
        <f t="shared" si="7"/>
        <v>4.9026715579890134E-2</v>
      </c>
      <c r="Q37">
        <f t="shared" si="8"/>
        <v>2.8484947967174987</v>
      </c>
      <c r="R37">
        <f t="shared" si="9"/>
        <v>4.8562715548616568E-2</v>
      </c>
      <c r="S37">
        <f t="shared" si="10"/>
        <v>3.0393019676012566E-2</v>
      </c>
      <c r="T37">
        <f t="shared" si="11"/>
        <v>241.73604768782266</v>
      </c>
      <c r="U37">
        <f t="shared" si="12"/>
        <v>18.656882279790818</v>
      </c>
      <c r="V37">
        <f t="shared" si="13"/>
        <v>18.08128709677419</v>
      </c>
      <c r="W37">
        <f t="shared" si="14"/>
        <v>2.0818892264689701</v>
      </c>
      <c r="X37">
        <f t="shared" si="15"/>
        <v>50.563871162697261</v>
      </c>
      <c r="Y37">
        <f t="shared" si="16"/>
        <v>1.0047366626291587</v>
      </c>
      <c r="Z37">
        <f t="shared" si="17"/>
        <v>1.9870643594440374</v>
      </c>
      <c r="AA37">
        <f t="shared" si="18"/>
        <v>1.0771525638398114</v>
      </c>
      <c r="AB37">
        <f t="shared" si="19"/>
        <v>-25.884390633944445</v>
      </c>
      <c r="AC37">
        <f t="shared" si="20"/>
        <v>-113.5868569680555</v>
      </c>
      <c r="AD37">
        <f t="shared" si="21"/>
        <v>-7.830888225548656</v>
      </c>
      <c r="AE37">
        <f t="shared" si="22"/>
        <v>94.43391186027408</v>
      </c>
      <c r="AF37">
        <f t="shared" si="23"/>
        <v>3.8131888168015124</v>
      </c>
      <c r="AG37">
        <f t="shared" si="24"/>
        <v>0.58405067323101245</v>
      </c>
      <c r="AH37">
        <f t="shared" si="25"/>
        <v>3.7293610102742409</v>
      </c>
      <c r="AI37">
        <v>424.57986658436351</v>
      </c>
      <c r="AJ37">
        <v>423.07600000000008</v>
      </c>
      <c r="AK37">
        <v>-8.6886093493922126E-4</v>
      </c>
      <c r="AL37">
        <v>66.162810721512699</v>
      </c>
      <c r="AM37">
        <f t="shared" si="26"/>
        <v>0.58694763342277656</v>
      </c>
      <c r="AN37">
        <v>10.82480179819232</v>
      </c>
      <c r="AO37">
        <v>11.0586903030303</v>
      </c>
      <c r="AP37">
        <v>-2.088931440000515E-4</v>
      </c>
      <c r="AQ37">
        <v>108.1960931886957</v>
      </c>
      <c r="AR37">
        <v>0</v>
      </c>
      <c r="AS37">
        <v>0</v>
      </c>
      <c r="AT37">
        <f t="shared" si="27"/>
        <v>1</v>
      </c>
      <c r="AU37">
        <f t="shared" si="28"/>
        <v>0</v>
      </c>
      <c r="AV37">
        <f t="shared" si="29"/>
        <v>49492.30554409451</v>
      </c>
      <c r="AW37" t="s">
        <v>437</v>
      </c>
      <c r="AX37">
        <v>0</v>
      </c>
      <c r="AY37">
        <v>0.7</v>
      </c>
      <c r="AZ37">
        <v>0.7</v>
      </c>
      <c r="BA37">
        <f t="shared" si="30"/>
        <v>0</v>
      </c>
      <c r="BB37">
        <v>-1</v>
      </c>
      <c r="BC37" t="s">
        <v>500</v>
      </c>
      <c r="BD37">
        <v>8172.74</v>
      </c>
      <c r="BE37">
        <v>264.00304000000011</v>
      </c>
      <c r="BF37">
        <v>274.14999999999998</v>
      </c>
      <c r="BG37">
        <f t="shared" si="31"/>
        <v>3.7012438446105689E-2</v>
      </c>
      <c r="BH37">
        <v>0.5</v>
      </c>
      <c r="BI37">
        <f t="shared" si="32"/>
        <v>1261.204035806828</v>
      </c>
      <c r="BJ37">
        <f t="shared" si="33"/>
        <v>3.7293610102742409</v>
      </c>
      <c r="BK37">
        <f t="shared" si="34"/>
        <v>23.340118371640148</v>
      </c>
      <c r="BL37">
        <f t="shared" si="35"/>
        <v>3.7498777961400471E-3</v>
      </c>
      <c r="BM37">
        <f t="shared" si="36"/>
        <v>-0.99744665329199345</v>
      </c>
      <c r="BN37">
        <f t="shared" si="37"/>
        <v>274.14999999999998</v>
      </c>
      <c r="BO37" t="s">
        <v>437</v>
      </c>
      <c r="BP37">
        <v>0</v>
      </c>
      <c r="BQ37">
        <f t="shared" si="38"/>
        <v>274.14999999999998</v>
      </c>
      <c r="BR37">
        <f t="shared" si="39"/>
        <v>0</v>
      </c>
      <c r="BS37" t="e">
        <f t="shared" si="40"/>
        <v>#DIV/0!</v>
      </c>
      <c r="BT37">
        <f t="shared" si="41"/>
        <v>1</v>
      </c>
      <c r="BU37">
        <f t="shared" si="42"/>
        <v>3.7107185957212893E-2</v>
      </c>
      <c r="BV37" t="e">
        <f t="shared" si="43"/>
        <v>#DIV/0!</v>
      </c>
      <c r="BW37" t="e">
        <f t="shared" si="44"/>
        <v>#DIV/0!</v>
      </c>
      <c r="BX37" t="e">
        <f t="shared" si="45"/>
        <v>#DIV/0!</v>
      </c>
      <c r="DG37">
        <f t="shared" si="46"/>
        <v>1499.991612903226</v>
      </c>
      <c r="DH37">
        <f t="shared" si="47"/>
        <v>1261.204035806828</v>
      </c>
      <c r="DI37">
        <f t="shared" si="48"/>
        <v>0.84080739182652764</v>
      </c>
      <c r="DJ37">
        <f t="shared" si="49"/>
        <v>0.16115826622519827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1703110703</v>
      </c>
      <c r="DQ37">
        <v>418.39941935483859</v>
      </c>
      <c r="DR37">
        <v>420.02251612903228</v>
      </c>
      <c r="DS37">
        <v>11.081922580645159</v>
      </c>
      <c r="DT37">
        <v>10.85088064516129</v>
      </c>
      <c r="DU37">
        <v>417.13032258064533</v>
      </c>
      <c r="DV37">
        <v>11.071141935483871</v>
      </c>
      <c r="DW37">
        <v>499.97699999999998</v>
      </c>
      <c r="DX37">
        <v>90.564545161290312</v>
      </c>
      <c r="DY37">
        <v>9.9927119354838695E-2</v>
      </c>
      <c r="DZ37">
        <v>17.34163548387097</v>
      </c>
      <c r="EA37">
        <v>18.08128709677419</v>
      </c>
      <c r="EB37">
        <v>999.90000000000032</v>
      </c>
      <c r="EC37">
        <v>0</v>
      </c>
      <c r="ED37">
        <v>0</v>
      </c>
      <c r="EE37">
        <v>10002.38483870968</v>
      </c>
      <c r="EF37">
        <v>0</v>
      </c>
      <c r="EG37">
        <v>9.7537674193548369</v>
      </c>
      <c r="EH37">
        <v>-1.62308935483871</v>
      </c>
      <c r="EI37">
        <v>423.08806451612901</v>
      </c>
      <c r="EJ37">
        <v>424.63012903225808</v>
      </c>
      <c r="EK37">
        <v>0.23104845161290319</v>
      </c>
      <c r="EL37">
        <v>420.02251612903228</v>
      </c>
      <c r="EM37">
        <v>10.85088064516129</v>
      </c>
      <c r="EN37">
        <v>1.0036303225806451</v>
      </c>
      <c r="EO37">
        <v>0.98270480645161284</v>
      </c>
      <c r="EP37">
        <v>6.9691700000000001</v>
      </c>
      <c r="EQ37">
        <v>6.6624274193548381</v>
      </c>
      <c r="ER37">
        <v>1499.991612903226</v>
      </c>
      <c r="ES37">
        <v>0.97299654838709659</v>
      </c>
      <c r="ET37">
        <v>2.7003303225806449E-2</v>
      </c>
      <c r="EU37">
        <v>0</v>
      </c>
      <c r="EV37">
        <v>264.0273548387097</v>
      </c>
      <c r="EW37">
        <v>4.9995999999999974</v>
      </c>
      <c r="EX37">
        <v>4043.3635483870971</v>
      </c>
      <c r="EY37">
        <v>14076.322580645159</v>
      </c>
      <c r="EZ37">
        <v>38.576387096774191</v>
      </c>
      <c r="FA37">
        <v>40.580387096774167</v>
      </c>
      <c r="FB37">
        <v>39.292161290322568</v>
      </c>
      <c r="FC37">
        <v>39.792096774193531</v>
      </c>
      <c r="FD37">
        <v>39.124741935483847</v>
      </c>
      <c r="FE37">
        <v>1454.622258064516</v>
      </c>
      <c r="FF37">
        <v>40.369354838709697</v>
      </c>
      <c r="FG37">
        <v>0</v>
      </c>
      <c r="FH37">
        <v>1675.900000095367</v>
      </c>
      <c r="FI37">
        <v>0</v>
      </c>
      <c r="FJ37">
        <v>264.00304000000011</v>
      </c>
      <c r="FK37">
        <v>-0.52892306593708327</v>
      </c>
      <c r="FL37">
        <v>-10.530000007150131</v>
      </c>
      <c r="FM37">
        <v>4043.2532000000001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-1.6215299999999999</v>
      </c>
      <c r="GC37">
        <v>0.11995797909407629</v>
      </c>
      <c r="GD37">
        <v>3.9675461790541038E-2</v>
      </c>
      <c r="GE37">
        <v>1</v>
      </c>
      <c r="GF37">
        <v>263.99491176470588</v>
      </c>
      <c r="GG37">
        <v>4.2765476120784629E-2</v>
      </c>
      <c r="GH37">
        <v>0.15923001631879979</v>
      </c>
      <c r="GI37">
        <v>1</v>
      </c>
      <c r="GJ37">
        <v>0.2255766829268292</v>
      </c>
      <c r="GK37">
        <v>0.11038319163763111</v>
      </c>
      <c r="GL37">
        <v>1.1691589333506679E-2</v>
      </c>
      <c r="GM37">
        <v>0</v>
      </c>
      <c r="GN37">
        <v>2</v>
      </c>
      <c r="GO37">
        <v>3</v>
      </c>
      <c r="GP37" t="s">
        <v>441</v>
      </c>
      <c r="GQ37">
        <v>3.10005</v>
      </c>
      <c r="GR37">
        <v>2.7581899999999999</v>
      </c>
      <c r="GS37">
        <v>8.6923100000000003E-2</v>
      </c>
      <c r="GT37">
        <v>8.7424100000000005E-2</v>
      </c>
      <c r="GU37">
        <v>6.11808E-2</v>
      </c>
      <c r="GV37">
        <v>6.0810900000000001E-2</v>
      </c>
      <c r="GW37">
        <v>23699.5</v>
      </c>
      <c r="GX37">
        <v>22039.1</v>
      </c>
      <c r="GY37">
        <v>26526.400000000001</v>
      </c>
      <c r="GZ37">
        <v>24387.8</v>
      </c>
      <c r="HA37">
        <v>39920.9</v>
      </c>
      <c r="HB37">
        <v>33910.1</v>
      </c>
      <c r="HC37">
        <v>46389.4</v>
      </c>
      <c r="HD37">
        <v>38633.5</v>
      </c>
      <c r="HE37">
        <v>1.8593299999999999</v>
      </c>
      <c r="HF37">
        <v>1.8194999999999999</v>
      </c>
      <c r="HG37">
        <v>-2.25566E-2</v>
      </c>
      <c r="HH37">
        <v>0</v>
      </c>
      <c r="HI37">
        <v>18.422999999999998</v>
      </c>
      <c r="HJ37">
        <v>999.9</v>
      </c>
      <c r="HK37">
        <v>37.9</v>
      </c>
      <c r="HL37">
        <v>31.8</v>
      </c>
      <c r="HM37">
        <v>19.757200000000001</v>
      </c>
      <c r="HN37">
        <v>62.537199999999999</v>
      </c>
      <c r="HO37">
        <v>23.032900000000001</v>
      </c>
      <c r="HP37">
        <v>1</v>
      </c>
      <c r="HQ37">
        <v>0.386133</v>
      </c>
      <c r="HR37">
        <v>9.2810500000000005</v>
      </c>
      <c r="HS37">
        <v>20.038499999999999</v>
      </c>
      <c r="HT37">
        <v>5.2174399999999999</v>
      </c>
      <c r="HU37">
        <v>11.986000000000001</v>
      </c>
      <c r="HV37">
        <v>4.9646999999999997</v>
      </c>
      <c r="HW37">
        <v>3.2749799999999998</v>
      </c>
      <c r="HX37">
        <v>9999</v>
      </c>
      <c r="HY37">
        <v>9999</v>
      </c>
      <c r="HZ37">
        <v>9999</v>
      </c>
      <c r="IA37">
        <v>551.6</v>
      </c>
      <c r="IB37">
        <v>1.8640099999999999</v>
      </c>
      <c r="IC37">
        <v>1.86015</v>
      </c>
      <c r="ID37">
        <v>1.8584400000000001</v>
      </c>
      <c r="IE37">
        <v>1.85982</v>
      </c>
      <c r="IF37">
        <v>1.85989</v>
      </c>
      <c r="IG37">
        <v>1.8583799999999999</v>
      </c>
      <c r="IH37">
        <v>1.85745</v>
      </c>
      <c r="II37">
        <v>1.85242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1.2689999999999999</v>
      </c>
      <c r="IX37">
        <v>1.06E-2</v>
      </c>
      <c r="IY37">
        <v>0.39716153104927959</v>
      </c>
      <c r="IZ37">
        <v>2.1943836705261579E-3</v>
      </c>
      <c r="JA37">
        <v>-2.6144308360484781E-7</v>
      </c>
      <c r="JB37">
        <v>2.8315668189746569E-11</v>
      </c>
      <c r="JC37">
        <v>-2.387284111826243E-2</v>
      </c>
      <c r="JD37">
        <v>-4.9195921971587819E-3</v>
      </c>
      <c r="JE37">
        <v>8.1864236447964141E-4</v>
      </c>
      <c r="JF37">
        <v>-8.2681161510495509E-6</v>
      </c>
      <c r="JG37">
        <v>6</v>
      </c>
      <c r="JH37">
        <v>2002</v>
      </c>
      <c r="JI37">
        <v>0</v>
      </c>
      <c r="JJ37">
        <v>28</v>
      </c>
      <c r="JK37">
        <v>28385178.5</v>
      </c>
      <c r="JL37">
        <v>28385178.5</v>
      </c>
      <c r="JM37">
        <v>1.1242700000000001</v>
      </c>
      <c r="JN37">
        <v>2.5927699999999998</v>
      </c>
      <c r="JO37">
        <v>1.49658</v>
      </c>
      <c r="JP37">
        <v>2.33887</v>
      </c>
      <c r="JQ37">
        <v>1.5490699999999999</v>
      </c>
      <c r="JR37">
        <v>2.3840300000000001</v>
      </c>
      <c r="JS37">
        <v>37.027000000000001</v>
      </c>
      <c r="JT37">
        <v>23.912400000000002</v>
      </c>
      <c r="JU37">
        <v>18</v>
      </c>
      <c r="JV37">
        <v>496.10599999999999</v>
      </c>
      <c r="JW37">
        <v>485.22500000000002</v>
      </c>
      <c r="JX37">
        <v>11.958</v>
      </c>
      <c r="JY37">
        <v>31.589500000000001</v>
      </c>
      <c r="JZ37">
        <v>29.998999999999999</v>
      </c>
      <c r="KA37">
        <v>31.745799999999999</v>
      </c>
      <c r="KB37">
        <v>31.699400000000001</v>
      </c>
      <c r="KC37">
        <v>22.6007</v>
      </c>
      <c r="KD37">
        <v>40.313899999999997</v>
      </c>
      <c r="KE37">
        <v>30.378599999999999</v>
      </c>
      <c r="KF37">
        <v>7.4945199999999996</v>
      </c>
      <c r="KG37">
        <v>420</v>
      </c>
      <c r="KH37">
        <v>10.8035</v>
      </c>
      <c r="KI37">
        <v>101.372</v>
      </c>
      <c r="KJ37">
        <v>93.123599999999996</v>
      </c>
    </row>
    <row r="38" spans="1:296" x14ac:dyDescent="0.3">
      <c r="A38">
        <v>20</v>
      </c>
      <c r="B38">
        <v>1703110891</v>
      </c>
      <c r="C38">
        <v>6634.5</v>
      </c>
      <c r="D38" t="s">
        <v>501</v>
      </c>
      <c r="E38" t="s">
        <v>502</v>
      </c>
      <c r="F38">
        <v>5</v>
      </c>
      <c r="G38" t="s">
        <v>499</v>
      </c>
      <c r="H38">
        <v>1703110883</v>
      </c>
      <c r="I38">
        <f t="shared" si="0"/>
        <v>6.0970182470482638E-4</v>
      </c>
      <c r="J38">
        <f t="shared" si="1"/>
        <v>0.60970182470482637</v>
      </c>
      <c r="K38">
        <f t="shared" si="2"/>
        <v>4.2454682580813206</v>
      </c>
      <c r="L38">
        <f t="shared" si="3"/>
        <v>418.36280645161293</v>
      </c>
      <c r="M38">
        <f t="shared" si="4"/>
        <v>276.86063367748375</v>
      </c>
      <c r="N38">
        <f t="shared" si="5"/>
        <v>25.098933679325903</v>
      </c>
      <c r="O38">
        <f t="shared" si="6"/>
        <v>37.92688109374815</v>
      </c>
      <c r="P38">
        <f t="shared" si="7"/>
        <v>5.0828625799451278E-2</v>
      </c>
      <c r="Q38">
        <f t="shared" si="8"/>
        <v>2.8479264892803107</v>
      </c>
      <c r="R38">
        <f t="shared" si="9"/>
        <v>5.0329980268592846E-2</v>
      </c>
      <c r="S38">
        <f t="shared" si="10"/>
        <v>3.150063119672751E-2</v>
      </c>
      <c r="T38">
        <f t="shared" si="11"/>
        <v>241.7369475909002</v>
      </c>
      <c r="U38">
        <f t="shared" si="12"/>
        <v>18.54735964939346</v>
      </c>
      <c r="V38">
        <f t="shared" si="13"/>
        <v>17.96063548387097</v>
      </c>
      <c r="W38">
        <f t="shared" si="14"/>
        <v>2.0661557037683109</v>
      </c>
      <c r="X38">
        <f t="shared" si="15"/>
        <v>49.969665782228418</v>
      </c>
      <c r="Y38">
        <f t="shared" si="16"/>
        <v>0.98643690131113637</v>
      </c>
      <c r="Z38">
        <f t="shared" si="17"/>
        <v>1.9740714408819602</v>
      </c>
      <c r="AA38">
        <f t="shared" si="18"/>
        <v>1.0797188024571747</v>
      </c>
      <c r="AB38">
        <f t="shared" si="19"/>
        <v>-26.887850469482842</v>
      </c>
      <c r="AC38">
        <f t="shared" si="20"/>
        <v>-110.96891752531756</v>
      </c>
      <c r="AD38">
        <f t="shared" si="21"/>
        <v>-7.6430723709500299</v>
      </c>
      <c r="AE38">
        <f t="shared" si="22"/>
        <v>96.237107225149785</v>
      </c>
      <c r="AF38">
        <f t="shared" si="23"/>
        <v>3.864439193439702</v>
      </c>
      <c r="AG38">
        <f t="shared" si="24"/>
        <v>0.60249571912145428</v>
      </c>
      <c r="AH38">
        <f t="shared" si="25"/>
        <v>4.2454682580813206</v>
      </c>
      <c r="AI38">
        <v>424.54342175594309</v>
      </c>
      <c r="AJ38">
        <v>422.94418787878789</v>
      </c>
      <c r="AK38">
        <v>-2.363268978523355E-2</v>
      </c>
      <c r="AL38">
        <v>66.162810721512699</v>
      </c>
      <c r="AM38">
        <f t="shared" si="26"/>
        <v>0.60970182470482637</v>
      </c>
      <c r="AN38">
        <v>10.63631210212818</v>
      </c>
      <c r="AO38">
        <v>10.877603636363631</v>
      </c>
      <c r="AP38">
        <v>-6.4505824051291727E-6</v>
      </c>
      <c r="AQ38">
        <v>108.1960931886957</v>
      </c>
      <c r="AR38">
        <v>0</v>
      </c>
      <c r="AS38">
        <v>0</v>
      </c>
      <c r="AT38">
        <f t="shared" si="27"/>
        <v>1</v>
      </c>
      <c r="AU38">
        <f t="shared" si="28"/>
        <v>0</v>
      </c>
      <c r="AV38">
        <f t="shared" si="29"/>
        <v>49493.26241863711</v>
      </c>
      <c r="AW38" t="s">
        <v>437</v>
      </c>
      <c r="AX38">
        <v>0</v>
      </c>
      <c r="AY38">
        <v>0.7</v>
      </c>
      <c r="AZ38">
        <v>0.7</v>
      </c>
      <c r="BA38">
        <f t="shared" si="30"/>
        <v>0</v>
      </c>
      <c r="BB38">
        <v>-1</v>
      </c>
      <c r="BC38" t="s">
        <v>503</v>
      </c>
      <c r="BD38">
        <v>8177.06</v>
      </c>
      <c r="BE38">
        <v>263.39044000000001</v>
      </c>
      <c r="BF38">
        <v>273.74</v>
      </c>
      <c r="BG38">
        <f t="shared" si="31"/>
        <v>3.7807992986045091E-2</v>
      </c>
      <c r="BH38">
        <v>0.5</v>
      </c>
      <c r="BI38">
        <f t="shared" si="32"/>
        <v>1261.2113422583636</v>
      </c>
      <c r="BJ38">
        <f t="shared" si="33"/>
        <v>4.2454682580813206</v>
      </c>
      <c r="BK38">
        <f t="shared" si="34"/>
        <v>23.841934791012363</v>
      </c>
      <c r="BL38">
        <f t="shared" si="35"/>
        <v>4.1590715864389741E-3</v>
      </c>
      <c r="BM38">
        <f t="shared" si="36"/>
        <v>-0.9974428289617886</v>
      </c>
      <c r="BN38">
        <f t="shared" si="37"/>
        <v>273.74</v>
      </c>
      <c r="BO38" t="s">
        <v>437</v>
      </c>
      <c r="BP38">
        <v>0</v>
      </c>
      <c r="BQ38">
        <f t="shared" si="38"/>
        <v>273.74</v>
      </c>
      <c r="BR38">
        <f t="shared" si="39"/>
        <v>0</v>
      </c>
      <c r="BS38" t="e">
        <f t="shared" si="40"/>
        <v>#DIV/0!</v>
      </c>
      <c r="BT38">
        <f t="shared" si="41"/>
        <v>1</v>
      </c>
      <c r="BU38">
        <f t="shared" si="42"/>
        <v>3.7904922355698784E-2</v>
      </c>
      <c r="BV38" t="e">
        <f t="shared" si="43"/>
        <v>#DIV/0!</v>
      </c>
      <c r="BW38" t="e">
        <f t="shared" si="44"/>
        <v>#DIV/0!</v>
      </c>
      <c r="BX38" t="e">
        <f t="shared" si="45"/>
        <v>#DIV/0!</v>
      </c>
      <c r="DG38">
        <f t="shared" si="46"/>
        <v>1500.0006451612901</v>
      </c>
      <c r="DH38">
        <f t="shared" si="47"/>
        <v>1261.2113422583636</v>
      </c>
      <c r="DI38">
        <f t="shared" si="48"/>
        <v>0.84080719986807062</v>
      </c>
      <c r="DJ38">
        <f t="shared" si="49"/>
        <v>0.16115789574537617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1703110883</v>
      </c>
      <c r="DQ38">
        <v>418.36280645161293</v>
      </c>
      <c r="DR38">
        <v>420.00948387096781</v>
      </c>
      <c r="DS38">
        <v>10.881161290322581</v>
      </c>
      <c r="DT38">
        <v>10.642774193548391</v>
      </c>
      <c r="DU38">
        <v>417.09387096774191</v>
      </c>
      <c r="DV38">
        <v>10.87236129032258</v>
      </c>
      <c r="DW38">
        <v>499.97661290322583</v>
      </c>
      <c r="DX38">
        <v>90.555512903225804</v>
      </c>
      <c r="DY38">
        <v>9.9967241935483883E-2</v>
      </c>
      <c r="DZ38">
        <v>17.237887096774191</v>
      </c>
      <c r="EA38">
        <v>17.96063548387097</v>
      </c>
      <c r="EB38">
        <v>999.90000000000032</v>
      </c>
      <c r="EC38">
        <v>0</v>
      </c>
      <c r="ED38">
        <v>0</v>
      </c>
      <c r="EE38">
        <v>9999.8996774193529</v>
      </c>
      <c r="EF38">
        <v>0</v>
      </c>
      <c r="EG38">
        <v>9.6435019354838705</v>
      </c>
      <c r="EH38">
        <v>-1.6466722580645159</v>
      </c>
      <c r="EI38">
        <v>422.96512903225812</v>
      </c>
      <c r="EJ38">
        <v>424.52764516129031</v>
      </c>
      <c r="EK38">
        <v>0.23838770967741929</v>
      </c>
      <c r="EL38">
        <v>420.00948387096781</v>
      </c>
      <c r="EM38">
        <v>10.642774193548391</v>
      </c>
      <c r="EN38">
        <v>0.9853485806451614</v>
      </c>
      <c r="EO38">
        <v>0.96376122580645174</v>
      </c>
      <c r="EP38">
        <v>6.7015167741935482</v>
      </c>
      <c r="EQ38">
        <v>6.3797387096774196</v>
      </c>
      <c r="ER38">
        <v>1500.0006451612901</v>
      </c>
      <c r="ES38">
        <v>0.9730036451612899</v>
      </c>
      <c r="ET38">
        <v>2.6995993548387109E-2</v>
      </c>
      <c r="EU38">
        <v>0</v>
      </c>
      <c r="EV38">
        <v>263.41500000000002</v>
      </c>
      <c r="EW38">
        <v>4.9995999999999974</v>
      </c>
      <c r="EX38">
        <v>4018.8674193548391</v>
      </c>
      <c r="EY38">
        <v>14076.438709677421</v>
      </c>
      <c r="EZ38">
        <v>37.788129032258063</v>
      </c>
      <c r="FA38">
        <v>39.794064516129033</v>
      </c>
      <c r="FB38">
        <v>38.564354838709683</v>
      </c>
      <c r="FC38">
        <v>39.001741935483857</v>
      </c>
      <c r="FD38">
        <v>38.189129032258052</v>
      </c>
      <c r="FE38">
        <v>1454.64064516129</v>
      </c>
      <c r="FF38">
        <v>40.359999999999978</v>
      </c>
      <c r="FG38">
        <v>0</v>
      </c>
      <c r="FH38">
        <v>179.20000004768369</v>
      </c>
      <c r="FI38">
        <v>0</v>
      </c>
      <c r="FJ38">
        <v>263.39044000000001</v>
      </c>
      <c r="FK38">
        <v>6.1538465072652093E-2</v>
      </c>
      <c r="FL38">
        <v>-12.92153844193489</v>
      </c>
      <c r="FM38">
        <v>4018.7284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-1.640692926829268</v>
      </c>
      <c r="GC38">
        <v>-0.1319222299651564</v>
      </c>
      <c r="GD38">
        <v>5.0029915989062923E-2</v>
      </c>
      <c r="GE38">
        <v>1</v>
      </c>
      <c r="GF38">
        <v>263.37723529411761</v>
      </c>
      <c r="GG38">
        <v>0.50456837361245621</v>
      </c>
      <c r="GH38">
        <v>0.19502474335076489</v>
      </c>
      <c r="GI38">
        <v>1</v>
      </c>
      <c r="GJ38">
        <v>0.23268163414634149</v>
      </c>
      <c r="GK38">
        <v>6.7612452961673106E-2</v>
      </c>
      <c r="GL38">
        <v>1.511958826022832E-2</v>
      </c>
      <c r="GM38">
        <v>1</v>
      </c>
      <c r="GN38">
        <v>3</v>
      </c>
      <c r="GO38">
        <v>3</v>
      </c>
      <c r="GP38" t="s">
        <v>451</v>
      </c>
      <c r="GQ38">
        <v>3.1000399999999999</v>
      </c>
      <c r="GR38">
        <v>2.75813</v>
      </c>
      <c r="GS38">
        <v>8.7003800000000006E-2</v>
      </c>
      <c r="GT38">
        <v>8.7520200000000006E-2</v>
      </c>
      <c r="GU38">
        <v>6.0481500000000001E-2</v>
      </c>
      <c r="GV38">
        <v>6.0039500000000003E-2</v>
      </c>
      <c r="GW38">
        <v>23723.599999999999</v>
      </c>
      <c r="GX38">
        <v>22057.7</v>
      </c>
      <c r="GY38">
        <v>26553.599999999999</v>
      </c>
      <c r="GZ38">
        <v>24408.7</v>
      </c>
      <c r="HA38">
        <v>39991.1</v>
      </c>
      <c r="HB38">
        <v>33965.699999999997</v>
      </c>
      <c r="HC38">
        <v>46436.3</v>
      </c>
      <c r="HD38">
        <v>38665</v>
      </c>
      <c r="HE38">
        <v>1.86483</v>
      </c>
      <c r="HF38">
        <v>1.8268</v>
      </c>
      <c r="HG38">
        <v>1.47521E-3</v>
      </c>
      <c r="HH38">
        <v>0</v>
      </c>
      <c r="HI38">
        <v>17.941600000000001</v>
      </c>
      <c r="HJ38">
        <v>999.9</v>
      </c>
      <c r="HK38">
        <v>35.1</v>
      </c>
      <c r="HL38">
        <v>32</v>
      </c>
      <c r="HM38">
        <v>18.5093</v>
      </c>
      <c r="HN38">
        <v>62.387300000000003</v>
      </c>
      <c r="HO38">
        <v>23.381399999999999</v>
      </c>
      <c r="HP38">
        <v>1</v>
      </c>
      <c r="HQ38">
        <v>0.324187</v>
      </c>
      <c r="HR38">
        <v>7.0573399999999999</v>
      </c>
      <c r="HS38">
        <v>20.139700000000001</v>
      </c>
      <c r="HT38">
        <v>5.2216300000000002</v>
      </c>
      <c r="HU38">
        <v>11.986000000000001</v>
      </c>
      <c r="HV38">
        <v>4.9652000000000003</v>
      </c>
      <c r="HW38">
        <v>3.2757499999999999</v>
      </c>
      <c r="HX38">
        <v>9999</v>
      </c>
      <c r="HY38">
        <v>9999</v>
      </c>
      <c r="HZ38">
        <v>9999</v>
      </c>
      <c r="IA38">
        <v>551.70000000000005</v>
      </c>
      <c r="IB38">
        <v>1.8640099999999999</v>
      </c>
      <c r="IC38">
        <v>1.86016</v>
      </c>
      <c r="ID38">
        <v>1.85843</v>
      </c>
      <c r="IE38">
        <v>1.85982</v>
      </c>
      <c r="IF38">
        <v>1.8599000000000001</v>
      </c>
      <c r="IG38">
        <v>1.8584000000000001</v>
      </c>
      <c r="IH38">
        <v>1.85747</v>
      </c>
      <c r="II38">
        <v>1.85242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1.2689999999999999</v>
      </c>
      <c r="IX38">
        <v>8.8000000000000005E-3</v>
      </c>
      <c r="IY38">
        <v>0.39716153104927959</v>
      </c>
      <c r="IZ38">
        <v>2.1943836705261579E-3</v>
      </c>
      <c r="JA38">
        <v>-2.6144308360484781E-7</v>
      </c>
      <c r="JB38">
        <v>2.8315668189746569E-11</v>
      </c>
      <c r="JC38">
        <v>-2.387284111826243E-2</v>
      </c>
      <c r="JD38">
        <v>-4.9195921971587819E-3</v>
      </c>
      <c r="JE38">
        <v>8.1864236447964141E-4</v>
      </c>
      <c r="JF38">
        <v>-8.2681161510495509E-6</v>
      </c>
      <c r="JG38">
        <v>6</v>
      </c>
      <c r="JH38">
        <v>2002</v>
      </c>
      <c r="JI38">
        <v>0</v>
      </c>
      <c r="JJ38">
        <v>28</v>
      </c>
      <c r="JK38">
        <v>28385181.5</v>
      </c>
      <c r="JL38">
        <v>28385181.5</v>
      </c>
      <c r="JM38">
        <v>1.1230500000000001</v>
      </c>
      <c r="JN38">
        <v>2.5903299999999998</v>
      </c>
      <c r="JO38">
        <v>1.49658</v>
      </c>
      <c r="JP38">
        <v>2.33887</v>
      </c>
      <c r="JQ38">
        <v>1.5490699999999999</v>
      </c>
      <c r="JR38">
        <v>2.36328</v>
      </c>
      <c r="JS38">
        <v>37.027000000000001</v>
      </c>
      <c r="JT38">
        <v>23.982399999999998</v>
      </c>
      <c r="JU38">
        <v>18</v>
      </c>
      <c r="JV38">
        <v>495.88400000000001</v>
      </c>
      <c r="JW38">
        <v>486.55599999999998</v>
      </c>
      <c r="JX38">
        <v>12.6191</v>
      </c>
      <c r="JY38">
        <v>30.970700000000001</v>
      </c>
      <c r="JZ38">
        <v>29.998200000000001</v>
      </c>
      <c r="KA38">
        <v>31.2684</v>
      </c>
      <c r="KB38">
        <v>31.253499999999999</v>
      </c>
      <c r="KC38">
        <v>22.586300000000001</v>
      </c>
      <c r="KD38">
        <v>36.822699999999998</v>
      </c>
      <c r="KE38">
        <v>23.190999999999999</v>
      </c>
      <c r="KF38">
        <v>12.6341</v>
      </c>
      <c r="KG38">
        <v>420</v>
      </c>
      <c r="KH38">
        <v>10.720800000000001</v>
      </c>
      <c r="KI38">
        <v>101.47499999999999</v>
      </c>
      <c r="KJ38">
        <v>93.200800000000001</v>
      </c>
    </row>
    <row r="39" spans="1:296" x14ac:dyDescent="0.3">
      <c r="A39">
        <v>21</v>
      </c>
      <c r="B39">
        <v>1703111004.5</v>
      </c>
      <c r="C39">
        <v>6748</v>
      </c>
      <c r="D39" t="s">
        <v>504</v>
      </c>
      <c r="E39" t="s">
        <v>505</v>
      </c>
      <c r="F39">
        <v>5</v>
      </c>
      <c r="G39" t="s">
        <v>499</v>
      </c>
      <c r="H39">
        <v>1703110996.75</v>
      </c>
      <c r="I39">
        <f t="shared" si="0"/>
        <v>6.0119714483499939E-4</v>
      </c>
      <c r="J39">
        <f t="shared" si="1"/>
        <v>0.60119714483499942</v>
      </c>
      <c r="K39">
        <f t="shared" si="2"/>
        <v>4.114152270135337</v>
      </c>
      <c r="L39">
        <f t="shared" si="3"/>
        <v>418.25639999999999</v>
      </c>
      <c r="M39">
        <f t="shared" si="4"/>
        <v>278.81149762350253</v>
      </c>
      <c r="N39">
        <f t="shared" si="5"/>
        <v>25.274043130462061</v>
      </c>
      <c r="O39">
        <f t="shared" si="6"/>
        <v>37.914613935564979</v>
      </c>
      <c r="P39">
        <f t="shared" si="7"/>
        <v>5.0024592867567039E-2</v>
      </c>
      <c r="Q39">
        <f t="shared" si="8"/>
        <v>2.8476747637226856</v>
      </c>
      <c r="R39">
        <f t="shared" si="9"/>
        <v>4.9541475081291662E-2</v>
      </c>
      <c r="S39">
        <f t="shared" si="10"/>
        <v>3.100643918388055E-2</v>
      </c>
      <c r="T39">
        <f t="shared" si="11"/>
        <v>241.73732342315733</v>
      </c>
      <c r="U39">
        <f t="shared" si="12"/>
        <v>18.587599611396588</v>
      </c>
      <c r="V39">
        <f t="shared" si="13"/>
        <v>17.9876</v>
      </c>
      <c r="W39">
        <f t="shared" si="14"/>
        <v>2.0696629202609671</v>
      </c>
      <c r="X39">
        <f t="shared" si="15"/>
        <v>49.937567738579588</v>
      </c>
      <c r="Y39">
        <f t="shared" si="16"/>
        <v>0.98816768679615297</v>
      </c>
      <c r="Z39">
        <f t="shared" si="17"/>
        <v>1.9788062005125207</v>
      </c>
      <c r="AA39">
        <f t="shared" si="18"/>
        <v>1.081495233464814</v>
      </c>
      <c r="AB39">
        <f t="shared" si="19"/>
        <v>-26.512794087223472</v>
      </c>
      <c r="AC39">
        <f t="shared" si="20"/>
        <v>-109.28389984477712</v>
      </c>
      <c r="AD39">
        <f t="shared" si="21"/>
        <v>-7.5302001850156453</v>
      </c>
      <c r="AE39">
        <f t="shared" si="22"/>
        <v>98.410429306141083</v>
      </c>
      <c r="AF39">
        <f t="shared" si="23"/>
        <v>4.1596933524463484</v>
      </c>
      <c r="AG39">
        <f t="shared" si="24"/>
        <v>0.60371937879974913</v>
      </c>
      <c r="AH39">
        <f t="shared" si="25"/>
        <v>4.114152270135337</v>
      </c>
      <c r="AI39">
        <v>424.55579932572527</v>
      </c>
      <c r="AJ39">
        <v>422.88284848484818</v>
      </c>
      <c r="AK39">
        <v>1.928189723428751E-3</v>
      </c>
      <c r="AL39">
        <v>66.162810721512699</v>
      </c>
      <c r="AM39">
        <f t="shared" si="26"/>
        <v>0.60119714483499942</v>
      </c>
      <c r="AN39">
        <v>10.66776365553277</v>
      </c>
      <c r="AO39">
        <v>10.905441212121209</v>
      </c>
      <c r="AP39">
        <v>2.1790189183181791E-5</v>
      </c>
      <c r="AQ39">
        <v>108.1960931886957</v>
      </c>
      <c r="AR39">
        <v>0</v>
      </c>
      <c r="AS39">
        <v>0</v>
      </c>
      <c r="AT39">
        <f t="shared" si="27"/>
        <v>1</v>
      </c>
      <c r="AU39">
        <f t="shared" si="28"/>
        <v>0</v>
      </c>
      <c r="AV39">
        <f t="shared" si="29"/>
        <v>49479.342546465617</v>
      </c>
      <c r="AW39" t="s">
        <v>437</v>
      </c>
      <c r="AX39">
        <v>0</v>
      </c>
      <c r="AY39">
        <v>0.7</v>
      </c>
      <c r="AZ39">
        <v>0.7</v>
      </c>
      <c r="BA39">
        <f t="shared" si="30"/>
        <v>0</v>
      </c>
      <c r="BB39">
        <v>-1</v>
      </c>
      <c r="BC39" t="s">
        <v>506</v>
      </c>
      <c r="BD39">
        <v>8173.79</v>
      </c>
      <c r="BE39">
        <v>262.65384</v>
      </c>
      <c r="BF39">
        <v>272.61</v>
      </c>
      <c r="BG39">
        <f t="shared" si="31"/>
        <v>3.6521624298448407E-2</v>
      </c>
      <c r="BH39">
        <v>0.5</v>
      </c>
      <c r="BI39">
        <f t="shared" si="32"/>
        <v>1261.2133203228796</v>
      </c>
      <c r="BJ39">
        <f t="shared" si="33"/>
        <v>4.114152270135337</v>
      </c>
      <c r="BK39">
        <f t="shared" si="34"/>
        <v>23.030779522515438</v>
      </c>
      <c r="BL39">
        <f t="shared" si="35"/>
        <v>4.0549462868232928E-3</v>
      </c>
      <c r="BM39">
        <f t="shared" si="36"/>
        <v>-0.9974322291918859</v>
      </c>
      <c r="BN39">
        <f t="shared" si="37"/>
        <v>272.61</v>
      </c>
      <c r="BO39" t="s">
        <v>437</v>
      </c>
      <c r="BP39">
        <v>0</v>
      </c>
      <c r="BQ39">
        <f t="shared" si="38"/>
        <v>272.61</v>
      </c>
      <c r="BR39">
        <f t="shared" si="39"/>
        <v>0</v>
      </c>
      <c r="BS39" t="e">
        <f t="shared" si="40"/>
        <v>#DIV/0!</v>
      </c>
      <c r="BT39">
        <f t="shared" si="41"/>
        <v>1</v>
      </c>
      <c r="BU39">
        <f t="shared" si="42"/>
        <v>3.6615644882497925E-2</v>
      </c>
      <c r="BV39" t="e">
        <f t="shared" si="43"/>
        <v>#DIV/0!</v>
      </c>
      <c r="BW39" t="e">
        <f t="shared" si="44"/>
        <v>#DIV/0!</v>
      </c>
      <c r="BX39" t="e">
        <f t="shared" si="45"/>
        <v>#DIV/0!</v>
      </c>
      <c r="DG39">
        <f t="shared" si="46"/>
        <v>1500.0029999999999</v>
      </c>
      <c r="DH39">
        <f t="shared" si="47"/>
        <v>1261.2133203228796</v>
      </c>
      <c r="DI39">
        <f t="shared" si="48"/>
        <v>0.84080719860085584</v>
      </c>
      <c r="DJ39">
        <f t="shared" si="49"/>
        <v>0.16115789329965163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1703110996.75</v>
      </c>
      <c r="DQ39">
        <v>418.25639999999999</v>
      </c>
      <c r="DR39">
        <v>420.02126666666669</v>
      </c>
      <c r="DS39">
        <v>10.90100666666666</v>
      </c>
      <c r="DT39">
        <v>10.662153333333331</v>
      </c>
      <c r="DU39">
        <v>416.98763333333329</v>
      </c>
      <c r="DV39">
        <v>10.892033333333339</v>
      </c>
      <c r="DW39">
        <v>500.00409999999999</v>
      </c>
      <c r="DX39">
        <v>90.549203333333324</v>
      </c>
      <c r="DY39">
        <v>0.1000107266666667</v>
      </c>
      <c r="DZ39">
        <v>17.27576333333333</v>
      </c>
      <c r="EA39">
        <v>17.9876</v>
      </c>
      <c r="EB39">
        <v>999.9000000000002</v>
      </c>
      <c r="EC39">
        <v>0</v>
      </c>
      <c r="ED39">
        <v>0</v>
      </c>
      <c r="EE39">
        <v>9999.0540000000001</v>
      </c>
      <c r="EF39">
        <v>0</v>
      </c>
      <c r="EG39">
        <v>9.588520666666664</v>
      </c>
      <c r="EH39">
        <v>-1.764918</v>
      </c>
      <c r="EI39">
        <v>422.86606666666671</v>
      </c>
      <c r="EJ39">
        <v>424.5478</v>
      </c>
      <c r="EK39">
        <v>0.23884803333333329</v>
      </c>
      <c r="EL39">
        <v>420.02126666666669</v>
      </c>
      <c r="EM39">
        <v>10.662153333333331</v>
      </c>
      <c r="EN39">
        <v>0.98707766666666652</v>
      </c>
      <c r="EO39">
        <v>0.96545006666666644</v>
      </c>
      <c r="EP39">
        <v>6.7270196666666671</v>
      </c>
      <c r="EQ39">
        <v>6.4051453333333326</v>
      </c>
      <c r="ER39">
        <v>1500.0029999999999</v>
      </c>
      <c r="ES39">
        <v>0.97300099999999989</v>
      </c>
      <c r="ET39">
        <v>2.6998943333333341E-2</v>
      </c>
      <c r="EU39">
        <v>0</v>
      </c>
      <c r="EV39">
        <v>262.69966666666659</v>
      </c>
      <c r="EW39">
        <v>4.9995999999999983</v>
      </c>
      <c r="EX39">
        <v>4002.1783333333328</v>
      </c>
      <c r="EY39">
        <v>14076.44</v>
      </c>
      <c r="EZ39">
        <v>37.435066666666657</v>
      </c>
      <c r="FA39">
        <v>39.330899999999993</v>
      </c>
      <c r="FB39">
        <v>38.026966666666659</v>
      </c>
      <c r="FC39">
        <v>38.668466666666653</v>
      </c>
      <c r="FD39">
        <v>38.239299999999993</v>
      </c>
      <c r="FE39">
        <v>1454.643</v>
      </c>
      <c r="FF39">
        <v>40.359999999999992</v>
      </c>
      <c r="FG39">
        <v>0</v>
      </c>
      <c r="FH39">
        <v>113</v>
      </c>
      <c r="FI39">
        <v>0</v>
      </c>
      <c r="FJ39">
        <v>262.65384</v>
      </c>
      <c r="FK39">
        <v>-1.1693076794981629</v>
      </c>
      <c r="FL39">
        <v>-10.430769263938039</v>
      </c>
      <c r="FM39">
        <v>4002.0311999999999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-1.750988780487805</v>
      </c>
      <c r="GC39">
        <v>-0.21323644599303149</v>
      </c>
      <c r="GD39">
        <v>4.2001405795005137E-2</v>
      </c>
      <c r="GE39">
        <v>1</v>
      </c>
      <c r="GF39">
        <v>262.71214705882352</v>
      </c>
      <c r="GG39">
        <v>-0.4943773858522082</v>
      </c>
      <c r="GH39">
        <v>0.22085091222932859</v>
      </c>
      <c r="GI39">
        <v>1</v>
      </c>
      <c r="GJ39">
        <v>0.2397229512195122</v>
      </c>
      <c r="GK39">
        <v>-3.9560717770034531E-2</v>
      </c>
      <c r="GL39">
        <v>7.6869674757494748E-3</v>
      </c>
      <c r="GM39">
        <v>1</v>
      </c>
      <c r="GN39">
        <v>3</v>
      </c>
      <c r="GO39">
        <v>3</v>
      </c>
      <c r="GP39" t="s">
        <v>451</v>
      </c>
      <c r="GQ39">
        <v>3.1</v>
      </c>
      <c r="GR39">
        <v>2.7580200000000001</v>
      </c>
      <c r="GS39">
        <v>8.7073800000000007E-2</v>
      </c>
      <c r="GT39">
        <v>8.7590000000000001E-2</v>
      </c>
      <c r="GU39">
        <v>6.0659200000000003E-2</v>
      </c>
      <c r="GV39">
        <v>6.0238E-2</v>
      </c>
      <c r="GW39">
        <v>23741.200000000001</v>
      </c>
      <c r="GX39">
        <v>22071.3</v>
      </c>
      <c r="GY39">
        <v>26573.599999999999</v>
      </c>
      <c r="GZ39">
        <v>24423.599999999999</v>
      </c>
      <c r="HA39">
        <v>40013.199999999997</v>
      </c>
      <c r="HB39">
        <v>33977.800000000003</v>
      </c>
      <c r="HC39">
        <v>46470.9</v>
      </c>
      <c r="HD39">
        <v>38686.9</v>
      </c>
      <c r="HE39">
        <v>1.86957</v>
      </c>
      <c r="HF39">
        <v>1.83358</v>
      </c>
      <c r="HG39">
        <v>1.30162E-2</v>
      </c>
      <c r="HH39">
        <v>0</v>
      </c>
      <c r="HI39">
        <v>17.788799999999998</v>
      </c>
      <c r="HJ39">
        <v>999.9</v>
      </c>
      <c r="HK39">
        <v>33.6</v>
      </c>
      <c r="HL39">
        <v>32.1</v>
      </c>
      <c r="HM39">
        <v>17.819900000000001</v>
      </c>
      <c r="HN39">
        <v>62.517299999999999</v>
      </c>
      <c r="HO39">
        <v>23.5457</v>
      </c>
      <c r="HP39">
        <v>1</v>
      </c>
      <c r="HQ39">
        <v>0.27859200000000001</v>
      </c>
      <c r="HR39">
        <v>6.3570900000000004</v>
      </c>
      <c r="HS39">
        <v>20.165900000000001</v>
      </c>
      <c r="HT39">
        <v>5.2217799999999999</v>
      </c>
      <c r="HU39">
        <v>11.9857</v>
      </c>
      <c r="HV39">
        <v>4.9653</v>
      </c>
      <c r="HW39">
        <v>3.27563</v>
      </c>
      <c r="HX39">
        <v>9999</v>
      </c>
      <c r="HY39">
        <v>9999</v>
      </c>
      <c r="HZ39">
        <v>9999</v>
      </c>
      <c r="IA39">
        <v>551.70000000000005</v>
      </c>
      <c r="IB39">
        <v>1.8640099999999999</v>
      </c>
      <c r="IC39">
        <v>1.86019</v>
      </c>
      <c r="ID39">
        <v>1.8584000000000001</v>
      </c>
      <c r="IE39">
        <v>1.8598600000000001</v>
      </c>
      <c r="IF39">
        <v>1.85989</v>
      </c>
      <c r="IG39">
        <v>1.85839</v>
      </c>
      <c r="IH39">
        <v>1.85745</v>
      </c>
      <c r="II39">
        <v>1.85242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1.2689999999999999</v>
      </c>
      <c r="IX39">
        <v>8.9999999999999993E-3</v>
      </c>
      <c r="IY39">
        <v>0.39716153104927959</v>
      </c>
      <c r="IZ39">
        <v>2.1943836705261579E-3</v>
      </c>
      <c r="JA39">
        <v>-2.6144308360484781E-7</v>
      </c>
      <c r="JB39">
        <v>2.8315668189746569E-11</v>
      </c>
      <c r="JC39">
        <v>-2.387284111826243E-2</v>
      </c>
      <c r="JD39">
        <v>-4.9195921971587819E-3</v>
      </c>
      <c r="JE39">
        <v>8.1864236447964141E-4</v>
      </c>
      <c r="JF39">
        <v>-8.2681161510495509E-6</v>
      </c>
      <c r="JG39">
        <v>6</v>
      </c>
      <c r="JH39">
        <v>2002</v>
      </c>
      <c r="JI39">
        <v>0</v>
      </c>
      <c r="JJ39">
        <v>28</v>
      </c>
      <c r="JK39">
        <v>28385183.399999999</v>
      </c>
      <c r="JL39">
        <v>28385183.399999999</v>
      </c>
      <c r="JM39">
        <v>1.1230500000000001</v>
      </c>
      <c r="JN39">
        <v>2.5964399999999999</v>
      </c>
      <c r="JO39">
        <v>1.49658</v>
      </c>
      <c r="JP39">
        <v>2.33765</v>
      </c>
      <c r="JQ39">
        <v>1.5490699999999999</v>
      </c>
      <c r="JR39">
        <v>2.3718300000000001</v>
      </c>
      <c r="JS39">
        <v>36.979399999999998</v>
      </c>
      <c r="JT39">
        <v>24.008700000000001</v>
      </c>
      <c r="JU39">
        <v>18</v>
      </c>
      <c r="JV39">
        <v>495.68700000000001</v>
      </c>
      <c r="JW39">
        <v>488.03199999999998</v>
      </c>
      <c r="JX39">
        <v>13.0059</v>
      </c>
      <c r="JY39">
        <v>30.456299999999999</v>
      </c>
      <c r="JZ39">
        <v>29.998200000000001</v>
      </c>
      <c r="KA39">
        <v>30.8598</v>
      </c>
      <c r="KB39">
        <v>30.874700000000001</v>
      </c>
      <c r="KC39">
        <v>22.5748</v>
      </c>
      <c r="KD39">
        <v>34.515500000000003</v>
      </c>
      <c r="KE39">
        <v>19.428000000000001</v>
      </c>
      <c r="KF39">
        <v>13.01</v>
      </c>
      <c r="KG39">
        <v>420</v>
      </c>
      <c r="KH39">
        <v>10.735099999999999</v>
      </c>
      <c r="KI39">
        <v>101.551</v>
      </c>
      <c r="KJ39">
        <v>93.255099999999999</v>
      </c>
    </row>
    <row r="40" spans="1:296" x14ac:dyDescent="0.3">
      <c r="A40">
        <v>22</v>
      </c>
      <c r="B40">
        <v>1703111611.5</v>
      </c>
      <c r="C40">
        <v>7355</v>
      </c>
      <c r="D40" t="s">
        <v>507</v>
      </c>
      <c r="E40" t="s">
        <v>508</v>
      </c>
      <c r="F40">
        <v>5</v>
      </c>
      <c r="G40" t="s">
        <v>499</v>
      </c>
      <c r="H40">
        <v>1703111603.5</v>
      </c>
      <c r="I40">
        <f t="shared" si="0"/>
        <v>8.9327024547491832E-4</v>
      </c>
      <c r="J40">
        <f t="shared" si="1"/>
        <v>0.89327024547491829</v>
      </c>
      <c r="K40">
        <f t="shared" si="2"/>
        <v>4.4889477330055083</v>
      </c>
      <c r="L40">
        <f t="shared" si="3"/>
        <v>418.01861290322591</v>
      </c>
      <c r="M40">
        <f t="shared" si="4"/>
        <v>267.52317834068896</v>
      </c>
      <c r="N40">
        <f t="shared" si="5"/>
        <v>24.250564762588706</v>
      </c>
      <c r="O40">
        <f t="shared" si="6"/>
        <v>37.892744498076873</v>
      </c>
      <c r="P40">
        <f t="shared" si="7"/>
        <v>5.1417403158061557E-2</v>
      </c>
      <c r="Q40">
        <f t="shared" si="8"/>
        <v>2.8469691762228546</v>
      </c>
      <c r="R40">
        <f t="shared" si="9"/>
        <v>5.0907031349679895E-2</v>
      </c>
      <c r="S40">
        <f t="shared" si="10"/>
        <v>3.1862327179678122E-2</v>
      </c>
      <c r="T40">
        <f t="shared" si="11"/>
        <v>241.7404963972169</v>
      </c>
      <c r="U40">
        <f t="shared" si="12"/>
        <v>24.560845687673574</v>
      </c>
      <c r="V40">
        <f t="shared" si="13"/>
        <v>23.99016774193548</v>
      </c>
      <c r="W40">
        <f t="shared" si="14"/>
        <v>2.9932060350782912</v>
      </c>
      <c r="X40">
        <f t="shared" si="15"/>
        <v>50.10543441188031</v>
      </c>
      <c r="Y40">
        <f t="shared" si="16"/>
        <v>1.4414974043427384</v>
      </c>
      <c r="Z40">
        <f t="shared" si="17"/>
        <v>2.8769282638949645</v>
      </c>
      <c r="AA40">
        <f t="shared" si="18"/>
        <v>1.5517086307355528</v>
      </c>
      <c r="AB40">
        <f t="shared" si="19"/>
        <v>-39.393217825443898</v>
      </c>
      <c r="AC40">
        <f t="shared" si="20"/>
        <v>-100.9797946326202</v>
      </c>
      <c r="AD40">
        <f t="shared" si="21"/>
        <v>-7.4019434673698425</v>
      </c>
      <c r="AE40">
        <f t="shared" si="22"/>
        <v>93.965540471782973</v>
      </c>
      <c r="AF40">
        <f t="shared" si="23"/>
        <v>4.5339220805226139</v>
      </c>
      <c r="AG40">
        <f t="shared" si="24"/>
        <v>0.90107517889259992</v>
      </c>
      <c r="AH40">
        <f t="shared" si="25"/>
        <v>4.4889477330055083</v>
      </c>
      <c r="AI40">
        <v>426.60487524825379</v>
      </c>
      <c r="AJ40">
        <v>424.77627878787871</v>
      </c>
      <c r="AK40">
        <v>9.6048332950657875E-4</v>
      </c>
      <c r="AL40">
        <v>66.162810721512699</v>
      </c>
      <c r="AM40">
        <f t="shared" si="26"/>
        <v>0.89327024547491829</v>
      </c>
      <c r="AN40">
        <v>15.542361791264369</v>
      </c>
      <c r="AO40">
        <v>15.894041818181821</v>
      </c>
      <c r="AP40">
        <v>-6.6297749851886764E-6</v>
      </c>
      <c r="AQ40">
        <v>108.1960931886957</v>
      </c>
      <c r="AR40">
        <v>0</v>
      </c>
      <c r="AS40">
        <v>0</v>
      </c>
      <c r="AT40">
        <f t="shared" si="27"/>
        <v>1</v>
      </c>
      <c r="AU40">
        <f t="shared" si="28"/>
        <v>0</v>
      </c>
      <c r="AV40">
        <f t="shared" si="29"/>
        <v>48447.960371084388</v>
      </c>
      <c r="AW40" t="s">
        <v>437</v>
      </c>
      <c r="AX40">
        <v>0</v>
      </c>
      <c r="AY40">
        <v>0.7</v>
      </c>
      <c r="AZ40">
        <v>0.7</v>
      </c>
      <c r="BA40">
        <f t="shared" si="30"/>
        <v>0</v>
      </c>
      <c r="BB40">
        <v>-1</v>
      </c>
      <c r="BC40" t="s">
        <v>509</v>
      </c>
      <c r="BD40">
        <v>8165.81</v>
      </c>
      <c r="BE40">
        <v>249.98208</v>
      </c>
      <c r="BF40">
        <v>264</v>
      </c>
      <c r="BG40">
        <f t="shared" si="31"/>
        <v>5.3098181818181822E-2</v>
      </c>
      <c r="BH40">
        <v>0.5</v>
      </c>
      <c r="BI40">
        <f t="shared" si="32"/>
        <v>1261.2322358066813</v>
      </c>
      <c r="BJ40">
        <f t="shared" si="33"/>
        <v>4.4889477330055083</v>
      </c>
      <c r="BK40">
        <f t="shared" si="34"/>
        <v>33.484569285907568</v>
      </c>
      <c r="BL40">
        <f t="shared" si="35"/>
        <v>4.3520515708154175E-3</v>
      </c>
      <c r="BM40">
        <f t="shared" si="36"/>
        <v>-0.99734848484848493</v>
      </c>
      <c r="BN40">
        <f t="shared" si="37"/>
        <v>264</v>
      </c>
      <c r="BO40" t="s">
        <v>437</v>
      </c>
      <c r="BP40">
        <v>0</v>
      </c>
      <c r="BQ40">
        <f t="shared" si="38"/>
        <v>264</v>
      </c>
      <c r="BR40">
        <f t="shared" si="39"/>
        <v>0</v>
      </c>
      <c r="BS40" t="e">
        <f t="shared" si="40"/>
        <v>#DIV/0!</v>
      </c>
      <c r="BT40">
        <f t="shared" si="41"/>
        <v>1</v>
      </c>
      <c r="BU40">
        <f t="shared" si="42"/>
        <v>5.3239346752753526E-2</v>
      </c>
      <c r="BV40" t="e">
        <f t="shared" si="43"/>
        <v>#DIV/0!</v>
      </c>
      <c r="BW40" t="e">
        <f t="shared" si="44"/>
        <v>#DIV/0!</v>
      </c>
      <c r="BX40" t="e">
        <f t="shared" si="45"/>
        <v>#DIV/0!</v>
      </c>
      <c r="DG40">
        <f t="shared" si="46"/>
        <v>1500.0258064516131</v>
      </c>
      <c r="DH40">
        <f t="shared" si="47"/>
        <v>1261.2322358066813</v>
      </c>
      <c r="DI40">
        <f t="shared" si="48"/>
        <v>0.84080702504058236</v>
      </c>
      <c r="DJ40">
        <f t="shared" si="49"/>
        <v>0.16115755832832387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1703111603.5</v>
      </c>
      <c r="DQ40">
        <v>418.01861290322591</v>
      </c>
      <c r="DR40">
        <v>419.98283870967742</v>
      </c>
      <c r="DS40">
        <v>15.90206129032258</v>
      </c>
      <c r="DT40">
        <v>15.547364516129029</v>
      </c>
      <c r="DU40">
        <v>416.75029032258072</v>
      </c>
      <c r="DV40">
        <v>15.831451612903219</v>
      </c>
      <c r="DW40">
        <v>500.00241935483871</v>
      </c>
      <c r="DX40">
        <v>90.548470967741949</v>
      </c>
      <c r="DY40">
        <v>9.9991393548387084E-2</v>
      </c>
      <c r="DZ40">
        <v>23.332258064516129</v>
      </c>
      <c r="EA40">
        <v>23.99016774193548</v>
      </c>
      <c r="EB40">
        <v>999.90000000000032</v>
      </c>
      <c r="EC40">
        <v>0</v>
      </c>
      <c r="ED40">
        <v>0</v>
      </c>
      <c r="EE40">
        <v>9994.8122580645158</v>
      </c>
      <c r="EF40">
        <v>0</v>
      </c>
      <c r="EG40">
        <v>9.1024122580645148</v>
      </c>
      <c r="EH40">
        <v>-1.964226129032258</v>
      </c>
      <c r="EI40">
        <v>424.77329032258058</v>
      </c>
      <c r="EJ40">
        <v>426.61558064516117</v>
      </c>
      <c r="EK40">
        <v>0.35470396774193552</v>
      </c>
      <c r="EL40">
        <v>419.98283870967742</v>
      </c>
      <c r="EM40">
        <v>15.547364516129029</v>
      </c>
      <c r="EN40">
        <v>1.439908387096775</v>
      </c>
      <c r="EO40">
        <v>1.407790322580645</v>
      </c>
      <c r="EP40">
        <v>12.34455483870968</v>
      </c>
      <c r="EQ40">
        <v>12.001809677419359</v>
      </c>
      <c r="ER40">
        <v>1500.0258064516131</v>
      </c>
      <c r="ES40">
        <v>0.97300680645161275</v>
      </c>
      <c r="ET40">
        <v>2.6993093548387082E-2</v>
      </c>
      <c r="EU40">
        <v>0</v>
      </c>
      <c r="EV40">
        <v>249.9929032258064</v>
      </c>
      <c r="EW40">
        <v>4.9995999999999974</v>
      </c>
      <c r="EX40">
        <v>3833.3864516129029</v>
      </c>
      <c r="EY40">
        <v>14076.67419354839</v>
      </c>
      <c r="EZ40">
        <v>38.648870967741928</v>
      </c>
      <c r="FA40">
        <v>39.880838709677413</v>
      </c>
      <c r="FB40">
        <v>38.902967741935477</v>
      </c>
      <c r="FC40">
        <v>39.667032258064502</v>
      </c>
      <c r="FD40">
        <v>39.638870967741923</v>
      </c>
      <c r="FE40">
        <v>1454.673870967742</v>
      </c>
      <c r="FF40">
        <v>40.351935483870953</v>
      </c>
      <c r="FG40">
        <v>0</v>
      </c>
      <c r="FH40">
        <v>606.40000009536743</v>
      </c>
      <c r="FI40">
        <v>0</v>
      </c>
      <c r="FJ40">
        <v>249.98208</v>
      </c>
      <c r="FK40">
        <v>-0.34838461200392168</v>
      </c>
      <c r="FL40">
        <v>-17.052307724038752</v>
      </c>
      <c r="FM40">
        <v>3833.2159999999999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-1.9686824999999999</v>
      </c>
      <c r="GC40">
        <v>6.2789043151972118E-2</v>
      </c>
      <c r="GD40">
        <v>2.6212332283679019E-2</v>
      </c>
      <c r="GE40">
        <v>1</v>
      </c>
      <c r="GF40">
        <v>249.96297058823529</v>
      </c>
      <c r="GG40">
        <v>0.28343773921069149</v>
      </c>
      <c r="GH40">
        <v>0.19851677737575171</v>
      </c>
      <c r="GI40">
        <v>1</v>
      </c>
      <c r="GJ40">
        <v>0.35583622500000001</v>
      </c>
      <c r="GK40">
        <v>-2.5235628517824769E-2</v>
      </c>
      <c r="GL40">
        <v>2.5743321025802029E-3</v>
      </c>
      <c r="GM40">
        <v>1</v>
      </c>
      <c r="GN40">
        <v>3</v>
      </c>
      <c r="GO40">
        <v>3</v>
      </c>
      <c r="GP40" t="s">
        <v>451</v>
      </c>
      <c r="GQ40">
        <v>3.1010200000000001</v>
      </c>
      <c r="GR40">
        <v>2.75806</v>
      </c>
      <c r="GS40">
        <v>8.7551500000000004E-2</v>
      </c>
      <c r="GT40">
        <v>8.8094400000000003E-2</v>
      </c>
      <c r="GU40">
        <v>8.0798900000000007E-2</v>
      </c>
      <c r="GV40">
        <v>8.0271099999999998E-2</v>
      </c>
      <c r="GW40">
        <v>23820</v>
      </c>
      <c r="GX40">
        <v>22129</v>
      </c>
      <c r="GY40">
        <v>26667.200000000001</v>
      </c>
      <c r="GZ40">
        <v>24491.3</v>
      </c>
      <c r="HA40">
        <v>39284.400000000001</v>
      </c>
      <c r="HB40">
        <v>33334.5</v>
      </c>
      <c r="HC40">
        <v>46631.7</v>
      </c>
      <c r="HD40">
        <v>38785.1</v>
      </c>
      <c r="HE40">
        <v>1.8913199999999999</v>
      </c>
      <c r="HF40">
        <v>1.87582</v>
      </c>
      <c r="HG40">
        <v>0.11874</v>
      </c>
      <c r="HH40">
        <v>0</v>
      </c>
      <c r="HI40">
        <v>22.029499999999999</v>
      </c>
      <c r="HJ40">
        <v>999.9</v>
      </c>
      <c r="HK40">
        <v>33.9</v>
      </c>
      <c r="HL40">
        <v>32.4</v>
      </c>
      <c r="HM40">
        <v>18.285599999999999</v>
      </c>
      <c r="HN40">
        <v>61.217399999999998</v>
      </c>
      <c r="HO40">
        <v>23.629799999999999</v>
      </c>
      <c r="HP40">
        <v>1</v>
      </c>
      <c r="HQ40">
        <v>7.5828199999999998E-2</v>
      </c>
      <c r="HR40">
        <v>1.85239</v>
      </c>
      <c r="HS40">
        <v>20.270099999999999</v>
      </c>
      <c r="HT40">
        <v>5.2228300000000001</v>
      </c>
      <c r="HU40">
        <v>11.98</v>
      </c>
      <c r="HV40">
        <v>4.9656000000000002</v>
      </c>
      <c r="HW40">
        <v>3.27563</v>
      </c>
      <c r="HX40">
        <v>9999</v>
      </c>
      <c r="HY40">
        <v>9999</v>
      </c>
      <c r="HZ40">
        <v>9999</v>
      </c>
      <c r="IA40">
        <v>551.9</v>
      </c>
      <c r="IB40">
        <v>1.8640099999999999</v>
      </c>
      <c r="IC40">
        <v>1.8601399999999999</v>
      </c>
      <c r="ID40">
        <v>1.85839</v>
      </c>
      <c r="IE40">
        <v>1.8597699999999999</v>
      </c>
      <c r="IF40">
        <v>1.85989</v>
      </c>
      <c r="IG40">
        <v>1.8583700000000001</v>
      </c>
      <c r="IH40">
        <v>1.85745</v>
      </c>
      <c r="II40">
        <v>1.85242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1.268</v>
      </c>
      <c r="IX40">
        <v>7.0400000000000004E-2</v>
      </c>
      <c r="IY40">
        <v>0.39716153104927959</v>
      </c>
      <c r="IZ40">
        <v>2.1943836705261579E-3</v>
      </c>
      <c r="JA40">
        <v>-2.6144308360484781E-7</v>
      </c>
      <c r="JB40">
        <v>2.8315668189746569E-11</v>
      </c>
      <c r="JC40">
        <v>-2.387284111826243E-2</v>
      </c>
      <c r="JD40">
        <v>-4.9195921971587819E-3</v>
      </c>
      <c r="JE40">
        <v>8.1864236447964141E-4</v>
      </c>
      <c r="JF40">
        <v>-8.2681161510495509E-6</v>
      </c>
      <c r="JG40">
        <v>6</v>
      </c>
      <c r="JH40">
        <v>2002</v>
      </c>
      <c r="JI40">
        <v>0</v>
      </c>
      <c r="JJ40">
        <v>28</v>
      </c>
      <c r="JK40">
        <v>28385193.5</v>
      </c>
      <c r="JL40">
        <v>28385193.5</v>
      </c>
      <c r="JM40">
        <v>1.1279300000000001</v>
      </c>
      <c r="JN40">
        <v>2.6000999999999999</v>
      </c>
      <c r="JO40">
        <v>1.49658</v>
      </c>
      <c r="JP40">
        <v>2.33643</v>
      </c>
      <c r="JQ40">
        <v>1.5490699999999999</v>
      </c>
      <c r="JR40">
        <v>2.4560499999999998</v>
      </c>
      <c r="JS40">
        <v>36.481400000000001</v>
      </c>
      <c r="JT40">
        <v>24.087499999999999</v>
      </c>
      <c r="JU40">
        <v>18</v>
      </c>
      <c r="JV40">
        <v>492.096</v>
      </c>
      <c r="JW40">
        <v>498.61599999999999</v>
      </c>
      <c r="JX40">
        <v>20.7225</v>
      </c>
      <c r="JY40">
        <v>28.162600000000001</v>
      </c>
      <c r="JZ40">
        <v>29.998899999999999</v>
      </c>
      <c r="KA40">
        <v>28.690200000000001</v>
      </c>
      <c r="KB40">
        <v>28.756</v>
      </c>
      <c r="KC40">
        <v>22.681000000000001</v>
      </c>
      <c r="KD40">
        <v>12.014200000000001</v>
      </c>
      <c r="KE40">
        <v>29.959599999999998</v>
      </c>
      <c r="KF40">
        <v>20.7258</v>
      </c>
      <c r="KG40">
        <v>420</v>
      </c>
      <c r="KH40">
        <v>15.539</v>
      </c>
      <c r="KI40">
        <v>101.905</v>
      </c>
      <c r="KJ40">
        <v>93.500399999999999</v>
      </c>
    </row>
    <row r="41" spans="1:296" x14ac:dyDescent="0.3">
      <c r="A41">
        <v>23</v>
      </c>
      <c r="B41">
        <v>1703111748.5</v>
      </c>
      <c r="C41">
        <v>7492</v>
      </c>
      <c r="D41" t="s">
        <v>510</v>
      </c>
      <c r="E41" t="s">
        <v>511</v>
      </c>
      <c r="F41">
        <v>5</v>
      </c>
      <c r="G41" t="s">
        <v>499</v>
      </c>
      <c r="H41">
        <v>1703111740.5</v>
      </c>
      <c r="I41">
        <f t="shared" si="0"/>
        <v>9.4226561584064884E-4</v>
      </c>
      <c r="J41">
        <f t="shared" si="1"/>
        <v>0.94226561584064883</v>
      </c>
      <c r="K41">
        <f t="shared" si="2"/>
        <v>4.8155903656153152</v>
      </c>
      <c r="L41">
        <f t="shared" si="3"/>
        <v>417.96206451612898</v>
      </c>
      <c r="M41">
        <f t="shared" si="4"/>
        <v>265.49067395964977</v>
      </c>
      <c r="N41">
        <f t="shared" si="5"/>
        <v>24.064784220093031</v>
      </c>
      <c r="O41">
        <f t="shared" si="6"/>
        <v>37.885198544842005</v>
      </c>
      <c r="P41">
        <f t="shared" si="7"/>
        <v>5.4402218947470167E-2</v>
      </c>
      <c r="Q41">
        <f t="shared" si="8"/>
        <v>2.8479087097276037</v>
      </c>
      <c r="R41">
        <f t="shared" si="9"/>
        <v>5.3831413560693528E-2</v>
      </c>
      <c r="S41">
        <f t="shared" si="10"/>
        <v>3.3695418888903976E-2</v>
      </c>
      <c r="T41">
        <f t="shared" si="11"/>
        <v>241.73761688122116</v>
      </c>
      <c r="U41">
        <f t="shared" si="12"/>
        <v>24.529311857114198</v>
      </c>
      <c r="V41">
        <f t="shared" si="13"/>
        <v>23.988380645161289</v>
      </c>
      <c r="W41">
        <f t="shared" si="14"/>
        <v>2.99288470322653</v>
      </c>
      <c r="X41">
        <f t="shared" si="15"/>
        <v>50.285947201562777</v>
      </c>
      <c r="Y41">
        <f t="shared" si="16"/>
        <v>1.4451158357860727</v>
      </c>
      <c r="Z41">
        <f t="shared" si="17"/>
        <v>2.8737965897183333</v>
      </c>
      <c r="AA41">
        <f t="shared" si="18"/>
        <v>1.5477688674404573</v>
      </c>
      <c r="AB41">
        <f t="shared" si="19"/>
        <v>-41.553913658572611</v>
      </c>
      <c r="AC41">
        <f t="shared" si="20"/>
        <v>-103.50833418210746</v>
      </c>
      <c r="AD41">
        <f t="shared" si="21"/>
        <v>-7.5840256234476913</v>
      </c>
      <c r="AE41">
        <f t="shared" si="22"/>
        <v>89.091343417093384</v>
      </c>
      <c r="AF41">
        <f t="shared" si="23"/>
        <v>4.7023655520796046</v>
      </c>
      <c r="AG41">
        <f t="shared" si="24"/>
        <v>0.93636461660307313</v>
      </c>
      <c r="AH41">
        <f t="shared" si="25"/>
        <v>4.8155903656153152</v>
      </c>
      <c r="AI41">
        <v>426.67670837377779</v>
      </c>
      <c r="AJ41">
        <v>424.72992121212133</v>
      </c>
      <c r="AK41">
        <v>-2.0272189560849481E-3</v>
      </c>
      <c r="AL41">
        <v>66.162810721512699</v>
      </c>
      <c r="AM41">
        <f t="shared" si="26"/>
        <v>0.94226561584064883</v>
      </c>
      <c r="AN41">
        <v>15.56909004574176</v>
      </c>
      <c r="AO41">
        <v>15.93998545454544</v>
      </c>
      <c r="AP41">
        <v>-1.29564344669353E-6</v>
      </c>
      <c r="AQ41">
        <v>108.1960931886957</v>
      </c>
      <c r="AR41">
        <v>0</v>
      </c>
      <c r="AS41">
        <v>0</v>
      </c>
      <c r="AT41">
        <f t="shared" si="27"/>
        <v>1</v>
      </c>
      <c r="AU41">
        <f t="shared" si="28"/>
        <v>0</v>
      </c>
      <c r="AV41">
        <f t="shared" si="29"/>
        <v>48477.547064906415</v>
      </c>
      <c r="AW41" t="s">
        <v>437</v>
      </c>
      <c r="AX41">
        <v>0</v>
      </c>
      <c r="AY41">
        <v>0.7</v>
      </c>
      <c r="AZ41">
        <v>0.7</v>
      </c>
      <c r="BA41">
        <f t="shared" si="30"/>
        <v>0</v>
      </c>
      <c r="BB41">
        <v>-1</v>
      </c>
      <c r="BC41" t="s">
        <v>512</v>
      </c>
      <c r="BD41">
        <v>8165.67</v>
      </c>
      <c r="BE41">
        <v>249.77623076923081</v>
      </c>
      <c r="BF41">
        <v>263.99</v>
      </c>
      <c r="BG41">
        <f t="shared" si="31"/>
        <v>5.3842074437551402E-2</v>
      </c>
      <c r="BH41">
        <v>0.5</v>
      </c>
      <c r="BI41">
        <f t="shared" si="32"/>
        <v>1261.2148648390087</v>
      </c>
      <c r="BJ41">
        <f t="shared" si="33"/>
        <v>4.8155903656153152</v>
      </c>
      <c r="BK41">
        <f t="shared" si="34"/>
        <v>33.95321231720412</v>
      </c>
      <c r="BL41">
        <f t="shared" si="35"/>
        <v>4.6111019840839431E-3</v>
      </c>
      <c r="BM41">
        <f t="shared" si="36"/>
        <v>-0.99734838440850038</v>
      </c>
      <c r="BN41">
        <f t="shared" si="37"/>
        <v>263.99</v>
      </c>
      <c r="BO41" t="s">
        <v>437</v>
      </c>
      <c r="BP41">
        <v>0</v>
      </c>
      <c r="BQ41">
        <f t="shared" si="38"/>
        <v>263.99</v>
      </c>
      <c r="BR41">
        <f t="shared" si="39"/>
        <v>0</v>
      </c>
      <c r="BS41" t="e">
        <f t="shared" si="40"/>
        <v>#DIV/0!</v>
      </c>
      <c r="BT41">
        <f t="shared" si="41"/>
        <v>1</v>
      </c>
      <c r="BU41">
        <f t="shared" si="42"/>
        <v>5.3985222495230356E-2</v>
      </c>
      <c r="BV41" t="e">
        <f t="shared" si="43"/>
        <v>#DIV/0!</v>
      </c>
      <c r="BW41" t="e">
        <f t="shared" si="44"/>
        <v>#DIV/0!</v>
      </c>
      <c r="BX41" t="e">
        <f t="shared" si="45"/>
        <v>#DIV/0!</v>
      </c>
      <c r="DG41">
        <f t="shared" si="46"/>
        <v>1500.0048387096781</v>
      </c>
      <c r="DH41">
        <f t="shared" si="47"/>
        <v>1261.2148648390087</v>
      </c>
      <c r="DI41">
        <f t="shared" si="48"/>
        <v>0.84080719761138945</v>
      </c>
      <c r="DJ41">
        <f t="shared" si="49"/>
        <v>0.1611578913899816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1703111740.5</v>
      </c>
      <c r="DQ41">
        <v>417.96206451612898</v>
      </c>
      <c r="DR41">
        <v>419.99948387096782</v>
      </c>
      <c r="DS41">
        <v>15.942996774193549</v>
      </c>
      <c r="DT41">
        <v>15.574435483870969</v>
      </c>
      <c r="DU41">
        <v>416.69377419354839</v>
      </c>
      <c r="DV41">
        <v>15.87177741935484</v>
      </c>
      <c r="DW41">
        <v>500.017870967742</v>
      </c>
      <c r="DX41">
        <v>90.542670967741941</v>
      </c>
      <c r="DY41">
        <v>0.1000015645161291</v>
      </c>
      <c r="DZ41">
        <v>23.314219354838698</v>
      </c>
      <c r="EA41">
        <v>23.988380645161289</v>
      </c>
      <c r="EB41">
        <v>999.90000000000032</v>
      </c>
      <c r="EC41">
        <v>0</v>
      </c>
      <c r="ED41">
        <v>0</v>
      </c>
      <c r="EE41">
        <v>10001.20903225807</v>
      </c>
      <c r="EF41">
        <v>0</v>
      </c>
      <c r="EG41">
        <v>9.1636674193548373</v>
      </c>
      <c r="EH41">
        <v>-2.0374912903225799</v>
      </c>
      <c r="EI41">
        <v>424.73354838709668</v>
      </c>
      <c r="EJ41">
        <v>426.64425806451618</v>
      </c>
      <c r="EK41">
        <v>0.36855861290322578</v>
      </c>
      <c r="EL41">
        <v>419.99948387096782</v>
      </c>
      <c r="EM41">
        <v>15.574435483870969</v>
      </c>
      <c r="EN41">
        <v>1.443522258064516</v>
      </c>
      <c r="EO41">
        <v>1.410150967741935</v>
      </c>
      <c r="EP41">
        <v>12.3827</v>
      </c>
      <c r="EQ41">
        <v>12.02723225806451</v>
      </c>
      <c r="ER41">
        <v>1500.0048387096781</v>
      </c>
      <c r="ES41">
        <v>0.97300299999999962</v>
      </c>
      <c r="ET41">
        <v>2.6996600000000009E-2</v>
      </c>
      <c r="EU41">
        <v>0</v>
      </c>
      <c r="EV41">
        <v>249.7587096774194</v>
      </c>
      <c r="EW41">
        <v>4.9995999999999974</v>
      </c>
      <c r="EX41">
        <v>3814.6493548387102</v>
      </c>
      <c r="EY41">
        <v>14076.46451612903</v>
      </c>
      <c r="EZ41">
        <v>37.671032258064507</v>
      </c>
      <c r="FA41">
        <v>38.876838709677408</v>
      </c>
      <c r="FB41">
        <v>38.598645161290321</v>
      </c>
      <c r="FC41">
        <v>38.433290322580639</v>
      </c>
      <c r="FD41">
        <v>38.84654838709676</v>
      </c>
      <c r="FE41">
        <v>1454.644838709678</v>
      </c>
      <c r="FF41">
        <v>40.359999999999978</v>
      </c>
      <c r="FG41">
        <v>0</v>
      </c>
      <c r="FH41">
        <v>136.60000014305109</v>
      </c>
      <c r="FI41">
        <v>0</v>
      </c>
      <c r="FJ41">
        <v>249.77623076923081</v>
      </c>
      <c r="FK41">
        <v>-0.31664956975047209</v>
      </c>
      <c r="FL41">
        <v>-10.799658142151831</v>
      </c>
      <c r="FM41">
        <v>3814.4903846153838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-2.0339721951219509</v>
      </c>
      <c r="GC41">
        <v>-6.9114355400696298E-2</v>
      </c>
      <c r="GD41">
        <v>4.5975006121417403E-2</v>
      </c>
      <c r="GE41">
        <v>1</v>
      </c>
      <c r="GF41">
        <v>249.7851470588235</v>
      </c>
      <c r="GG41">
        <v>-0.57563025431469494</v>
      </c>
      <c r="GH41">
        <v>0.21037209784135499</v>
      </c>
      <c r="GI41">
        <v>1</v>
      </c>
      <c r="GJ41">
        <v>0.36734426829268291</v>
      </c>
      <c r="GK41">
        <v>2.293578397212508E-2</v>
      </c>
      <c r="GL41">
        <v>2.4171112775416511E-3</v>
      </c>
      <c r="GM41">
        <v>1</v>
      </c>
      <c r="GN41">
        <v>3</v>
      </c>
      <c r="GO41">
        <v>3</v>
      </c>
      <c r="GP41" t="s">
        <v>451</v>
      </c>
      <c r="GQ41">
        <v>3.1011000000000002</v>
      </c>
      <c r="GR41">
        <v>2.7581500000000001</v>
      </c>
      <c r="GS41">
        <v>8.7626800000000005E-2</v>
      </c>
      <c r="GT41">
        <v>8.8182899999999995E-2</v>
      </c>
      <c r="GU41">
        <v>8.1046499999999994E-2</v>
      </c>
      <c r="GV41">
        <v>8.0439999999999998E-2</v>
      </c>
      <c r="GW41">
        <v>23832.6</v>
      </c>
      <c r="GX41">
        <v>22138</v>
      </c>
      <c r="GY41">
        <v>26682.1</v>
      </c>
      <c r="GZ41">
        <v>24502.1</v>
      </c>
      <c r="HA41">
        <v>39295.1</v>
      </c>
      <c r="HB41">
        <v>33341.1</v>
      </c>
      <c r="HC41">
        <v>46657.7</v>
      </c>
      <c r="HD41">
        <v>38800.1</v>
      </c>
      <c r="HE41">
        <v>1.8953</v>
      </c>
      <c r="HF41">
        <v>1.88205</v>
      </c>
      <c r="HG41">
        <v>0.114925</v>
      </c>
      <c r="HH41">
        <v>0</v>
      </c>
      <c r="HI41">
        <v>22.102599999999999</v>
      </c>
      <c r="HJ41">
        <v>999.9</v>
      </c>
      <c r="HK41">
        <v>33.799999999999997</v>
      </c>
      <c r="HL41">
        <v>32.5</v>
      </c>
      <c r="HM41">
        <v>18.3352</v>
      </c>
      <c r="HN41">
        <v>60.9574</v>
      </c>
      <c r="HO41">
        <v>24.002400000000002</v>
      </c>
      <c r="HP41">
        <v>1</v>
      </c>
      <c r="HQ41">
        <v>4.5724099999999997E-2</v>
      </c>
      <c r="HR41">
        <v>1.6028899999999999</v>
      </c>
      <c r="HS41">
        <v>20.2727</v>
      </c>
      <c r="HT41">
        <v>5.2229799999999997</v>
      </c>
      <c r="HU41">
        <v>11.98</v>
      </c>
      <c r="HV41">
        <v>4.9657</v>
      </c>
      <c r="HW41">
        <v>3.2759</v>
      </c>
      <c r="HX41">
        <v>9999</v>
      </c>
      <c r="HY41">
        <v>9999</v>
      </c>
      <c r="HZ41">
        <v>9999</v>
      </c>
      <c r="IA41">
        <v>551.9</v>
      </c>
      <c r="IB41">
        <v>1.8640099999999999</v>
      </c>
      <c r="IC41">
        <v>1.86016</v>
      </c>
      <c r="ID41">
        <v>1.85839</v>
      </c>
      <c r="IE41">
        <v>1.8597900000000001</v>
      </c>
      <c r="IF41">
        <v>1.85989</v>
      </c>
      <c r="IG41">
        <v>1.8583700000000001</v>
      </c>
      <c r="IH41">
        <v>1.85745</v>
      </c>
      <c r="II41">
        <v>1.8524099999999999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1.268</v>
      </c>
      <c r="IX41">
        <v>7.1199999999999999E-2</v>
      </c>
      <c r="IY41">
        <v>0.39716153104927959</v>
      </c>
      <c r="IZ41">
        <v>2.1943836705261579E-3</v>
      </c>
      <c r="JA41">
        <v>-2.6144308360484781E-7</v>
      </c>
      <c r="JB41">
        <v>2.8315668189746569E-11</v>
      </c>
      <c r="JC41">
        <v>-2.387284111826243E-2</v>
      </c>
      <c r="JD41">
        <v>-4.9195921971587819E-3</v>
      </c>
      <c r="JE41">
        <v>8.1864236447964141E-4</v>
      </c>
      <c r="JF41">
        <v>-8.2681161510495509E-6</v>
      </c>
      <c r="JG41">
        <v>6</v>
      </c>
      <c r="JH41">
        <v>2002</v>
      </c>
      <c r="JI41">
        <v>0</v>
      </c>
      <c r="JJ41">
        <v>28</v>
      </c>
      <c r="JK41">
        <v>28385195.800000001</v>
      </c>
      <c r="JL41">
        <v>28385195.800000001</v>
      </c>
      <c r="JM41">
        <v>1.1279300000000001</v>
      </c>
      <c r="JN41">
        <v>2.5927699999999998</v>
      </c>
      <c r="JO41">
        <v>1.49658</v>
      </c>
      <c r="JP41">
        <v>2.33765</v>
      </c>
      <c r="JQ41">
        <v>1.5490699999999999</v>
      </c>
      <c r="JR41">
        <v>2.3864700000000001</v>
      </c>
      <c r="JS41">
        <v>36.316499999999998</v>
      </c>
      <c r="JT41">
        <v>24.078700000000001</v>
      </c>
      <c r="JU41">
        <v>18</v>
      </c>
      <c r="JV41">
        <v>491.28500000000003</v>
      </c>
      <c r="JW41">
        <v>499.31400000000002</v>
      </c>
      <c r="JX41">
        <v>20.889299999999999</v>
      </c>
      <c r="JY41">
        <v>27.7576</v>
      </c>
      <c r="JZ41">
        <v>29.999099999999999</v>
      </c>
      <c r="KA41">
        <v>28.284300000000002</v>
      </c>
      <c r="KB41">
        <v>28.353200000000001</v>
      </c>
      <c r="KC41">
        <v>22.6813</v>
      </c>
      <c r="KD41">
        <v>12.014200000000001</v>
      </c>
      <c r="KE41">
        <v>30.79</v>
      </c>
      <c r="KF41">
        <v>20.886700000000001</v>
      </c>
      <c r="KG41">
        <v>420</v>
      </c>
      <c r="KH41">
        <v>15.5168</v>
      </c>
      <c r="KI41">
        <v>101.962</v>
      </c>
      <c r="KJ41">
        <v>93.538600000000002</v>
      </c>
    </row>
    <row r="42" spans="1:296" x14ac:dyDescent="0.3">
      <c r="A42">
        <v>24</v>
      </c>
      <c r="B42">
        <v>1703111822.5</v>
      </c>
      <c r="C42">
        <v>7566</v>
      </c>
      <c r="D42" t="s">
        <v>513</v>
      </c>
      <c r="E42" t="s">
        <v>514</v>
      </c>
      <c r="F42">
        <v>5</v>
      </c>
      <c r="G42" t="s">
        <v>499</v>
      </c>
      <c r="H42">
        <v>1703111814.5</v>
      </c>
      <c r="I42">
        <f t="shared" si="0"/>
        <v>9.8736129500591528E-4</v>
      </c>
      <c r="J42">
        <f t="shared" si="1"/>
        <v>0.9873612950059153</v>
      </c>
      <c r="K42">
        <f t="shared" si="2"/>
        <v>4.9414334943902656</v>
      </c>
      <c r="L42">
        <f t="shared" si="3"/>
        <v>417.97732258064508</v>
      </c>
      <c r="M42">
        <f t="shared" si="4"/>
        <v>267.74494243731868</v>
      </c>
      <c r="N42">
        <f t="shared" si="5"/>
        <v>24.268324546252771</v>
      </c>
      <c r="O42">
        <f t="shared" si="6"/>
        <v>37.885344257195761</v>
      </c>
      <c r="P42">
        <f t="shared" si="7"/>
        <v>5.6764998895968491E-2</v>
      </c>
      <c r="Q42">
        <f t="shared" si="8"/>
        <v>2.8492287239723084</v>
      </c>
      <c r="R42">
        <f t="shared" si="9"/>
        <v>5.614412445207722E-2</v>
      </c>
      <c r="S42">
        <f t="shared" si="10"/>
        <v>3.5145294916810073E-2</v>
      </c>
      <c r="T42">
        <f t="shared" si="11"/>
        <v>241.7369475909002</v>
      </c>
      <c r="U42">
        <f t="shared" si="12"/>
        <v>24.513600287908446</v>
      </c>
      <c r="V42">
        <f t="shared" si="13"/>
        <v>23.987967741935481</v>
      </c>
      <c r="W42">
        <f t="shared" si="14"/>
        <v>2.9928104647778153</v>
      </c>
      <c r="X42">
        <f t="shared" si="15"/>
        <v>50.039465512027611</v>
      </c>
      <c r="Y42">
        <f t="shared" si="16"/>
        <v>1.4377616177123247</v>
      </c>
      <c r="Z42">
        <f t="shared" si="17"/>
        <v>2.8732553455566801</v>
      </c>
      <c r="AA42">
        <f t="shared" si="18"/>
        <v>1.5550488470654906</v>
      </c>
      <c r="AB42">
        <f t="shared" si="19"/>
        <v>-43.542633109760864</v>
      </c>
      <c r="AC42">
        <f t="shared" si="20"/>
        <v>-103.97204219414047</v>
      </c>
      <c r="AD42">
        <f t="shared" si="21"/>
        <v>-7.6143361248686103</v>
      </c>
      <c r="AE42">
        <f t="shared" si="22"/>
        <v>86.607936162130272</v>
      </c>
      <c r="AF42">
        <f t="shared" si="23"/>
        <v>4.6823764344114007</v>
      </c>
      <c r="AG42">
        <f t="shared" si="24"/>
        <v>0.99941507455518563</v>
      </c>
      <c r="AH42">
        <f t="shared" si="25"/>
        <v>4.9414334943902656</v>
      </c>
      <c r="AI42">
        <v>426.71075057743087</v>
      </c>
      <c r="AJ42">
        <v>424.70404242424229</v>
      </c>
      <c r="AK42">
        <v>-1.8719540021498249E-4</v>
      </c>
      <c r="AL42">
        <v>66.162810721512699</v>
      </c>
      <c r="AM42">
        <f t="shared" si="26"/>
        <v>0.9873612950059153</v>
      </c>
      <c r="AN42">
        <v>15.463776478401391</v>
      </c>
      <c r="AO42">
        <v>15.85317878787879</v>
      </c>
      <c r="AP42">
        <v>-9.0718136276536477E-5</v>
      </c>
      <c r="AQ42">
        <v>108.1960931886957</v>
      </c>
      <c r="AR42">
        <v>0</v>
      </c>
      <c r="AS42">
        <v>0</v>
      </c>
      <c r="AT42">
        <f t="shared" si="27"/>
        <v>1</v>
      </c>
      <c r="AU42">
        <f t="shared" si="28"/>
        <v>0</v>
      </c>
      <c r="AV42">
        <f t="shared" si="29"/>
        <v>48515.609533663584</v>
      </c>
      <c r="AW42" t="s">
        <v>437</v>
      </c>
      <c r="AX42">
        <v>0</v>
      </c>
      <c r="AY42">
        <v>0.7</v>
      </c>
      <c r="AZ42">
        <v>0.7</v>
      </c>
      <c r="BA42">
        <f t="shared" si="30"/>
        <v>0</v>
      </c>
      <c r="BB42">
        <v>-1</v>
      </c>
      <c r="BC42" t="s">
        <v>515</v>
      </c>
      <c r="BD42">
        <v>8175.8</v>
      </c>
      <c r="BE42">
        <v>249.72734615384621</v>
      </c>
      <c r="BF42">
        <v>264.14</v>
      </c>
      <c r="BG42">
        <f t="shared" si="31"/>
        <v>5.4564450087657201E-2</v>
      </c>
      <c r="BH42">
        <v>0.5</v>
      </c>
      <c r="BI42">
        <f t="shared" si="32"/>
        <v>1261.2113422583636</v>
      </c>
      <c r="BJ42">
        <f t="shared" si="33"/>
        <v>4.9414334943902656</v>
      </c>
      <c r="BK42">
        <f t="shared" si="34"/>
        <v>34.408651667321813</v>
      </c>
      <c r="BL42">
        <f t="shared" si="35"/>
        <v>4.7108944356235747E-3</v>
      </c>
      <c r="BM42">
        <f t="shared" si="36"/>
        <v>-0.9973498902097373</v>
      </c>
      <c r="BN42">
        <f t="shared" si="37"/>
        <v>264.14</v>
      </c>
      <c r="BO42" t="s">
        <v>437</v>
      </c>
      <c r="BP42">
        <v>0</v>
      </c>
      <c r="BQ42">
        <f t="shared" si="38"/>
        <v>264.14</v>
      </c>
      <c r="BR42">
        <f t="shared" si="39"/>
        <v>0</v>
      </c>
      <c r="BS42" t="e">
        <f t="shared" si="40"/>
        <v>#DIV/0!</v>
      </c>
      <c r="BT42">
        <f t="shared" si="41"/>
        <v>1</v>
      </c>
      <c r="BU42">
        <f t="shared" si="42"/>
        <v>5.470943609988526E-2</v>
      </c>
      <c r="BV42" t="e">
        <f t="shared" si="43"/>
        <v>#DIV/0!</v>
      </c>
      <c r="BW42" t="e">
        <f t="shared" si="44"/>
        <v>#DIV/0!</v>
      </c>
      <c r="BX42" t="e">
        <f t="shared" si="45"/>
        <v>#DIV/0!</v>
      </c>
      <c r="DG42">
        <f t="shared" si="46"/>
        <v>1500.0006451612901</v>
      </c>
      <c r="DH42">
        <f t="shared" si="47"/>
        <v>1261.2113422583636</v>
      </c>
      <c r="DI42">
        <f t="shared" si="48"/>
        <v>0.84080719986807062</v>
      </c>
      <c r="DJ42">
        <f t="shared" si="49"/>
        <v>0.16115789574537617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1703111814.5</v>
      </c>
      <c r="DQ42">
        <v>417.97732258064508</v>
      </c>
      <c r="DR42">
        <v>420.01735483870971</v>
      </c>
      <c r="DS42">
        <v>15.86238064516129</v>
      </c>
      <c r="DT42">
        <v>15.46895806451613</v>
      </c>
      <c r="DU42">
        <v>416.70909677419348</v>
      </c>
      <c r="DV42">
        <v>15.79235161290323</v>
      </c>
      <c r="DW42">
        <v>500.00280645161291</v>
      </c>
      <c r="DX42">
        <v>90.539787096774191</v>
      </c>
      <c r="DY42">
        <v>9.9925180645161274E-2</v>
      </c>
      <c r="DZ42">
        <v>23.3111</v>
      </c>
      <c r="EA42">
        <v>23.987967741935481</v>
      </c>
      <c r="EB42">
        <v>999.90000000000032</v>
      </c>
      <c r="EC42">
        <v>0</v>
      </c>
      <c r="ED42">
        <v>0</v>
      </c>
      <c r="EE42">
        <v>10009.620000000001</v>
      </c>
      <c r="EF42">
        <v>0</v>
      </c>
      <c r="EG42">
        <v>9.0741106451612925</v>
      </c>
      <c r="EH42">
        <v>-2.0399574193548391</v>
      </c>
      <c r="EI42">
        <v>424.71435483870971</v>
      </c>
      <c r="EJ42">
        <v>426.61664516129031</v>
      </c>
      <c r="EK42">
        <v>0.39342206451612899</v>
      </c>
      <c r="EL42">
        <v>420.01735483870971</v>
      </c>
      <c r="EM42">
        <v>15.46895806451613</v>
      </c>
      <c r="EN42">
        <v>1.436176129032259</v>
      </c>
      <c r="EO42">
        <v>1.4005561290322579</v>
      </c>
      <c r="EP42">
        <v>12.30507096774193</v>
      </c>
      <c r="EQ42">
        <v>11.92364193548387</v>
      </c>
      <c r="ER42">
        <v>1500.0006451612901</v>
      </c>
      <c r="ES42">
        <v>0.97300145161290308</v>
      </c>
      <c r="ET42">
        <v>2.699841290322581E-2</v>
      </c>
      <c r="EU42">
        <v>0</v>
      </c>
      <c r="EV42">
        <v>249.69319354838709</v>
      </c>
      <c r="EW42">
        <v>4.9995999999999974</v>
      </c>
      <c r="EX42">
        <v>3805.61064516129</v>
      </c>
      <c r="EY42">
        <v>14076.425806451611</v>
      </c>
      <c r="EZ42">
        <v>37.300258064516129</v>
      </c>
      <c r="FA42">
        <v>38.548129032258053</v>
      </c>
      <c r="FB42">
        <v>38.193290322580637</v>
      </c>
      <c r="FC42">
        <v>38.060322580645163</v>
      </c>
      <c r="FD42">
        <v>38.5018064516129</v>
      </c>
      <c r="FE42">
        <v>1454.64064516129</v>
      </c>
      <c r="FF42">
        <v>40.359999999999978</v>
      </c>
      <c r="FG42">
        <v>0</v>
      </c>
      <c r="FH42">
        <v>73.600000143051147</v>
      </c>
      <c r="FI42">
        <v>0</v>
      </c>
      <c r="FJ42">
        <v>249.72734615384621</v>
      </c>
      <c r="FK42">
        <v>-0.1059487333468105</v>
      </c>
      <c r="FL42">
        <v>-12.418119665370799</v>
      </c>
      <c r="FM42">
        <v>3805.4326923076919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-2.0376185000000002</v>
      </c>
      <c r="GC42">
        <v>-0.35139872420262092</v>
      </c>
      <c r="GD42">
        <v>6.1260169178267848E-2</v>
      </c>
      <c r="GE42">
        <v>1</v>
      </c>
      <c r="GF42">
        <v>249.71667647058831</v>
      </c>
      <c r="GG42">
        <v>-0.16200153458546959</v>
      </c>
      <c r="GH42">
        <v>0.17393334094826499</v>
      </c>
      <c r="GI42">
        <v>1</v>
      </c>
      <c r="GJ42">
        <v>0.39552884999999999</v>
      </c>
      <c r="GK42">
        <v>-4.7791699812383397E-2</v>
      </c>
      <c r="GL42">
        <v>4.7842400052150423E-3</v>
      </c>
      <c r="GM42">
        <v>1</v>
      </c>
      <c r="GN42">
        <v>3</v>
      </c>
      <c r="GO42">
        <v>3</v>
      </c>
      <c r="GP42" t="s">
        <v>451</v>
      </c>
      <c r="GQ42">
        <v>3.1009500000000001</v>
      </c>
      <c r="GR42">
        <v>2.7582200000000001</v>
      </c>
      <c r="GS42">
        <v>8.7671299999999994E-2</v>
      </c>
      <c r="GT42">
        <v>8.8212399999999996E-2</v>
      </c>
      <c r="GU42">
        <v>8.0766400000000002E-2</v>
      </c>
      <c r="GV42">
        <v>8.00926E-2</v>
      </c>
      <c r="GW42">
        <v>23839.1</v>
      </c>
      <c r="GX42">
        <v>22143.3</v>
      </c>
      <c r="GY42">
        <v>26690</v>
      </c>
      <c r="GZ42">
        <v>24508</v>
      </c>
      <c r="HA42">
        <v>39318.400000000001</v>
      </c>
      <c r="HB42">
        <v>33361.1</v>
      </c>
      <c r="HC42">
        <v>46671.3</v>
      </c>
      <c r="HD42">
        <v>38808.800000000003</v>
      </c>
      <c r="HE42">
        <v>1.89727</v>
      </c>
      <c r="HF42">
        <v>1.8849499999999999</v>
      </c>
      <c r="HG42">
        <v>0.112563</v>
      </c>
      <c r="HH42">
        <v>0</v>
      </c>
      <c r="HI42">
        <v>22.136099999999999</v>
      </c>
      <c r="HJ42">
        <v>999.9</v>
      </c>
      <c r="HK42">
        <v>33.799999999999997</v>
      </c>
      <c r="HL42">
        <v>32.4</v>
      </c>
      <c r="HM42">
        <v>18.2349</v>
      </c>
      <c r="HN42">
        <v>61.087400000000002</v>
      </c>
      <c r="HO42">
        <v>24.0625</v>
      </c>
      <c r="HP42">
        <v>1</v>
      </c>
      <c r="HQ42">
        <v>3.1224600000000002E-2</v>
      </c>
      <c r="HR42">
        <v>1.62645</v>
      </c>
      <c r="HS42">
        <v>20.272600000000001</v>
      </c>
      <c r="HT42">
        <v>5.2219300000000004</v>
      </c>
      <c r="HU42">
        <v>11.98</v>
      </c>
      <c r="HV42">
        <v>4.9657999999999998</v>
      </c>
      <c r="HW42">
        <v>3.2755800000000002</v>
      </c>
      <c r="HX42">
        <v>9999</v>
      </c>
      <c r="HY42">
        <v>9999</v>
      </c>
      <c r="HZ42">
        <v>9999</v>
      </c>
      <c r="IA42">
        <v>551.9</v>
      </c>
      <c r="IB42">
        <v>1.8640099999999999</v>
      </c>
      <c r="IC42">
        <v>1.8601700000000001</v>
      </c>
      <c r="ID42">
        <v>1.8583700000000001</v>
      </c>
      <c r="IE42">
        <v>1.8597999999999999</v>
      </c>
      <c r="IF42">
        <v>1.85989</v>
      </c>
      <c r="IG42">
        <v>1.8583700000000001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1.2689999999999999</v>
      </c>
      <c r="IX42">
        <v>6.9900000000000004E-2</v>
      </c>
      <c r="IY42">
        <v>0.39716153104927959</v>
      </c>
      <c r="IZ42">
        <v>2.1943836705261579E-3</v>
      </c>
      <c r="JA42">
        <v>-2.6144308360484781E-7</v>
      </c>
      <c r="JB42">
        <v>2.8315668189746569E-11</v>
      </c>
      <c r="JC42">
        <v>-2.387284111826243E-2</v>
      </c>
      <c r="JD42">
        <v>-4.9195921971587819E-3</v>
      </c>
      <c r="JE42">
        <v>8.1864236447964141E-4</v>
      </c>
      <c r="JF42">
        <v>-8.2681161510495509E-6</v>
      </c>
      <c r="JG42">
        <v>6</v>
      </c>
      <c r="JH42">
        <v>2002</v>
      </c>
      <c r="JI42">
        <v>0</v>
      </c>
      <c r="JJ42">
        <v>28</v>
      </c>
      <c r="JK42">
        <v>28385197</v>
      </c>
      <c r="JL42">
        <v>28385197</v>
      </c>
      <c r="JM42">
        <v>1.1279300000000001</v>
      </c>
      <c r="JN42">
        <v>2.5878899999999998</v>
      </c>
      <c r="JO42">
        <v>1.49658</v>
      </c>
      <c r="JP42">
        <v>2.33643</v>
      </c>
      <c r="JQ42">
        <v>1.5490699999999999</v>
      </c>
      <c r="JR42">
        <v>2.4572799999999999</v>
      </c>
      <c r="JS42">
        <v>36.245899999999999</v>
      </c>
      <c r="JT42">
        <v>24.087499999999999</v>
      </c>
      <c r="JU42">
        <v>18</v>
      </c>
      <c r="JV42">
        <v>490.86</v>
      </c>
      <c r="JW42">
        <v>499.49700000000001</v>
      </c>
      <c r="JX42">
        <v>20.819500000000001</v>
      </c>
      <c r="JY42">
        <v>27.5608</v>
      </c>
      <c r="JZ42">
        <v>29.999199999999998</v>
      </c>
      <c r="KA42">
        <v>28.081199999999999</v>
      </c>
      <c r="KB42">
        <v>28.150400000000001</v>
      </c>
      <c r="KC42">
        <v>22.68</v>
      </c>
      <c r="KD42">
        <v>11.9976</v>
      </c>
      <c r="KE42">
        <v>31.160699999999999</v>
      </c>
      <c r="KF42">
        <v>20.8292</v>
      </c>
      <c r="KG42">
        <v>420</v>
      </c>
      <c r="KH42">
        <v>15.542999999999999</v>
      </c>
      <c r="KI42">
        <v>101.992</v>
      </c>
      <c r="KJ42">
        <v>93.560100000000006</v>
      </c>
    </row>
    <row r="43" spans="1:296" x14ac:dyDescent="0.3">
      <c r="A43">
        <v>25</v>
      </c>
      <c r="B43">
        <v>1703112154</v>
      </c>
      <c r="C43">
        <v>7897.5</v>
      </c>
      <c r="D43" t="s">
        <v>516</v>
      </c>
      <c r="E43" t="s">
        <v>517</v>
      </c>
      <c r="F43">
        <v>5</v>
      </c>
      <c r="G43" t="s">
        <v>499</v>
      </c>
      <c r="H43">
        <v>1703112146.25</v>
      </c>
      <c r="I43">
        <f t="shared" si="0"/>
        <v>1.5737450896619635E-3</v>
      </c>
      <c r="J43">
        <f t="shared" si="1"/>
        <v>1.5737450896619636</v>
      </c>
      <c r="K43">
        <f t="shared" si="2"/>
        <v>4.2747847443775511</v>
      </c>
      <c r="L43">
        <f t="shared" si="3"/>
        <v>417.96043333333341</v>
      </c>
      <c r="M43">
        <f t="shared" si="4"/>
        <v>296.78930550471608</v>
      </c>
      <c r="N43">
        <f t="shared" si="5"/>
        <v>26.898841197392525</v>
      </c>
      <c r="O43">
        <f t="shared" si="6"/>
        <v>37.880917925622661</v>
      </c>
      <c r="P43">
        <f t="shared" si="7"/>
        <v>6.456067181482647E-2</v>
      </c>
      <c r="Q43">
        <f t="shared" si="8"/>
        <v>2.8486959858576339</v>
      </c>
      <c r="R43">
        <f t="shared" si="9"/>
        <v>6.3758706416901734E-2</v>
      </c>
      <c r="S43">
        <f t="shared" si="10"/>
        <v>3.9920414846150429E-2</v>
      </c>
      <c r="T43">
        <f t="shared" si="11"/>
        <v>241.73301422316857</v>
      </c>
      <c r="U43">
        <f t="shared" si="12"/>
        <v>30.504077430885882</v>
      </c>
      <c r="V43">
        <f t="shared" si="13"/>
        <v>29.912743333333339</v>
      </c>
      <c r="W43">
        <f t="shared" si="14"/>
        <v>4.2391431824867087</v>
      </c>
      <c r="X43">
        <f t="shared" si="15"/>
        <v>50.355486428900065</v>
      </c>
      <c r="Y43">
        <f t="shared" si="16"/>
        <v>2.0800577533559936</v>
      </c>
      <c r="Z43">
        <f t="shared" si="17"/>
        <v>4.1307470165995754</v>
      </c>
      <c r="AA43">
        <f t="shared" si="18"/>
        <v>2.1590854291307151</v>
      </c>
      <c r="AB43">
        <f t="shared" si="19"/>
        <v>-69.402158454092586</v>
      </c>
      <c r="AC43">
        <f t="shared" si="20"/>
        <v>-69.09872971312204</v>
      </c>
      <c r="AD43">
        <f t="shared" si="21"/>
        <v>-5.3767529145811572</v>
      </c>
      <c r="AE43">
        <f t="shared" si="22"/>
        <v>97.855373141372795</v>
      </c>
      <c r="AF43">
        <f t="shared" si="23"/>
        <v>4.4815409005829538</v>
      </c>
      <c r="AG43">
        <f t="shared" si="24"/>
        <v>1.4860996860316129</v>
      </c>
      <c r="AH43">
        <f t="shared" si="25"/>
        <v>4.2747847443775511</v>
      </c>
      <c r="AI43">
        <v>429.54906312544608</v>
      </c>
      <c r="AJ43">
        <v>427.7985212121211</v>
      </c>
      <c r="AK43">
        <v>3.159590948286041E-4</v>
      </c>
      <c r="AL43">
        <v>66.162810721512699</v>
      </c>
      <c r="AM43">
        <f t="shared" si="26"/>
        <v>1.5737450896619636</v>
      </c>
      <c r="AN43">
        <v>22.321212306489219</v>
      </c>
      <c r="AO43">
        <v>22.940390303030298</v>
      </c>
      <c r="AP43">
        <v>-5.2930490846577675E-4</v>
      </c>
      <c r="AQ43">
        <v>108.1960931886957</v>
      </c>
      <c r="AR43">
        <v>0</v>
      </c>
      <c r="AS43">
        <v>0</v>
      </c>
      <c r="AT43">
        <f t="shared" si="27"/>
        <v>1</v>
      </c>
      <c r="AU43">
        <f t="shared" si="28"/>
        <v>0</v>
      </c>
      <c r="AV43">
        <f t="shared" si="29"/>
        <v>47513.838885973055</v>
      </c>
      <c r="AW43" t="s">
        <v>437</v>
      </c>
      <c r="AX43">
        <v>0</v>
      </c>
      <c r="AY43">
        <v>0.7</v>
      </c>
      <c r="AZ43">
        <v>0.7</v>
      </c>
      <c r="BA43">
        <f t="shared" si="30"/>
        <v>0</v>
      </c>
      <c r="BB43">
        <v>-1</v>
      </c>
      <c r="BC43" t="s">
        <v>518</v>
      </c>
      <c r="BD43">
        <v>8164.17</v>
      </c>
      <c r="BE43">
        <v>240.69976</v>
      </c>
      <c r="BF43">
        <v>258.98</v>
      </c>
      <c r="BG43">
        <f t="shared" si="31"/>
        <v>7.0585527839987727E-2</v>
      </c>
      <c r="BH43">
        <v>0.5</v>
      </c>
      <c r="BI43">
        <f t="shared" si="32"/>
        <v>1261.1906403228854</v>
      </c>
      <c r="BJ43">
        <f t="shared" si="33"/>
        <v>4.2747847443775511</v>
      </c>
      <c r="BK43">
        <f t="shared" si="34"/>
        <v>44.51090352702149</v>
      </c>
      <c r="BL43">
        <f t="shared" si="35"/>
        <v>4.1823849430305954E-3</v>
      </c>
      <c r="BM43">
        <f t="shared" si="36"/>
        <v>-0.9972970885782686</v>
      </c>
      <c r="BN43">
        <f t="shared" si="37"/>
        <v>258.98</v>
      </c>
      <c r="BO43" t="s">
        <v>437</v>
      </c>
      <c r="BP43">
        <v>0</v>
      </c>
      <c r="BQ43">
        <f t="shared" si="38"/>
        <v>258.98</v>
      </c>
      <c r="BR43">
        <f t="shared" si="39"/>
        <v>0</v>
      </c>
      <c r="BS43" t="e">
        <f t="shared" si="40"/>
        <v>#DIV/0!</v>
      </c>
      <c r="BT43">
        <f t="shared" si="41"/>
        <v>1</v>
      </c>
      <c r="BU43">
        <f t="shared" si="42"/>
        <v>7.077683134582631E-2</v>
      </c>
      <c r="BV43" t="e">
        <f t="shared" si="43"/>
        <v>#DIV/0!</v>
      </c>
      <c r="BW43" t="e">
        <f t="shared" si="44"/>
        <v>#DIV/0!</v>
      </c>
      <c r="BX43" t="e">
        <f t="shared" si="45"/>
        <v>#DIV/0!</v>
      </c>
      <c r="DG43">
        <f t="shared" si="46"/>
        <v>1499.9760000000001</v>
      </c>
      <c r="DH43">
        <f t="shared" si="47"/>
        <v>1261.1906403228854</v>
      </c>
      <c r="DI43">
        <f t="shared" si="48"/>
        <v>0.84080721313066697</v>
      </c>
      <c r="DJ43">
        <f t="shared" si="49"/>
        <v>0.16115792134218718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1703112146.25</v>
      </c>
      <c r="DQ43">
        <v>417.96043333333341</v>
      </c>
      <c r="DR43">
        <v>420.00150000000002</v>
      </c>
      <c r="DS43">
        <v>22.950389999999999</v>
      </c>
      <c r="DT43">
        <v>22.369593333333341</v>
      </c>
      <c r="DU43">
        <v>416.69226666666663</v>
      </c>
      <c r="DV43">
        <v>22.759656666666672</v>
      </c>
      <c r="DW43">
        <v>500.00049999999999</v>
      </c>
      <c r="DX43">
        <v>90.532863333333324</v>
      </c>
      <c r="DY43">
        <v>9.9921266666666647E-2</v>
      </c>
      <c r="DZ43">
        <v>29.462820000000001</v>
      </c>
      <c r="EA43">
        <v>29.912743333333339</v>
      </c>
      <c r="EB43">
        <v>999.9000000000002</v>
      </c>
      <c r="EC43">
        <v>0</v>
      </c>
      <c r="ED43">
        <v>0</v>
      </c>
      <c r="EE43">
        <v>10007.118666666671</v>
      </c>
      <c r="EF43">
        <v>0</v>
      </c>
      <c r="EG43">
        <v>8.980317666666668</v>
      </c>
      <c r="EH43">
        <v>-2.041082666666667</v>
      </c>
      <c r="EI43">
        <v>427.77816666666672</v>
      </c>
      <c r="EJ43">
        <v>429.6117666666666</v>
      </c>
      <c r="EK43">
        <v>0.5808066999999999</v>
      </c>
      <c r="EL43">
        <v>420.00150000000002</v>
      </c>
      <c r="EM43">
        <v>22.369593333333341</v>
      </c>
      <c r="EN43">
        <v>2.0777653333333341</v>
      </c>
      <c r="EO43">
        <v>2.0251833333333331</v>
      </c>
      <c r="EP43">
        <v>18.04974</v>
      </c>
      <c r="EQ43">
        <v>17.642589999999998</v>
      </c>
      <c r="ER43">
        <v>1499.9760000000001</v>
      </c>
      <c r="ES43">
        <v>0.97300140000000002</v>
      </c>
      <c r="ET43">
        <v>2.6998466666666669E-2</v>
      </c>
      <c r="EU43">
        <v>0</v>
      </c>
      <c r="EV43">
        <v>240.66226666666671</v>
      </c>
      <c r="EW43">
        <v>4.9995999999999983</v>
      </c>
      <c r="EX43">
        <v>3661.6586666666672</v>
      </c>
      <c r="EY43">
        <v>14076.2</v>
      </c>
      <c r="EZ43">
        <v>36.566633333333343</v>
      </c>
      <c r="FA43">
        <v>37.655999999999992</v>
      </c>
      <c r="FB43">
        <v>36.753900000000002</v>
      </c>
      <c r="FC43">
        <v>37.462233333333323</v>
      </c>
      <c r="FD43">
        <v>38.258000000000003</v>
      </c>
      <c r="FE43">
        <v>1454.616</v>
      </c>
      <c r="FF43">
        <v>40.359999999999992</v>
      </c>
      <c r="FG43">
        <v>0</v>
      </c>
      <c r="FH43">
        <v>331.20000004768372</v>
      </c>
      <c r="FI43">
        <v>0</v>
      </c>
      <c r="FJ43">
        <v>240.69976</v>
      </c>
      <c r="FK43">
        <v>-2.1461530975958969E-2</v>
      </c>
      <c r="FL43">
        <v>-6.793846138055363</v>
      </c>
      <c r="FM43">
        <v>3661.6219999999998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-2.0486607317073169</v>
      </c>
      <c r="GC43">
        <v>0.12950989547038341</v>
      </c>
      <c r="GD43">
        <v>2.1864507087888192E-2</v>
      </c>
      <c r="GE43">
        <v>1</v>
      </c>
      <c r="GF43">
        <v>240.67011764705879</v>
      </c>
      <c r="GG43">
        <v>0.19984721854585041</v>
      </c>
      <c r="GH43">
        <v>0.28053779914194282</v>
      </c>
      <c r="GI43">
        <v>1</v>
      </c>
      <c r="GJ43">
        <v>0.55809648780487808</v>
      </c>
      <c r="GK43">
        <v>0.48121220905923429</v>
      </c>
      <c r="GL43">
        <v>4.8434016119051938E-2</v>
      </c>
      <c r="GM43">
        <v>0</v>
      </c>
      <c r="GN43">
        <v>2</v>
      </c>
      <c r="GO43">
        <v>3</v>
      </c>
      <c r="GP43" t="s">
        <v>441</v>
      </c>
      <c r="GQ43">
        <v>3.1026600000000002</v>
      </c>
      <c r="GR43">
        <v>2.75813</v>
      </c>
      <c r="GS43">
        <v>8.7868799999999997E-2</v>
      </c>
      <c r="GT43">
        <v>8.8429199999999999E-2</v>
      </c>
      <c r="GU43">
        <v>0.105241</v>
      </c>
      <c r="GV43">
        <v>0.10427699999999999</v>
      </c>
      <c r="GW43">
        <v>23851.9</v>
      </c>
      <c r="GX43">
        <v>22150.400000000001</v>
      </c>
      <c r="GY43">
        <v>26707.9</v>
      </c>
      <c r="GZ43">
        <v>24519.4</v>
      </c>
      <c r="HA43">
        <v>38282.9</v>
      </c>
      <c r="HB43">
        <v>32485.9</v>
      </c>
      <c r="HC43">
        <v>46701.4</v>
      </c>
      <c r="HD43">
        <v>38819.199999999997</v>
      </c>
      <c r="HE43">
        <v>1.9029799999999999</v>
      </c>
      <c r="HF43">
        <v>1.9065300000000001</v>
      </c>
      <c r="HG43">
        <v>0.24302699999999999</v>
      </c>
      <c r="HH43">
        <v>0</v>
      </c>
      <c r="HI43">
        <v>25.946899999999999</v>
      </c>
      <c r="HJ43">
        <v>999.9</v>
      </c>
      <c r="HK43">
        <v>46.4</v>
      </c>
      <c r="HL43">
        <v>32.4</v>
      </c>
      <c r="HM43">
        <v>25.033899999999999</v>
      </c>
      <c r="HN43">
        <v>60.767400000000002</v>
      </c>
      <c r="HO43">
        <v>23.661899999999999</v>
      </c>
      <c r="HP43">
        <v>1</v>
      </c>
      <c r="HQ43">
        <v>-6.8648399999999997E-3</v>
      </c>
      <c r="HR43">
        <v>-1.3450299999999999</v>
      </c>
      <c r="HS43">
        <v>20.2743</v>
      </c>
      <c r="HT43">
        <v>5.2229799999999997</v>
      </c>
      <c r="HU43">
        <v>11.98</v>
      </c>
      <c r="HV43">
        <v>4.9657</v>
      </c>
      <c r="HW43">
        <v>3.27563</v>
      </c>
      <c r="HX43">
        <v>9999</v>
      </c>
      <c r="HY43">
        <v>9999</v>
      </c>
      <c r="HZ43">
        <v>9999</v>
      </c>
      <c r="IA43">
        <v>552</v>
      </c>
      <c r="IB43">
        <v>1.8640099999999999</v>
      </c>
      <c r="IC43">
        <v>1.8601300000000001</v>
      </c>
      <c r="ID43">
        <v>1.85843</v>
      </c>
      <c r="IE43">
        <v>1.85975</v>
      </c>
      <c r="IF43">
        <v>1.85989</v>
      </c>
      <c r="IG43">
        <v>1.8583700000000001</v>
      </c>
      <c r="IH43">
        <v>1.85745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1.2689999999999999</v>
      </c>
      <c r="IX43">
        <v>0.1905</v>
      </c>
      <c r="IY43">
        <v>0.39716153104927959</v>
      </c>
      <c r="IZ43">
        <v>2.1943836705261579E-3</v>
      </c>
      <c r="JA43">
        <v>-2.6144308360484781E-7</v>
      </c>
      <c r="JB43">
        <v>2.8315668189746569E-11</v>
      </c>
      <c r="JC43">
        <v>-2.387284111826243E-2</v>
      </c>
      <c r="JD43">
        <v>-4.9195921971587819E-3</v>
      </c>
      <c r="JE43">
        <v>8.1864236447964141E-4</v>
      </c>
      <c r="JF43">
        <v>-8.2681161510495509E-6</v>
      </c>
      <c r="JG43">
        <v>6</v>
      </c>
      <c r="JH43">
        <v>2002</v>
      </c>
      <c r="JI43">
        <v>0</v>
      </c>
      <c r="JJ43">
        <v>28</v>
      </c>
      <c r="JK43">
        <v>28385202.600000001</v>
      </c>
      <c r="JL43">
        <v>28385202.600000001</v>
      </c>
      <c r="JM43">
        <v>1.1352500000000001</v>
      </c>
      <c r="JN43">
        <v>2.5939899999999998</v>
      </c>
      <c r="JO43">
        <v>1.49658</v>
      </c>
      <c r="JP43">
        <v>2.33765</v>
      </c>
      <c r="JQ43">
        <v>1.5490699999999999</v>
      </c>
      <c r="JR43">
        <v>2.4438499999999999</v>
      </c>
      <c r="JS43">
        <v>36.034700000000001</v>
      </c>
      <c r="JT43">
        <v>24.096299999999999</v>
      </c>
      <c r="JU43">
        <v>18</v>
      </c>
      <c r="JV43">
        <v>489.22699999999998</v>
      </c>
      <c r="JW43">
        <v>507.88600000000002</v>
      </c>
      <c r="JX43">
        <v>29.003499999999999</v>
      </c>
      <c r="JY43">
        <v>27.137599999999999</v>
      </c>
      <c r="JZ43">
        <v>30</v>
      </c>
      <c r="KA43">
        <v>27.4482</v>
      </c>
      <c r="KB43">
        <v>27.465</v>
      </c>
      <c r="KC43">
        <v>22.827100000000002</v>
      </c>
      <c r="KD43">
        <v>18.042899999999999</v>
      </c>
      <c r="KE43">
        <v>77.494299999999996</v>
      </c>
      <c r="KF43">
        <v>29.0244</v>
      </c>
      <c r="KG43">
        <v>420</v>
      </c>
      <c r="KH43">
        <v>22.192599999999999</v>
      </c>
      <c r="KI43">
        <v>102.05800000000001</v>
      </c>
      <c r="KJ43">
        <v>93.592299999999994</v>
      </c>
    </row>
    <row r="44" spans="1:296" x14ac:dyDescent="0.3">
      <c r="A44">
        <v>26</v>
      </c>
      <c r="B44">
        <v>1703112257.0999999</v>
      </c>
      <c r="C44">
        <v>8000.5999999046326</v>
      </c>
      <c r="D44" t="s">
        <v>519</v>
      </c>
      <c r="E44" t="s">
        <v>520</v>
      </c>
      <c r="F44">
        <v>5</v>
      </c>
      <c r="G44" t="s">
        <v>499</v>
      </c>
      <c r="H44">
        <v>1703112249.099999</v>
      </c>
      <c r="I44">
        <f t="shared" si="0"/>
        <v>1.6722944765687688E-3</v>
      </c>
      <c r="J44">
        <f t="shared" si="1"/>
        <v>1.6722944765687688</v>
      </c>
      <c r="K44">
        <f t="shared" si="2"/>
        <v>4.3482984271737273</v>
      </c>
      <c r="L44">
        <f t="shared" si="3"/>
        <v>417.95061290322582</v>
      </c>
      <c r="M44">
        <f t="shared" si="4"/>
        <v>299.5105305535626</v>
      </c>
      <c r="N44">
        <f t="shared" si="5"/>
        <v>27.145369001383433</v>
      </c>
      <c r="O44">
        <f t="shared" si="6"/>
        <v>37.879882188594657</v>
      </c>
      <c r="P44">
        <f t="shared" si="7"/>
        <v>6.7599218102203526E-2</v>
      </c>
      <c r="Q44">
        <f t="shared" si="8"/>
        <v>2.8472736073691691</v>
      </c>
      <c r="R44">
        <f t="shared" si="9"/>
        <v>6.6720108558154384E-2</v>
      </c>
      <c r="S44">
        <f t="shared" si="10"/>
        <v>4.1778099801072527E-2</v>
      </c>
      <c r="T44">
        <f t="shared" si="11"/>
        <v>241.73550604251676</v>
      </c>
      <c r="U44">
        <f t="shared" si="12"/>
        <v>30.551852563765713</v>
      </c>
      <c r="V44">
        <f t="shared" si="13"/>
        <v>30.024041935483869</v>
      </c>
      <c r="W44">
        <f t="shared" si="14"/>
        <v>4.2663367781375783</v>
      </c>
      <c r="X44">
        <f t="shared" si="15"/>
        <v>49.999996494394381</v>
      </c>
      <c r="Y44">
        <f t="shared" si="16"/>
        <v>2.0741560432202766</v>
      </c>
      <c r="Z44">
        <f t="shared" si="17"/>
        <v>4.148312377287497</v>
      </c>
      <c r="AA44">
        <f t="shared" si="18"/>
        <v>2.1921807349173017</v>
      </c>
      <c r="AB44">
        <f t="shared" si="19"/>
        <v>-73.748186416682699</v>
      </c>
      <c r="AC44">
        <f t="shared" si="20"/>
        <v>-74.850650908316837</v>
      </c>
      <c r="AD44">
        <f t="shared" si="21"/>
        <v>-5.8325762038933808</v>
      </c>
      <c r="AE44">
        <f t="shared" si="22"/>
        <v>87.304092513623843</v>
      </c>
      <c r="AF44">
        <f t="shared" si="23"/>
        <v>4.3723395777066081</v>
      </c>
      <c r="AG44">
        <f t="shared" si="24"/>
        <v>1.6814446228447955</v>
      </c>
      <c r="AH44">
        <f t="shared" si="25"/>
        <v>4.3482984271737273</v>
      </c>
      <c r="AI44">
        <v>429.51198610580042</v>
      </c>
      <c r="AJ44">
        <v>427.73136969696952</v>
      </c>
      <c r="AK44">
        <v>3.644359047626805E-4</v>
      </c>
      <c r="AL44">
        <v>66.162810721512699</v>
      </c>
      <c r="AM44">
        <f t="shared" si="26"/>
        <v>1.6722944765687688</v>
      </c>
      <c r="AN44">
        <v>22.247435195782689</v>
      </c>
      <c r="AO44">
        <v>22.900433333333329</v>
      </c>
      <c r="AP44">
        <v>7.8227838380674286E-5</v>
      </c>
      <c r="AQ44">
        <v>108.1960931886957</v>
      </c>
      <c r="AR44">
        <v>0</v>
      </c>
      <c r="AS44">
        <v>0</v>
      </c>
      <c r="AT44">
        <f t="shared" si="27"/>
        <v>1</v>
      </c>
      <c r="AU44">
        <f t="shared" si="28"/>
        <v>0</v>
      </c>
      <c r="AV44">
        <f t="shared" si="29"/>
        <v>47462.580722319508</v>
      </c>
      <c r="AW44" t="s">
        <v>437</v>
      </c>
      <c r="AX44">
        <v>0</v>
      </c>
      <c r="AY44">
        <v>0.7</v>
      </c>
      <c r="AZ44">
        <v>0.7</v>
      </c>
      <c r="BA44">
        <f t="shared" si="30"/>
        <v>0</v>
      </c>
      <c r="BB44">
        <v>-1</v>
      </c>
      <c r="BC44" t="s">
        <v>521</v>
      </c>
      <c r="BD44">
        <v>8166.19</v>
      </c>
      <c r="BE44">
        <v>240.4872</v>
      </c>
      <c r="BF44">
        <v>258.8</v>
      </c>
      <c r="BG44">
        <f t="shared" si="31"/>
        <v>7.0760432766615144E-2</v>
      </c>
      <c r="BH44">
        <v>0.5</v>
      </c>
      <c r="BI44">
        <f t="shared" si="32"/>
        <v>1261.2037551615908</v>
      </c>
      <c r="BJ44">
        <f t="shared" si="33"/>
        <v>4.3482984271737273</v>
      </c>
      <c r="BK44">
        <f t="shared" si="34"/>
        <v>44.621661761057148</v>
      </c>
      <c r="BL44">
        <f t="shared" si="35"/>
        <v>4.2406299579154684E-3</v>
      </c>
      <c r="BM44">
        <f t="shared" si="36"/>
        <v>-0.99729520865533239</v>
      </c>
      <c r="BN44">
        <f t="shared" si="37"/>
        <v>258.8</v>
      </c>
      <c r="BO44" t="s">
        <v>437</v>
      </c>
      <c r="BP44">
        <v>0</v>
      </c>
      <c r="BQ44">
        <f t="shared" si="38"/>
        <v>258.8</v>
      </c>
      <c r="BR44">
        <f t="shared" si="39"/>
        <v>0</v>
      </c>
      <c r="BS44" t="e">
        <f t="shared" si="40"/>
        <v>#DIV/0!</v>
      </c>
      <c r="BT44">
        <f t="shared" si="41"/>
        <v>1</v>
      </c>
      <c r="BU44">
        <f t="shared" si="42"/>
        <v>7.0952344052692781E-2</v>
      </c>
      <c r="BV44" t="e">
        <f t="shared" si="43"/>
        <v>#DIV/0!</v>
      </c>
      <c r="BW44" t="e">
        <f t="shared" si="44"/>
        <v>#DIV/0!</v>
      </c>
      <c r="BX44" t="e">
        <f t="shared" si="45"/>
        <v>#DIV/0!</v>
      </c>
      <c r="DG44">
        <f t="shared" si="46"/>
        <v>1499.9916129032249</v>
      </c>
      <c r="DH44">
        <f t="shared" si="47"/>
        <v>1261.2037551615908</v>
      </c>
      <c r="DI44">
        <f t="shared" si="48"/>
        <v>0.84080720472865744</v>
      </c>
      <c r="DJ44">
        <f t="shared" si="49"/>
        <v>0.16115790512630876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1703112249.099999</v>
      </c>
      <c r="DQ44">
        <v>417.95061290322582</v>
      </c>
      <c r="DR44">
        <v>419.980677419355</v>
      </c>
      <c r="DS44">
        <v>22.885361290322589</v>
      </c>
      <c r="DT44">
        <v>22.228167741935479</v>
      </c>
      <c r="DU44">
        <v>416.68238709677428</v>
      </c>
      <c r="DV44">
        <v>22.695861290322579</v>
      </c>
      <c r="DW44">
        <v>499.99400000000009</v>
      </c>
      <c r="DX44">
        <v>90.532467741935463</v>
      </c>
      <c r="DY44">
        <v>9.9968290322580644E-2</v>
      </c>
      <c r="DZ44">
        <v>29.536422580645159</v>
      </c>
      <c r="EA44">
        <v>30.024041935483869</v>
      </c>
      <c r="EB44">
        <v>999.90000000000032</v>
      </c>
      <c r="EC44">
        <v>0</v>
      </c>
      <c r="ED44">
        <v>0</v>
      </c>
      <c r="EE44">
        <v>9998.4441935483883</v>
      </c>
      <c r="EF44">
        <v>0</v>
      </c>
      <c r="EG44">
        <v>8.9263409677419379</v>
      </c>
      <c r="EH44">
        <v>-2.0299835483870972</v>
      </c>
      <c r="EI44">
        <v>427.7395483870967</v>
      </c>
      <c r="EJ44">
        <v>429.52829032258057</v>
      </c>
      <c r="EK44">
        <v>0.65719248387096774</v>
      </c>
      <c r="EL44">
        <v>419.980677419355</v>
      </c>
      <c r="EM44">
        <v>22.228167741935479</v>
      </c>
      <c r="EN44">
        <v>2.0718677419354838</v>
      </c>
      <c r="EO44">
        <v>2.0123709677419348</v>
      </c>
      <c r="EP44">
        <v>18.004532258064511</v>
      </c>
      <c r="EQ44">
        <v>17.542000000000002</v>
      </c>
      <c r="ER44">
        <v>1499.9916129032249</v>
      </c>
      <c r="ES44">
        <v>0.97300248387096733</v>
      </c>
      <c r="ET44">
        <v>2.6997200000000009E-2</v>
      </c>
      <c r="EU44">
        <v>0</v>
      </c>
      <c r="EV44">
        <v>240.47145161290319</v>
      </c>
      <c r="EW44">
        <v>4.9995999999999974</v>
      </c>
      <c r="EX44">
        <v>3660.5945161290319</v>
      </c>
      <c r="EY44">
        <v>14076.370967741939</v>
      </c>
      <c r="EZ44">
        <v>36.78793548387096</v>
      </c>
      <c r="FA44">
        <v>37.79999999999999</v>
      </c>
      <c r="FB44">
        <v>36.838483870967742</v>
      </c>
      <c r="FC44">
        <v>37.570258064516118</v>
      </c>
      <c r="FD44">
        <v>38.670967741935478</v>
      </c>
      <c r="FE44">
        <v>1454.6316129032259</v>
      </c>
      <c r="FF44">
        <v>40.359999999999978</v>
      </c>
      <c r="FG44">
        <v>0</v>
      </c>
      <c r="FH44">
        <v>102.6000001430511</v>
      </c>
      <c r="FI44">
        <v>0</v>
      </c>
      <c r="FJ44">
        <v>240.4872</v>
      </c>
      <c r="FK44">
        <v>-0.27061537687316728</v>
      </c>
      <c r="FL44">
        <v>-5.3838461273618883</v>
      </c>
      <c r="FM44">
        <v>3660.5603999999998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-2.0438614634146339</v>
      </c>
      <c r="GC44">
        <v>0.17376982578397149</v>
      </c>
      <c r="GD44">
        <v>2.9644299543409591E-2</v>
      </c>
      <c r="GE44">
        <v>1</v>
      </c>
      <c r="GF44">
        <v>240.43705882352941</v>
      </c>
      <c r="GG44">
        <v>0.48776165206535999</v>
      </c>
      <c r="GH44">
        <v>0.2029631872121698</v>
      </c>
      <c r="GI44">
        <v>1</v>
      </c>
      <c r="GJ44">
        <v>0.66451221951219519</v>
      </c>
      <c r="GK44">
        <v>-0.1427991846689905</v>
      </c>
      <c r="GL44">
        <v>1.8123829639606331E-2</v>
      </c>
      <c r="GM44">
        <v>0</v>
      </c>
      <c r="GN44">
        <v>2</v>
      </c>
      <c r="GO44">
        <v>3</v>
      </c>
      <c r="GP44" t="s">
        <v>441</v>
      </c>
      <c r="GQ44">
        <v>3.10256</v>
      </c>
      <c r="GR44">
        <v>2.7580800000000001</v>
      </c>
      <c r="GS44">
        <v>8.7878300000000006E-2</v>
      </c>
      <c r="GT44">
        <v>8.8446800000000006E-2</v>
      </c>
      <c r="GU44">
        <v>0.105145</v>
      </c>
      <c r="GV44">
        <v>0.10405300000000001</v>
      </c>
      <c r="GW44">
        <v>23852.9</v>
      </c>
      <c r="GX44">
        <v>22149.5</v>
      </c>
      <c r="GY44">
        <v>26709.200000000001</v>
      </c>
      <c r="GZ44">
        <v>24518.7</v>
      </c>
      <c r="HA44">
        <v>38288.9</v>
      </c>
      <c r="HB44">
        <v>32491.599999999999</v>
      </c>
      <c r="HC44">
        <v>46703.8</v>
      </c>
      <c r="HD44">
        <v>38816.400000000001</v>
      </c>
      <c r="HE44">
        <v>1.90307</v>
      </c>
      <c r="HF44">
        <v>1.9079299999999999</v>
      </c>
      <c r="HG44">
        <v>0.21990399999999999</v>
      </c>
      <c r="HH44">
        <v>0</v>
      </c>
      <c r="HI44">
        <v>26.433199999999999</v>
      </c>
      <c r="HJ44">
        <v>999.9</v>
      </c>
      <c r="HK44">
        <v>47.9</v>
      </c>
      <c r="HL44">
        <v>32.200000000000003</v>
      </c>
      <c r="HM44">
        <v>25.552</v>
      </c>
      <c r="HN44">
        <v>60.825600000000001</v>
      </c>
      <c r="HO44">
        <v>23.978400000000001</v>
      </c>
      <c r="HP44">
        <v>1</v>
      </c>
      <c r="HQ44">
        <v>-9.6493900000000007E-3</v>
      </c>
      <c r="HR44">
        <v>-1.15154</v>
      </c>
      <c r="HS44">
        <v>20.276399999999999</v>
      </c>
      <c r="HT44">
        <v>5.2219300000000004</v>
      </c>
      <c r="HU44">
        <v>11.98</v>
      </c>
      <c r="HV44">
        <v>4.9657</v>
      </c>
      <c r="HW44">
        <v>3.2756799999999999</v>
      </c>
      <c r="HX44">
        <v>9999</v>
      </c>
      <c r="HY44">
        <v>9999</v>
      </c>
      <c r="HZ44">
        <v>9999</v>
      </c>
      <c r="IA44">
        <v>552</v>
      </c>
      <c r="IB44">
        <v>1.8640099999999999</v>
      </c>
      <c r="IC44">
        <v>1.8601399999999999</v>
      </c>
      <c r="ID44">
        <v>1.8584000000000001</v>
      </c>
      <c r="IE44">
        <v>1.8597900000000001</v>
      </c>
      <c r="IF44">
        <v>1.85989</v>
      </c>
      <c r="IG44">
        <v>1.8583799999999999</v>
      </c>
      <c r="IH44">
        <v>1.85745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1.268</v>
      </c>
      <c r="IX44">
        <v>0.1898</v>
      </c>
      <c r="IY44">
        <v>0.39716153104927959</v>
      </c>
      <c r="IZ44">
        <v>2.1943836705261579E-3</v>
      </c>
      <c r="JA44">
        <v>-2.6144308360484781E-7</v>
      </c>
      <c r="JB44">
        <v>2.8315668189746569E-11</v>
      </c>
      <c r="JC44">
        <v>-2.387284111826243E-2</v>
      </c>
      <c r="JD44">
        <v>-4.9195921971587819E-3</v>
      </c>
      <c r="JE44">
        <v>8.1864236447964141E-4</v>
      </c>
      <c r="JF44">
        <v>-8.2681161510495509E-6</v>
      </c>
      <c r="JG44">
        <v>6</v>
      </c>
      <c r="JH44">
        <v>2002</v>
      </c>
      <c r="JI44">
        <v>0</v>
      </c>
      <c r="JJ44">
        <v>28</v>
      </c>
      <c r="JK44">
        <v>28385204.300000001</v>
      </c>
      <c r="JL44">
        <v>28385204.300000001</v>
      </c>
      <c r="JM44">
        <v>1.1352500000000001</v>
      </c>
      <c r="JN44">
        <v>2.5976599999999999</v>
      </c>
      <c r="JO44">
        <v>1.49658</v>
      </c>
      <c r="JP44">
        <v>2.33765</v>
      </c>
      <c r="JQ44">
        <v>1.5478499999999999</v>
      </c>
      <c r="JR44">
        <v>2.4182100000000002</v>
      </c>
      <c r="JS44">
        <v>35.987900000000003</v>
      </c>
      <c r="JT44">
        <v>24.087499999999999</v>
      </c>
      <c r="JU44">
        <v>18</v>
      </c>
      <c r="JV44">
        <v>488.666</v>
      </c>
      <c r="JW44">
        <v>508.017</v>
      </c>
      <c r="JX44">
        <v>29.0045</v>
      </c>
      <c r="JY44">
        <v>27.103100000000001</v>
      </c>
      <c r="JZ44">
        <v>30</v>
      </c>
      <c r="KA44">
        <v>27.369399999999999</v>
      </c>
      <c r="KB44">
        <v>27.374300000000002</v>
      </c>
      <c r="KC44">
        <v>22.831499999999998</v>
      </c>
      <c r="KD44">
        <v>19.763100000000001</v>
      </c>
      <c r="KE44">
        <v>81.316400000000002</v>
      </c>
      <c r="KF44">
        <v>28.9817</v>
      </c>
      <c r="KG44">
        <v>420</v>
      </c>
      <c r="KH44">
        <v>22.144100000000002</v>
      </c>
      <c r="KI44">
        <v>102.063</v>
      </c>
      <c r="KJ44">
        <v>93.587100000000007</v>
      </c>
    </row>
    <row r="45" spans="1:296" x14ac:dyDescent="0.3">
      <c r="A45">
        <v>27</v>
      </c>
      <c r="B45">
        <v>1703112649.5999999</v>
      </c>
      <c r="C45">
        <v>8393.0999999046326</v>
      </c>
      <c r="D45" t="s">
        <v>522</v>
      </c>
      <c r="E45" t="s">
        <v>523</v>
      </c>
      <c r="F45">
        <v>5</v>
      </c>
      <c r="G45" t="s">
        <v>499</v>
      </c>
      <c r="H45">
        <v>1703112641.849999</v>
      </c>
      <c r="I45">
        <f t="shared" si="0"/>
        <v>2.3627725741535389E-3</v>
      </c>
      <c r="J45">
        <f t="shared" si="1"/>
        <v>2.362772574153539</v>
      </c>
      <c r="K45">
        <f t="shared" si="2"/>
        <v>4.8988076414008415</v>
      </c>
      <c r="L45">
        <f t="shared" si="3"/>
        <v>417.63306666666671</v>
      </c>
      <c r="M45">
        <f t="shared" si="4"/>
        <v>320.25105405901718</v>
      </c>
      <c r="N45">
        <f t="shared" si="5"/>
        <v>29.024067586401731</v>
      </c>
      <c r="O45">
        <f t="shared" si="6"/>
        <v>37.849712591471352</v>
      </c>
      <c r="P45">
        <f t="shared" si="7"/>
        <v>9.6334642200761225E-2</v>
      </c>
      <c r="Q45">
        <f t="shared" si="8"/>
        <v>2.8473383875842044</v>
      </c>
      <c r="R45">
        <f t="shared" si="9"/>
        <v>9.4559904903716074E-2</v>
      </c>
      <c r="S45">
        <f t="shared" si="10"/>
        <v>5.9256670390734748E-2</v>
      </c>
      <c r="T45">
        <f t="shared" si="11"/>
        <v>241.73901962330882</v>
      </c>
      <c r="U45">
        <f t="shared" si="12"/>
        <v>30.468429362572405</v>
      </c>
      <c r="V45">
        <f t="shared" si="13"/>
        <v>30.01215333333333</v>
      </c>
      <c r="W45">
        <f t="shared" si="14"/>
        <v>4.2634248014197214</v>
      </c>
      <c r="X45">
        <f t="shared" si="15"/>
        <v>49.805267103047498</v>
      </c>
      <c r="Y45">
        <f t="shared" si="16"/>
        <v>2.07809917982018</v>
      </c>
      <c r="Z45">
        <f t="shared" si="17"/>
        <v>4.1724486197826751</v>
      </c>
      <c r="AA45">
        <f t="shared" si="18"/>
        <v>2.1853256215995414</v>
      </c>
      <c r="AB45">
        <f t="shared" si="19"/>
        <v>-104.19827052017106</v>
      </c>
      <c r="AC45">
        <f t="shared" si="20"/>
        <v>-57.570268724385926</v>
      </c>
      <c r="AD45">
        <f t="shared" si="21"/>
        <v>-4.4879101648213657</v>
      </c>
      <c r="AE45">
        <f t="shared" si="22"/>
        <v>75.482570213930472</v>
      </c>
      <c r="AF45">
        <f t="shared" si="23"/>
        <v>4.8746403201729693</v>
      </c>
      <c r="AG45">
        <f t="shared" si="24"/>
        <v>2.3603393320715451</v>
      </c>
      <c r="AH45">
        <f t="shared" si="25"/>
        <v>4.8988076414008415</v>
      </c>
      <c r="AI45">
        <v>429.41233962314891</v>
      </c>
      <c r="AJ45">
        <v>427.41080606060592</v>
      </c>
      <c r="AK45">
        <v>-4.4529376794905822E-4</v>
      </c>
      <c r="AL45">
        <v>66.162810721512699</v>
      </c>
      <c r="AM45">
        <f t="shared" si="26"/>
        <v>2.362772574153539</v>
      </c>
      <c r="AN45">
        <v>22.007562391919969</v>
      </c>
      <c r="AO45">
        <v>22.931026666666671</v>
      </c>
      <c r="AP45">
        <v>-1.437878555311104E-6</v>
      </c>
      <c r="AQ45">
        <v>108.1960931886957</v>
      </c>
      <c r="AR45">
        <v>0</v>
      </c>
      <c r="AS45">
        <v>0</v>
      </c>
      <c r="AT45">
        <f t="shared" si="27"/>
        <v>1</v>
      </c>
      <c r="AU45">
        <f t="shared" si="28"/>
        <v>0</v>
      </c>
      <c r="AV45">
        <f t="shared" si="29"/>
        <v>47448.524282947023</v>
      </c>
      <c r="AW45" t="s">
        <v>437</v>
      </c>
      <c r="AX45">
        <v>0</v>
      </c>
      <c r="AY45">
        <v>0.7</v>
      </c>
      <c r="AZ45">
        <v>0.7</v>
      </c>
      <c r="BA45">
        <f t="shared" si="30"/>
        <v>0</v>
      </c>
      <c r="BB45">
        <v>-1</v>
      </c>
      <c r="BC45" t="s">
        <v>524</v>
      </c>
      <c r="BD45">
        <v>8167.09</v>
      </c>
      <c r="BE45">
        <v>238.48750000000001</v>
      </c>
      <c r="BF45">
        <v>257.25</v>
      </c>
      <c r="BG45">
        <f t="shared" si="31"/>
        <v>7.2934888241010687E-2</v>
      </c>
      <c r="BH45">
        <v>0.5</v>
      </c>
      <c r="BI45">
        <f t="shared" si="32"/>
        <v>1261.2195003229581</v>
      </c>
      <c r="BJ45">
        <f t="shared" si="33"/>
        <v>4.8988076414008415</v>
      </c>
      <c r="BK45">
        <f t="shared" si="34"/>
        <v>45.993451651719148</v>
      </c>
      <c r="BL45">
        <f t="shared" si="35"/>
        <v>4.6770666326443134E-3</v>
      </c>
      <c r="BM45">
        <f t="shared" si="36"/>
        <v>-0.99727891156462589</v>
      </c>
      <c r="BN45">
        <f t="shared" si="37"/>
        <v>257.25</v>
      </c>
      <c r="BO45" t="s">
        <v>437</v>
      </c>
      <c r="BP45">
        <v>0</v>
      </c>
      <c r="BQ45">
        <f t="shared" si="38"/>
        <v>257.25</v>
      </c>
      <c r="BR45">
        <f t="shared" si="39"/>
        <v>0</v>
      </c>
      <c r="BS45" t="e">
        <f t="shared" si="40"/>
        <v>#DIV/0!</v>
      </c>
      <c r="BT45">
        <f t="shared" si="41"/>
        <v>1</v>
      </c>
      <c r="BU45">
        <f t="shared" si="42"/>
        <v>7.3133892028844238E-2</v>
      </c>
      <c r="BV45" t="e">
        <f t="shared" si="43"/>
        <v>#DIV/0!</v>
      </c>
      <c r="BW45" t="e">
        <f t="shared" si="44"/>
        <v>#DIV/0!</v>
      </c>
      <c r="BX45" t="e">
        <f t="shared" si="45"/>
        <v>#DIV/0!</v>
      </c>
      <c r="DG45">
        <f t="shared" si="46"/>
        <v>1500.01</v>
      </c>
      <c r="DH45">
        <f t="shared" si="47"/>
        <v>1261.2195003229581</v>
      </c>
      <c r="DI45">
        <f t="shared" si="48"/>
        <v>0.84080739483267319</v>
      </c>
      <c r="DJ45">
        <f t="shared" si="49"/>
        <v>0.16115827202705904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1703112641.849999</v>
      </c>
      <c r="DQ45">
        <v>417.63306666666671</v>
      </c>
      <c r="DR45">
        <v>419.97726666666671</v>
      </c>
      <c r="DS45">
        <v>22.92971</v>
      </c>
      <c r="DT45">
        <v>22.007206666666669</v>
      </c>
      <c r="DU45">
        <v>416.36553333333319</v>
      </c>
      <c r="DV45">
        <v>22.739370000000001</v>
      </c>
      <c r="DW45">
        <v>499.99113333333332</v>
      </c>
      <c r="DX45">
        <v>90.529139999999998</v>
      </c>
      <c r="DY45">
        <v>9.9968690000000013E-2</v>
      </c>
      <c r="DZ45">
        <v>29.63711666666666</v>
      </c>
      <c r="EA45">
        <v>30.01215333333333</v>
      </c>
      <c r="EB45">
        <v>999.9000000000002</v>
      </c>
      <c r="EC45">
        <v>0</v>
      </c>
      <c r="ED45">
        <v>0</v>
      </c>
      <c r="EE45">
        <v>9999.2086666666673</v>
      </c>
      <c r="EF45">
        <v>0</v>
      </c>
      <c r="EG45">
        <v>8.6325316666666652</v>
      </c>
      <c r="EH45">
        <v>-2.3441749999999999</v>
      </c>
      <c r="EI45">
        <v>427.43406666666681</v>
      </c>
      <c r="EJ45">
        <v>429.42773333333332</v>
      </c>
      <c r="EK45">
        <v>0.9225045999999999</v>
      </c>
      <c r="EL45">
        <v>419.97726666666671</v>
      </c>
      <c r="EM45">
        <v>22.007206666666669</v>
      </c>
      <c r="EN45">
        <v>2.075806333333333</v>
      </c>
      <c r="EO45">
        <v>1.992293333333333</v>
      </c>
      <c r="EP45">
        <v>18.034736666666671</v>
      </c>
      <c r="EQ45">
        <v>17.38321333333333</v>
      </c>
      <c r="ER45">
        <v>1500.01</v>
      </c>
      <c r="ES45">
        <v>0.97299850000000043</v>
      </c>
      <c r="ET45">
        <v>2.7001859999999989E-2</v>
      </c>
      <c r="EU45">
        <v>0</v>
      </c>
      <c r="EV45">
        <v>238.4922</v>
      </c>
      <c r="EW45">
        <v>4.9995999999999983</v>
      </c>
      <c r="EX45">
        <v>3670.563000000001</v>
      </c>
      <c r="EY45">
        <v>14076.49</v>
      </c>
      <c r="EZ45">
        <v>38.91429999999999</v>
      </c>
      <c r="FA45">
        <v>39.912266666666667</v>
      </c>
      <c r="FB45">
        <v>39.237333333333332</v>
      </c>
      <c r="FC45">
        <v>39.510133333333322</v>
      </c>
      <c r="FD45">
        <v>40.381033333333328</v>
      </c>
      <c r="FE45">
        <v>1454.640000000001</v>
      </c>
      <c r="FF45">
        <v>40.369999999999983</v>
      </c>
      <c r="FG45">
        <v>0</v>
      </c>
      <c r="FH45">
        <v>391.59999990463263</v>
      </c>
      <c r="FI45">
        <v>0</v>
      </c>
      <c r="FJ45">
        <v>238.48750000000001</v>
      </c>
      <c r="FK45">
        <v>-8.570940518776124E-2</v>
      </c>
      <c r="FL45">
        <v>-7.6413675119560223</v>
      </c>
      <c r="FM45">
        <v>3670.5896153846161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-2.35259325</v>
      </c>
      <c r="GC45">
        <v>0.103910431519709</v>
      </c>
      <c r="GD45">
        <v>3.6105861600819043E-2</v>
      </c>
      <c r="GE45">
        <v>1</v>
      </c>
      <c r="GF45">
        <v>238.47408823529409</v>
      </c>
      <c r="GG45">
        <v>0.20679907934542019</v>
      </c>
      <c r="GH45">
        <v>0.18726504771816299</v>
      </c>
      <c r="GI45">
        <v>1</v>
      </c>
      <c r="GJ45">
        <v>0.92151880000000008</v>
      </c>
      <c r="GK45">
        <v>2.0770851782362688E-2</v>
      </c>
      <c r="GL45">
        <v>2.078313465288618E-3</v>
      </c>
      <c r="GM45">
        <v>1</v>
      </c>
      <c r="GN45">
        <v>3</v>
      </c>
      <c r="GO45">
        <v>3</v>
      </c>
      <c r="GP45" t="s">
        <v>451</v>
      </c>
      <c r="GQ45">
        <v>3.10256</v>
      </c>
      <c r="GR45">
        <v>2.7579199999999999</v>
      </c>
      <c r="GS45">
        <v>8.7810100000000002E-2</v>
      </c>
      <c r="GT45">
        <v>8.84321E-2</v>
      </c>
      <c r="GU45">
        <v>0.10521800000000001</v>
      </c>
      <c r="GV45">
        <v>0.103272</v>
      </c>
      <c r="GW45">
        <v>23839.7</v>
      </c>
      <c r="GX45">
        <v>22135</v>
      </c>
      <c r="GY45">
        <v>26693</v>
      </c>
      <c r="GZ45">
        <v>24503</v>
      </c>
      <c r="HA45">
        <v>38263.199999999997</v>
      </c>
      <c r="HB45">
        <v>32498</v>
      </c>
      <c r="HC45">
        <v>46675.6</v>
      </c>
      <c r="HD45">
        <v>38789.599999999999</v>
      </c>
      <c r="HE45">
        <v>1.9011499999999999</v>
      </c>
      <c r="HF45">
        <v>1.9055</v>
      </c>
      <c r="HG45">
        <v>0.155419</v>
      </c>
      <c r="HH45">
        <v>0</v>
      </c>
      <c r="HI45">
        <v>27.4801</v>
      </c>
      <c r="HJ45">
        <v>999.9</v>
      </c>
      <c r="HK45">
        <v>50.1</v>
      </c>
      <c r="HL45">
        <v>31.9</v>
      </c>
      <c r="HM45">
        <v>26.2776</v>
      </c>
      <c r="HN45">
        <v>60.745699999999999</v>
      </c>
      <c r="HO45">
        <v>23.7059</v>
      </c>
      <c r="HP45">
        <v>1</v>
      </c>
      <c r="HQ45">
        <v>9.9314E-3</v>
      </c>
      <c r="HR45">
        <v>-0.60502199999999995</v>
      </c>
      <c r="HS45">
        <v>20.278600000000001</v>
      </c>
      <c r="HT45">
        <v>5.2199900000000001</v>
      </c>
      <c r="HU45">
        <v>11.98</v>
      </c>
      <c r="HV45">
        <v>4.9652000000000003</v>
      </c>
      <c r="HW45">
        <v>3.2749000000000001</v>
      </c>
      <c r="HX45">
        <v>9999</v>
      </c>
      <c r="HY45">
        <v>9999</v>
      </c>
      <c r="HZ45">
        <v>9999</v>
      </c>
      <c r="IA45">
        <v>552.1</v>
      </c>
      <c r="IB45">
        <v>1.8640099999999999</v>
      </c>
      <c r="IC45">
        <v>1.8601000000000001</v>
      </c>
      <c r="ID45">
        <v>1.8583799999999999</v>
      </c>
      <c r="IE45">
        <v>1.8597399999999999</v>
      </c>
      <c r="IF45">
        <v>1.85988</v>
      </c>
      <c r="IG45">
        <v>1.8583700000000001</v>
      </c>
      <c r="IH45">
        <v>1.85745</v>
      </c>
      <c r="II45">
        <v>1.85239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1.2669999999999999</v>
      </c>
      <c r="IX45">
        <v>0.1903</v>
      </c>
      <c r="IY45">
        <v>0.39716153104927959</v>
      </c>
      <c r="IZ45">
        <v>2.1943836705261579E-3</v>
      </c>
      <c r="JA45">
        <v>-2.6144308360484781E-7</v>
      </c>
      <c r="JB45">
        <v>2.8315668189746569E-11</v>
      </c>
      <c r="JC45">
        <v>-2.387284111826243E-2</v>
      </c>
      <c r="JD45">
        <v>-4.9195921971587819E-3</v>
      </c>
      <c r="JE45">
        <v>8.1864236447964141E-4</v>
      </c>
      <c r="JF45">
        <v>-8.2681161510495509E-6</v>
      </c>
      <c r="JG45">
        <v>6</v>
      </c>
      <c r="JH45">
        <v>2002</v>
      </c>
      <c r="JI45">
        <v>0</v>
      </c>
      <c r="JJ45">
        <v>28</v>
      </c>
      <c r="JK45">
        <v>28385210.800000001</v>
      </c>
      <c r="JL45">
        <v>28385210.800000001</v>
      </c>
      <c r="JM45">
        <v>1.1352500000000001</v>
      </c>
      <c r="JN45">
        <v>2.5854499999999998</v>
      </c>
      <c r="JO45">
        <v>1.49658</v>
      </c>
      <c r="JP45">
        <v>2.33765</v>
      </c>
      <c r="JQ45">
        <v>1.5490699999999999</v>
      </c>
      <c r="JR45">
        <v>2.4633799999999999</v>
      </c>
      <c r="JS45">
        <v>36.011299999999999</v>
      </c>
      <c r="JT45">
        <v>24.105</v>
      </c>
      <c r="JU45">
        <v>18</v>
      </c>
      <c r="JV45">
        <v>487.976</v>
      </c>
      <c r="JW45">
        <v>506.65100000000001</v>
      </c>
      <c r="JX45">
        <v>28.452999999999999</v>
      </c>
      <c r="JY45">
        <v>27.278199999999998</v>
      </c>
      <c r="JZ45">
        <v>30.000599999999999</v>
      </c>
      <c r="KA45">
        <v>27.424399999999999</v>
      </c>
      <c r="KB45">
        <v>27.403300000000002</v>
      </c>
      <c r="KC45">
        <v>22.830100000000002</v>
      </c>
      <c r="KD45">
        <v>21.180199999999999</v>
      </c>
      <c r="KE45">
        <v>84.689400000000006</v>
      </c>
      <c r="KF45">
        <v>28.4373</v>
      </c>
      <c r="KG45">
        <v>420</v>
      </c>
      <c r="KH45">
        <v>22.105499999999999</v>
      </c>
      <c r="KI45">
        <v>102.002</v>
      </c>
      <c r="KJ45">
        <v>93.524299999999997</v>
      </c>
    </row>
    <row r="46" spans="1:296" x14ac:dyDescent="0.3">
      <c r="A46">
        <v>28</v>
      </c>
      <c r="B46">
        <v>1703113046.0999999</v>
      </c>
      <c r="C46">
        <v>8789.5999999046326</v>
      </c>
      <c r="D46" t="s">
        <v>525</v>
      </c>
      <c r="E46" t="s">
        <v>526</v>
      </c>
      <c r="F46">
        <v>5</v>
      </c>
      <c r="G46" t="s">
        <v>499</v>
      </c>
      <c r="H46">
        <v>1703113038.349999</v>
      </c>
      <c r="I46">
        <f t="shared" si="0"/>
        <v>4.2309170110411435E-3</v>
      </c>
      <c r="J46">
        <f t="shared" si="1"/>
        <v>4.2309170110411438</v>
      </c>
      <c r="K46">
        <f t="shared" si="2"/>
        <v>3.5007783107935371</v>
      </c>
      <c r="L46">
        <f t="shared" si="3"/>
        <v>417.78866666666659</v>
      </c>
      <c r="M46">
        <f t="shared" si="4"/>
        <v>341.6081450259785</v>
      </c>
      <c r="N46">
        <f t="shared" si="5"/>
        <v>30.967879029683413</v>
      </c>
      <c r="O46">
        <f t="shared" si="6"/>
        <v>37.87388877487728</v>
      </c>
      <c r="P46">
        <f t="shared" si="7"/>
        <v>0.10922228066196603</v>
      </c>
      <c r="Q46">
        <f t="shared" si="8"/>
        <v>2.8451678570440952</v>
      </c>
      <c r="R46">
        <f t="shared" si="9"/>
        <v>0.10694527924157683</v>
      </c>
      <c r="S46">
        <f t="shared" si="10"/>
        <v>6.704142535598176E-2</v>
      </c>
      <c r="T46">
        <f t="shared" si="11"/>
        <v>241.7374298231571</v>
      </c>
      <c r="U46">
        <f t="shared" si="12"/>
        <v>36.578130693088106</v>
      </c>
      <c r="V46">
        <f t="shared" si="13"/>
        <v>36.043356666666668</v>
      </c>
      <c r="W46">
        <f t="shared" si="14"/>
        <v>5.9830307766875004</v>
      </c>
      <c r="X46">
        <f t="shared" si="15"/>
        <v>42.4088938901969</v>
      </c>
      <c r="Y46">
        <f t="shared" si="16"/>
        <v>2.5657536113974206</v>
      </c>
      <c r="Z46">
        <f t="shared" si="17"/>
        <v>6.0500366221306034</v>
      </c>
      <c r="AA46">
        <f t="shared" si="18"/>
        <v>3.4172771652900797</v>
      </c>
      <c r="AB46">
        <f t="shared" si="19"/>
        <v>-186.58344018691443</v>
      </c>
      <c r="AC46">
        <f t="shared" si="20"/>
        <v>31.105181049889712</v>
      </c>
      <c r="AD46">
        <f t="shared" si="21"/>
        <v>2.5817947960064696</v>
      </c>
      <c r="AE46">
        <f t="shared" si="22"/>
        <v>88.840965482138856</v>
      </c>
      <c r="AF46">
        <f t="shared" si="23"/>
        <v>3.662729527869319</v>
      </c>
      <c r="AG46">
        <f t="shared" si="24"/>
        <v>4.3933529956344337</v>
      </c>
      <c r="AH46">
        <f t="shared" si="25"/>
        <v>3.5007783107935371</v>
      </c>
      <c r="AI46">
        <v>431.39303193739943</v>
      </c>
      <c r="AJ46">
        <v>429.95247878787882</v>
      </c>
      <c r="AK46">
        <v>4.3341856184740273E-4</v>
      </c>
      <c r="AL46">
        <v>66.162810721512699</v>
      </c>
      <c r="AM46">
        <f t="shared" si="26"/>
        <v>4.2309170110411438</v>
      </c>
      <c r="AN46">
        <v>26.594802016495638</v>
      </c>
      <c r="AO46">
        <v>28.28297090909091</v>
      </c>
      <c r="AP46">
        <v>-5.7380024637385969E-3</v>
      </c>
      <c r="AQ46">
        <v>108.1960931886957</v>
      </c>
      <c r="AR46">
        <v>0</v>
      </c>
      <c r="AS46">
        <v>0</v>
      </c>
      <c r="AT46">
        <f t="shared" si="27"/>
        <v>1</v>
      </c>
      <c r="AU46">
        <f t="shared" si="28"/>
        <v>0</v>
      </c>
      <c r="AV46">
        <f t="shared" si="29"/>
        <v>46375.759687252001</v>
      </c>
      <c r="AW46" t="s">
        <v>437</v>
      </c>
      <c r="AX46">
        <v>0</v>
      </c>
      <c r="AY46">
        <v>0.7</v>
      </c>
      <c r="AZ46">
        <v>0.7</v>
      </c>
      <c r="BA46">
        <f t="shared" si="30"/>
        <v>0</v>
      </c>
      <c r="BB46">
        <v>-1</v>
      </c>
      <c r="BC46" t="s">
        <v>527</v>
      </c>
      <c r="BD46">
        <v>8162.22</v>
      </c>
      <c r="BE46">
        <v>231.57530769230769</v>
      </c>
      <c r="BF46">
        <v>253.84</v>
      </c>
      <c r="BG46">
        <f t="shared" si="31"/>
        <v>8.7711520279279531E-2</v>
      </c>
      <c r="BH46">
        <v>0.5</v>
      </c>
      <c r="BI46">
        <f t="shared" si="32"/>
        <v>1261.2138803228795</v>
      </c>
      <c r="BJ46">
        <f t="shared" si="33"/>
        <v>3.5007783107935371</v>
      </c>
      <c r="BK46">
        <f t="shared" si="34"/>
        <v>55.311493420224537</v>
      </c>
      <c r="BL46">
        <f t="shared" si="35"/>
        <v>3.568608291593894E-3</v>
      </c>
      <c r="BM46">
        <f t="shared" si="36"/>
        <v>-0.99724235739048228</v>
      </c>
      <c r="BN46">
        <f t="shared" si="37"/>
        <v>253.84</v>
      </c>
      <c r="BO46" t="s">
        <v>437</v>
      </c>
      <c r="BP46">
        <v>0</v>
      </c>
      <c r="BQ46">
        <f t="shared" si="38"/>
        <v>253.84</v>
      </c>
      <c r="BR46">
        <f t="shared" si="39"/>
        <v>0</v>
      </c>
      <c r="BS46" t="e">
        <f t="shared" si="40"/>
        <v>#DIV/0!</v>
      </c>
      <c r="BT46">
        <f t="shared" si="41"/>
        <v>1</v>
      </c>
      <c r="BU46">
        <f t="shared" si="42"/>
        <v>8.7954066159802141E-2</v>
      </c>
      <c r="BV46" t="e">
        <f t="shared" si="43"/>
        <v>#DIV/0!</v>
      </c>
      <c r="BW46" t="e">
        <f t="shared" si="44"/>
        <v>#DIV/0!</v>
      </c>
      <c r="BX46" t="e">
        <f t="shared" si="45"/>
        <v>#DIV/0!</v>
      </c>
      <c r="DG46">
        <f t="shared" si="46"/>
        <v>1500.003666666667</v>
      </c>
      <c r="DH46">
        <f t="shared" si="47"/>
        <v>1261.2138803228795</v>
      </c>
      <c r="DI46">
        <f t="shared" si="48"/>
        <v>0.84080719824210159</v>
      </c>
      <c r="DJ46">
        <f t="shared" si="49"/>
        <v>0.1611578926072561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1703113038.349999</v>
      </c>
      <c r="DQ46">
        <v>417.78866666666659</v>
      </c>
      <c r="DR46">
        <v>419.98790000000008</v>
      </c>
      <c r="DS46">
        <v>28.302949999999999</v>
      </c>
      <c r="DT46">
        <v>26.595390000000009</v>
      </c>
      <c r="DU46">
        <v>416.52083333333331</v>
      </c>
      <c r="DV46">
        <v>28.00417333333333</v>
      </c>
      <c r="DW46">
        <v>500.01266666666669</v>
      </c>
      <c r="DX46">
        <v>90.553153333333341</v>
      </c>
      <c r="DY46">
        <v>0.10006872999999999</v>
      </c>
      <c r="DZ46">
        <v>36.246143333333329</v>
      </c>
      <c r="EA46">
        <v>36.043356666666668</v>
      </c>
      <c r="EB46">
        <v>999.9000000000002</v>
      </c>
      <c r="EC46">
        <v>0</v>
      </c>
      <c r="ED46">
        <v>0</v>
      </c>
      <c r="EE46">
        <v>9983.2673333333332</v>
      </c>
      <c r="EF46">
        <v>0</v>
      </c>
      <c r="EG46">
        <v>8.5058906666666658</v>
      </c>
      <c r="EH46">
        <v>-2.199273666666667</v>
      </c>
      <c r="EI46">
        <v>429.95763333333338</v>
      </c>
      <c r="EJ46">
        <v>431.46283333333332</v>
      </c>
      <c r="EK46">
        <v>1.707549666666667</v>
      </c>
      <c r="EL46">
        <v>419.98790000000008</v>
      </c>
      <c r="EM46">
        <v>26.595390000000009</v>
      </c>
      <c r="EN46">
        <v>2.5629213333333332</v>
      </c>
      <c r="EO46">
        <v>2.4082973333333331</v>
      </c>
      <c r="EP46">
        <v>21.431693333333332</v>
      </c>
      <c r="EQ46">
        <v>20.41967</v>
      </c>
      <c r="ER46">
        <v>1500.003666666667</v>
      </c>
      <c r="ES46">
        <v>0.9730048333333331</v>
      </c>
      <c r="ET46">
        <v>2.6994993333333332E-2</v>
      </c>
      <c r="EU46">
        <v>0</v>
      </c>
      <c r="EV46">
        <v>231.5753333333333</v>
      </c>
      <c r="EW46">
        <v>4.9995999999999983</v>
      </c>
      <c r="EX46">
        <v>3579.4626666666659</v>
      </c>
      <c r="EY46">
        <v>14076.456666666671</v>
      </c>
      <c r="EZ46">
        <v>39.583133333333322</v>
      </c>
      <c r="FA46">
        <v>40.591399999999993</v>
      </c>
      <c r="FB46">
        <v>40.112266666666663</v>
      </c>
      <c r="FC46">
        <v>40.312399999999997</v>
      </c>
      <c r="FD46">
        <v>41.778933333333327</v>
      </c>
      <c r="FE46">
        <v>1454.6436666666671</v>
      </c>
      <c r="FF46">
        <v>40.359999999999992</v>
      </c>
      <c r="FG46">
        <v>0</v>
      </c>
      <c r="FH46">
        <v>396</v>
      </c>
      <c r="FI46">
        <v>0</v>
      </c>
      <c r="FJ46">
        <v>231.57530769230769</v>
      </c>
      <c r="FK46">
        <v>-0.48273505074784268</v>
      </c>
      <c r="FL46">
        <v>-8.4345299235662736</v>
      </c>
      <c r="FM46">
        <v>3579.416538461538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-2.2021452500000001</v>
      </c>
      <c r="GC46">
        <v>0.14113699812382721</v>
      </c>
      <c r="GD46">
        <v>4.0642141921132788E-2</v>
      </c>
      <c r="GE46">
        <v>1</v>
      </c>
      <c r="GF46">
        <v>231.59</v>
      </c>
      <c r="GG46">
        <v>-0.33796791925538489</v>
      </c>
      <c r="GH46">
        <v>0.21211761443345609</v>
      </c>
      <c r="GI46">
        <v>1</v>
      </c>
      <c r="GJ46">
        <v>1.7075162500000001</v>
      </c>
      <c r="GK46">
        <v>-9.0332082551576823E-3</v>
      </c>
      <c r="GL46">
        <v>4.9253896736704949E-3</v>
      </c>
      <c r="GM46">
        <v>1</v>
      </c>
      <c r="GN46">
        <v>3</v>
      </c>
      <c r="GO46">
        <v>3</v>
      </c>
      <c r="GP46" t="s">
        <v>451</v>
      </c>
      <c r="GQ46">
        <v>3.1036700000000002</v>
      </c>
      <c r="GR46">
        <v>2.75787</v>
      </c>
      <c r="GS46">
        <v>8.7723700000000002E-2</v>
      </c>
      <c r="GT46">
        <v>8.8330500000000006E-2</v>
      </c>
      <c r="GU46">
        <v>0.121362</v>
      </c>
      <c r="GV46">
        <v>0.117587</v>
      </c>
      <c r="GW46">
        <v>23794.5</v>
      </c>
      <c r="GX46">
        <v>22092.2</v>
      </c>
      <c r="GY46">
        <v>26643.4</v>
      </c>
      <c r="GZ46">
        <v>24457</v>
      </c>
      <c r="HA46">
        <v>37498.1</v>
      </c>
      <c r="HB46">
        <v>31913.9</v>
      </c>
      <c r="HC46">
        <v>46589.5</v>
      </c>
      <c r="HD46">
        <v>38712.9</v>
      </c>
      <c r="HE46">
        <v>1.8915299999999999</v>
      </c>
      <c r="HF46">
        <v>1.89775</v>
      </c>
      <c r="HG46">
        <v>0.26420500000000002</v>
      </c>
      <c r="HH46">
        <v>0</v>
      </c>
      <c r="HI46">
        <v>31.7867</v>
      </c>
      <c r="HJ46">
        <v>999.9</v>
      </c>
      <c r="HK46">
        <v>52.4</v>
      </c>
      <c r="HL46">
        <v>31.8</v>
      </c>
      <c r="HM46">
        <v>27.319700000000001</v>
      </c>
      <c r="HN46">
        <v>60.765700000000002</v>
      </c>
      <c r="HO46">
        <v>23.409500000000001</v>
      </c>
      <c r="HP46">
        <v>1</v>
      </c>
      <c r="HQ46">
        <v>9.8399399999999998E-2</v>
      </c>
      <c r="HR46">
        <v>0.20283499999999999</v>
      </c>
      <c r="HS46">
        <v>20.275700000000001</v>
      </c>
      <c r="HT46">
        <v>5.2175900000000004</v>
      </c>
      <c r="HU46">
        <v>11.98</v>
      </c>
      <c r="HV46">
        <v>4.96455</v>
      </c>
      <c r="HW46">
        <v>3.2749999999999999</v>
      </c>
      <c r="HX46">
        <v>9999</v>
      </c>
      <c r="HY46">
        <v>9999</v>
      </c>
      <c r="HZ46">
        <v>9999</v>
      </c>
      <c r="IA46">
        <v>552.29999999999995</v>
      </c>
      <c r="IB46">
        <v>1.8640099999999999</v>
      </c>
      <c r="IC46">
        <v>1.8601000000000001</v>
      </c>
      <c r="ID46">
        <v>1.8583700000000001</v>
      </c>
      <c r="IE46">
        <v>1.85975</v>
      </c>
      <c r="IF46">
        <v>1.85989</v>
      </c>
      <c r="IG46">
        <v>1.8583700000000001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1.2669999999999999</v>
      </c>
      <c r="IX46">
        <v>0.29830000000000001</v>
      </c>
      <c r="IY46">
        <v>0.39716153104927959</v>
      </c>
      <c r="IZ46">
        <v>2.1943836705261579E-3</v>
      </c>
      <c r="JA46">
        <v>-2.6144308360484781E-7</v>
      </c>
      <c r="JB46">
        <v>2.8315668189746569E-11</v>
      </c>
      <c r="JC46">
        <v>-2.387284111826243E-2</v>
      </c>
      <c r="JD46">
        <v>-4.9195921971587819E-3</v>
      </c>
      <c r="JE46">
        <v>8.1864236447964141E-4</v>
      </c>
      <c r="JF46">
        <v>-8.2681161510495509E-6</v>
      </c>
      <c r="JG46">
        <v>6</v>
      </c>
      <c r="JH46">
        <v>2002</v>
      </c>
      <c r="JI46">
        <v>0</v>
      </c>
      <c r="JJ46">
        <v>28</v>
      </c>
      <c r="JK46">
        <v>28385217.399999999</v>
      </c>
      <c r="JL46">
        <v>28385217.399999999</v>
      </c>
      <c r="JM46">
        <v>1.1425799999999999</v>
      </c>
      <c r="JN46">
        <v>2.6049799999999999</v>
      </c>
      <c r="JO46">
        <v>1.49658</v>
      </c>
      <c r="JP46">
        <v>2.34009</v>
      </c>
      <c r="JQ46">
        <v>1.5490699999999999</v>
      </c>
      <c r="JR46">
        <v>2.3645</v>
      </c>
      <c r="JS46">
        <v>36.340000000000003</v>
      </c>
      <c r="JT46">
        <v>24.087499999999999</v>
      </c>
      <c r="JU46">
        <v>18</v>
      </c>
      <c r="JV46">
        <v>488.899</v>
      </c>
      <c r="JW46">
        <v>508.13799999999998</v>
      </c>
      <c r="JX46">
        <v>36.334400000000002</v>
      </c>
      <c r="JY46">
        <v>28.427</v>
      </c>
      <c r="JZ46">
        <v>29.9983</v>
      </c>
      <c r="KA46">
        <v>28.262799999999999</v>
      </c>
      <c r="KB46">
        <v>28.161200000000001</v>
      </c>
      <c r="KC46">
        <v>22.958100000000002</v>
      </c>
      <c r="KD46">
        <v>0</v>
      </c>
      <c r="KE46">
        <v>100</v>
      </c>
      <c r="KF46">
        <v>36.3688</v>
      </c>
      <c r="KG46">
        <v>420</v>
      </c>
      <c r="KH46">
        <v>27.522400000000001</v>
      </c>
      <c r="KI46">
        <v>101.813</v>
      </c>
      <c r="KJ46">
        <v>93.343000000000004</v>
      </c>
    </row>
    <row r="47" spans="1:296" x14ac:dyDescent="0.3">
      <c r="A47">
        <v>29</v>
      </c>
      <c r="B47">
        <v>1703113115.5999999</v>
      </c>
      <c r="C47">
        <v>8859.0999999046326</v>
      </c>
      <c r="D47" t="s">
        <v>528</v>
      </c>
      <c r="E47" t="s">
        <v>529</v>
      </c>
      <c r="F47">
        <v>5</v>
      </c>
      <c r="G47" t="s">
        <v>499</v>
      </c>
      <c r="H47">
        <v>1703113107.849999</v>
      </c>
      <c r="I47">
        <f t="shared" si="0"/>
        <v>4.1175516214899772E-3</v>
      </c>
      <c r="J47">
        <f t="shared" si="1"/>
        <v>4.1175516214899774</v>
      </c>
      <c r="K47">
        <f t="shared" si="2"/>
        <v>3.871779137355948</v>
      </c>
      <c r="L47">
        <f t="shared" si="3"/>
        <v>417.79559999999998</v>
      </c>
      <c r="M47">
        <f t="shared" si="4"/>
        <v>335.44318654131399</v>
      </c>
      <c r="N47">
        <f t="shared" si="5"/>
        <v>30.405831440667413</v>
      </c>
      <c r="O47">
        <f t="shared" si="6"/>
        <v>37.870563779323987</v>
      </c>
      <c r="P47">
        <f t="shared" si="7"/>
        <v>0.10723767094618414</v>
      </c>
      <c r="Q47">
        <f t="shared" si="8"/>
        <v>2.8470446046018671</v>
      </c>
      <c r="R47">
        <f t="shared" si="9"/>
        <v>0.10504318489466086</v>
      </c>
      <c r="S47">
        <f t="shared" si="10"/>
        <v>6.5845416097276205E-2</v>
      </c>
      <c r="T47">
        <f t="shared" si="11"/>
        <v>241.73814068463605</v>
      </c>
      <c r="U47">
        <f t="shared" si="12"/>
        <v>36.391602353550013</v>
      </c>
      <c r="V47">
        <f t="shared" si="13"/>
        <v>35.923676666666672</v>
      </c>
      <c r="W47">
        <f t="shared" si="14"/>
        <v>5.9437887368597471</v>
      </c>
      <c r="X47">
        <f t="shared" si="15"/>
        <v>42.774537610254519</v>
      </c>
      <c r="Y47">
        <f t="shared" si="16"/>
        <v>2.5572906834029112</v>
      </c>
      <c r="Z47">
        <f t="shared" si="17"/>
        <v>5.9785349562489278</v>
      </c>
      <c r="AA47">
        <f t="shared" si="18"/>
        <v>3.3864980534568359</v>
      </c>
      <c r="AB47">
        <f t="shared" si="19"/>
        <v>-181.58402650770799</v>
      </c>
      <c r="AC47">
        <f t="shared" si="20"/>
        <v>16.270437717564068</v>
      </c>
      <c r="AD47">
        <f t="shared" si="21"/>
        <v>1.3473898949921459</v>
      </c>
      <c r="AE47">
        <f t="shared" si="22"/>
        <v>77.771941789484273</v>
      </c>
      <c r="AF47">
        <f t="shared" si="23"/>
        <v>3.790630428589203</v>
      </c>
      <c r="AG47">
        <f t="shared" si="24"/>
        <v>4.1310385631013942</v>
      </c>
      <c r="AH47">
        <f t="shared" si="25"/>
        <v>3.871779137355948</v>
      </c>
      <c r="AI47">
        <v>431.45714791544691</v>
      </c>
      <c r="AJ47">
        <v>429.87274545454562</v>
      </c>
      <c r="AK47">
        <v>-1.4263686833197401E-3</v>
      </c>
      <c r="AL47">
        <v>66.162810721512699</v>
      </c>
      <c r="AM47">
        <f t="shared" si="26"/>
        <v>4.1175516214899774</v>
      </c>
      <c r="AN47">
        <v>26.607026550915549</v>
      </c>
      <c r="AO47">
        <v>28.207841212121199</v>
      </c>
      <c r="AP47">
        <v>-3.2298653780053059E-5</v>
      </c>
      <c r="AQ47">
        <v>108.1960931886957</v>
      </c>
      <c r="AR47">
        <v>0</v>
      </c>
      <c r="AS47">
        <v>0</v>
      </c>
      <c r="AT47">
        <f t="shared" si="27"/>
        <v>1</v>
      </c>
      <c r="AU47">
        <f t="shared" si="28"/>
        <v>0</v>
      </c>
      <c r="AV47">
        <f t="shared" si="29"/>
        <v>46459.290431728667</v>
      </c>
      <c r="AW47" t="s">
        <v>437</v>
      </c>
      <c r="AX47">
        <v>0</v>
      </c>
      <c r="AY47">
        <v>0.7</v>
      </c>
      <c r="AZ47">
        <v>0.7</v>
      </c>
      <c r="BA47">
        <f t="shared" si="30"/>
        <v>0</v>
      </c>
      <c r="BB47">
        <v>-1</v>
      </c>
      <c r="BC47" t="s">
        <v>530</v>
      </c>
      <c r="BD47">
        <v>8152.07</v>
      </c>
      <c r="BE47">
        <v>231.37392</v>
      </c>
      <c r="BF47">
        <v>253.51</v>
      </c>
      <c r="BG47">
        <f t="shared" si="31"/>
        <v>8.7318370084020325E-2</v>
      </c>
      <c r="BH47">
        <v>0.5</v>
      </c>
      <c r="BI47">
        <f t="shared" si="32"/>
        <v>1261.2195497847849</v>
      </c>
      <c r="BJ47">
        <f t="shared" si="33"/>
        <v>3.871779137355948</v>
      </c>
      <c r="BK47">
        <f t="shared" si="34"/>
        <v>55.063817702654674</v>
      </c>
      <c r="BL47">
        <f t="shared" si="35"/>
        <v>3.8627526335024468E-3</v>
      </c>
      <c r="BM47">
        <f t="shared" si="36"/>
        <v>-0.99723876770147135</v>
      </c>
      <c r="BN47">
        <f t="shared" si="37"/>
        <v>253.51</v>
      </c>
      <c r="BO47" t="s">
        <v>437</v>
      </c>
      <c r="BP47">
        <v>0</v>
      </c>
      <c r="BQ47">
        <f t="shared" si="38"/>
        <v>253.51</v>
      </c>
      <c r="BR47">
        <f t="shared" si="39"/>
        <v>0</v>
      </c>
      <c r="BS47" t="e">
        <f t="shared" si="40"/>
        <v>#DIV/0!</v>
      </c>
      <c r="BT47">
        <f t="shared" si="41"/>
        <v>1</v>
      </c>
      <c r="BU47">
        <f t="shared" si="42"/>
        <v>8.7560143981646271E-2</v>
      </c>
      <c r="BV47" t="e">
        <f t="shared" si="43"/>
        <v>#DIV/0!</v>
      </c>
      <c r="BW47" t="e">
        <f t="shared" si="44"/>
        <v>#DIV/0!</v>
      </c>
      <c r="BX47" t="e">
        <f t="shared" si="45"/>
        <v>#DIV/0!</v>
      </c>
      <c r="DG47">
        <f t="shared" si="46"/>
        <v>1500.0106666666661</v>
      </c>
      <c r="DH47">
        <f t="shared" si="47"/>
        <v>1261.2195497847849</v>
      </c>
      <c r="DI47">
        <f t="shared" si="48"/>
        <v>0.84080705411747214</v>
      </c>
      <c r="DJ47">
        <f t="shared" si="49"/>
        <v>0.16115761444672136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1703113107.849999</v>
      </c>
      <c r="DQ47">
        <v>417.79559999999998</v>
      </c>
      <c r="DR47">
        <v>420.00223333333332</v>
      </c>
      <c r="DS47">
        <v>28.212540000000001</v>
      </c>
      <c r="DT47">
        <v>26.606736666666659</v>
      </c>
      <c r="DU47">
        <v>416.52776666666671</v>
      </c>
      <c r="DV47">
        <v>27.915656666666671</v>
      </c>
      <c r="DW47">
        <v>499.99790000000002</v>
      </c>
      <c r="DX47">
        <v>90.543759999999992</v>
      </c>
      <c r="DY47">
        <v>9.9999243333333307E-2</v>
      </c>
      <c r="DZ47">
        <v>36.029679999999999</v>
      </c>
      <c r="EA47">
        <v>35.923676666666672</v>
      </c>
      <c r="EB47">
        <v>999.9000000000002</v>
      </c>
      <c r="EC47">
        <v>0</v>
      </c>
      <c r="ED47">
        <v>0</v>
      </c>
      <c r="EE47">
        <v>9995.7943333333333</v>
      </c>
      <c r="EF47">
        <v>0</v>
      </c>
      <c r="EG47">
        <v>8.4177040000000005</v>
      </c>
      <c r="EH47">
        <v>-2.2065800000000002</v>
      </c>
      <c r="EI47">
        <v>429.92489999999998</v>
      </c>
      <c r="EJ47">
        <v>431.48266666666672</v>
      </c>
      <c r="EK47">
        <v>1.6057986666666659</v>
      </c>
      <c r="EL47">
        <v>420.00223333333332</v>
      </c>
      <c r="EM47">
        <v>26.606736666666659</v>
      </c>
      <c r="EN47">
        <v>2.554468</v>
      </c>
      <c r="EO47">
        <v>2.409073666666667</v>
      </c>
      <c r="EP47">
        <v>21.377776666666669</v>
      </c>
      <c r="EQ47">
        <v>20.424890000000001</v>
      </c>
      <c r="ER47">
        <v>1500.0106666666661</v>
      </c>
      <c r="ES47">
        <v>0.97300683333333327</v>
      </c>
      <c r="ET47">
        <v>2.6993096666666661E-2</v>
      </c>
      <c r="EU47">
        <v>0</v>
      </c>
      <c r="EV47">
        <v>231.34783333333331</v>
      </c>
      <c r="EW47">
        <v>4.9995999999999983</v>
      </c>
      <c r="EX47">
        <v>3580.7880000000009</v>
      </c>
      <c r="EY47">
        <v>14076.54666666666</v>
      </c>
      <c r="EZ47">
        <v>39.781066666666661</v>
      </c>
      <c r="FA47">
        <v>40.764399999999988</v>
      </c>
      <c r="FB47">
        <v>40.097566666666673</v>
      </c>
      <c r="FC47">
        <v>40.445666666666661</v>
      </c>
      <c r="FD47">
        <v>42.060133333333319</v>
      </c>
      <c r="FE47">
        <v>1454.6583333333331</v>
      </c>
      <c r="FF47">
        <v>40.352999999999987</v>
      </c>
      <c r="FG47">
        <v>0</v>
      </c>
      <c r="FH47">
        <v>68.799999952316284</v>
      </c>
      <c r="FI47">
        <v>0</v>
      </c>
      <c r="FJ47">
        <v>231.37392</v>
      </c>
      <c r="FK47">
        <v>0.1621538515884598</v>
      </c>
      <c r="FL47">
        <v>3.0499999770784618</v>
      </c>
      <c r="FM47">
        <v>3580.766000000001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-2.2059510000000002</v>
      </c>
      <c r="GC47">
        <v>9.3629943714824151E-2</v>
      </c>
      <c r="GD47">
        <v>2.9474210489850269E-2</v>
      </c>
      <c r="GE47">
        <v>1</v>
      </c>
      <c r="GF47">
        <v>231.3962352941177</v>
      </c>
      <c r="GG47">
        <v>-7.0771581649839654E-2</v>
      </c>
      <c r="GH47">
        <v>0.18738715173852949</v>
      </c>
      <c r="GI47">
        <v>1</v>
      </c>
      <c r="GJ47">
        <v>1.6079777500000001</v>
      </c>
      <c r="GK47">
        <v>-3.8806941838652909E-2</v>
      </c>
      <c r="GL47">
        <v>3.8035493210289832E-3</v>
      </c>
      <c r="GM47">
        <v>1</v>
      </c>
      <c r="GN47">
        <v>3</v>
      </c>
      <c r="GO47">
        <v>3</v>
      </c>
      <c r="GP47" t="s">
        <v>451</v>
      </c>
      <c r="GQ47">
        <v>3.10371</v>
      </c>
      <c r="GR47">
        <v>2.7578200000000002</v>
      </c>
      <c r="GS47">
        <v>8.76633E-2</v>
      </c>
      <c r="GT47">
        <v>8.8283299999999995E-2</v>
      </c>
      <c r="GU47">
        <v>0.121076</v>
      </c>
      <c r="GV47">
        <v>0.11755599999999999</v>
      </c>
      <c r="GW47">
        <v>23787.1</v>
      </c>
      <c r="GX47">
        <v>22086.5</v>
      </c>
      <c r="GY47">
        <v>26634.2</v>
      </c>
      <c r="GZ47">
        <v>24450.3</v>
      </c>
      <c r="HA47">
        <v>37498.9</v>
      </c>
      <c r="HB47">
        <v>31907.3</v>
      </c>
      <c r="HC47">
        <v>46573.8</v>
      </c>
      <c r="HD47">
        <v>38703</v>
      </c>
      <c r="HE47">
        <v>1.8889199999999999</v>
      </c>
      <c r="HF47">
        <v>1.89375</v>
      </c>
      <c r="HG47">
        <v>0.23363500000000001</v>
      </c>
      <c r="HH47">
        <v>0</v>
      </c>
      <c r="HI47">
        <v>32.159300000000002</v>
      </c>
      <c r="HJ47">
        <v>999.9</v>
      </c>
      <c r="HK47">
        <v>52.5</v>
      </c>
      <c r="HL47">
        <v>31.8</v>
      </c>
      <c r="HM47">
        <v>27.375299999999999</v>
      </c>
      <c r="HN47">
        <v>60.8857</v>
      </c>
      <c r="HO47">
        <v>23.261199999999999</v>
      </c>
      <c r="HP47">
        <v>1</v>
      </c>
      <c r="HQ47">
        <v>0.113514</v>
      </c>
      <c r="HR47">
        <v>-2.71841</v>
      </c>
      <c r="HS47">
        <v>20.2577</v>
      </c>
      <c r="HT47">
        <v>5.21774</v>
      </c>
      <c r="HU47">
        <v>11.98</v>
      </c>
      <c r="HV47">
        <v>4.9644500000000003</v>
      </c>
      <c r="HW47">
        <v>3.2747000000000002</v>
      </c>
      <c r="HX47">
        <v>9999</v>
      </c>
      <c r="HY47">
        <v>9999</v>
      </c>
      <c r="HZ47">
        <v>9999</v>
      </c>
      <c r="IA47">
        <v>552.29999999999995</v>
      </c>
      <c r="IB47">
        <v>1.8640099999999999</v>
      </c>
      <c r="IC47">
        <v>1.8601000000000001</v>
      </c>
      <c r="ID47">
        <v>1.8583799999999999</v>
      </c>
      <c r="IE47">
        <v>1.85975</v>
      </c>
      <c r="IF47">
        <v>1.85989</v>
      </c>
      <c r="IG47">
        <v>1.8583700000000001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1.268</v>
      </c>
      <c r="IX47">
        <v>0.29680000000000001</v>
      </c>
      <c r="IY47">
        <v>0.39716153104927959</v>
      </c>
      <c r="IZ47">
        <v>2.1943836705261579E-3</v>
      </c>
      <c r="JA47">
        <v>-2.6144308360484781E-7</v>
      </c>
      <c r="JB47">
        <v>2.8315668189746569E-11</v>
      </c>
      <c r="JC47">
        <v>-2.387284111826243E-2</v>
      </c>
      <c r="JD47">
        <v>-4.9195921971587819E-3</v>
      </c>
      <c r="JE47">
        <v>8.1864236447964141E-4</v>
      </c>
      <c r="JF47">
        <v>-8.2681161510495509E-6</v>
      </c>
      <c r="JG47">
        <v>6</v>
      </c>
      <c r="JH47">
        <v>2002</v>
      </c>
      <c r="JI47">
        <v>0</v>
      </c>
      <c r="JJ47">
        <v>28</v>
      </c>
      <c r="JK47">
        <v>28385218.600000001</v>
      </c>
      <c r="JL47">
        <v>28385218.600000001</v>
      </c>
      <c r="JM47">
        <v>1.1413599999999999</v>
      </c>
      <c r="JN47">
        <v>2.6025399999999999</v>
      </c>
      <c r="JO47">
        <v>1.49658</v>
      </c>
      <c r="JP47">
        <v>2.34009</v>
      </c>
      <c r="JQ47">
        <v>1.5490699999999999</v>
      </c>
      <c r="JR47">
        <v>2.3803700000000001</v>
      </c>
      <c r="JS47">
        <v>36.387099999999997</v>
      </c>
      <c r="JT47">
        <v>24.078700000000001</v>
      </c>
      <c r="JU47">
        <v>18</v>
      </c>
      <c r="JV47">
        <v>488.98</v>
      </c>
      <c r="JW47">
        <v>507.15600000000001</v>
      </c>
      <c r="JX47">
        <v>36.4876</v>
      </c>
      <c r="JY47">
        <v>28.665800000000001</v>
      </c>
      <c r="JZ47">
        <v>30.001200000000001</v>
      </c>
      <c r="KA47">
        <v>28.470199999999998</v>
      </c>
      <c r="KB47">
        <v>28.3565</v>
      </c>
      <c r="KC47">
        <v>22.9498</v>
      </c>
      <c r="KD47">
        <v>0</v>
      </c>
      <c r="KE47">
        <v>100</v>
      </c>
      <c r="KF47">
        <v>36.506</v>
      </c>
      <c r="KG47">
        <v>420</v>
      </c>
      <c r="KH47">
        <v>27.522400000000001</v>
      </c>
      <c r="KI47">
        <v>101.77800000000001</v>
      </c>
      <c r="KJ47">
        <v>93.3185</v>
      </c>
    </row>
    <row r="48" spans="1:296" x14ac:dyDescent="0.3">
      <c r="A48">
        <v>30</v>
      </c>
      <c r="B48">
        <v>1703113204.0999999</v>
      </c>
      <c r="C48">
        <v>8947.5999999046326</v>
      </c>
      <c r="D48" t="s">
        <v>531</v>
      </c>
      <c r="E48" t="s">
        <v>532</v>
      </c>
      <c r="F48">
        <v>5</v>
      </c>
      <c r="G48" t="s">
        <v>499</v>
      </c>
      <c r="H48">
        <v>1703113196.349999</v>
      </c>
      <c r="I48">
        <f t="shared" si="0"/>
        <v>3.9122427049865082E-3</v>
      </c>
      <c r="J48">
        <f t="shared" si="1"/>
        <v>3.9122427049865078</v>
      </c>
      <c r="K48">
        <f t="shared" si="2"/>
        <v>3.8354214217033009</v>
      </c>
      <c r="L48">
        <f t="shared" si="3"/>
        <v>417.87903333333338</v>
      </c>
      <c r="M48">
        <f t="shared" si="4"/>
        <v>332.04644954177985</v>
      </c>
      <c r="N48">
        <f t="shared" si="5"/>
        <v>30.100634937026232</v>
      </c>
      <c r="O48">
        <f t="shared" si="6"/>
        <v>37.881520033001891</v>
      </c>
      <c r="P48">
        <f t="shared" si="7"/>
        <v>0.10049810302872111</v>
      </c>
      <c r="Q48">
        <f t="shared" si="8"/>
        <v>2.8478907716966262</v>
      </c>
      <c r="R48">
        <f t="shared" si="9"/>
        <v>9.8568669658147853E-2</v>
      </c>
      <c r="S48">
        <f t="shared" si="10"/>
        <v>6.1775685145527559E-2</v>
      </c>
      <c r="T48">
        <f t="shared" si="11"/>
        <v>241.73703712326727</v>
      </c>
      <c r="U48">
        <f t="shared" si="12"/>
        <v>36.448165680014135</v>
      </c>
      <c r="V48">
        <f t="shared" si="13"/>
        <v>36.03464666666666</v>
      </c>
      <c r="W48">
        <f t="shared" si="14"/>
        <v>5.9801672691114129</v>
      </c>
      <c r="X48">
        <f t="shared" si="15"/>
        <v>42.671801876632777</v>
      </c>
      <c r="Y48">
        <f t="shared" si="16"/>
        <v>2.5514585069891282</v>
      </c>
      <c r="Z48">
        <f t="shared" si="17"/>
        <v>5.9792612328993675</v>
      </c>
      <c r="AA48">
        <f t="shared" si="18"/>
        <v>3.4287087621222847</v>
      </c>
      <c r="AB48">
        <f t="shared" si="19"/>
        <v>-172.52990328990501</v>
      </c>
      <c r="AC48">
        <f t="shared" si="20"/>
        <v>-0.42324615994485487</v>
      </c>
      <c r="AD48">
        <f t="shared" si="21"/>
        <v>-3.5058764816394992E-2</v>
      </c>
      <c r="AE48">
        <f t="shared" si="22"/>
        <v>68.748828908601013</v>
      </c>
      <c r="AF48">
        <f t="shared" si="23"/>
        <v>3.7373669928726896</v>
      </c>
      <c r="AG48">
        <f t="shared" si="24"/>
        <v>3.9411005400064774</v>
      </c>
      <c r="AH48">
        <f t="shared" si="25"/>
        <v>3.8354214217033009</v>
      </c>
      <c r="AI48">
        <v>431.55455238501378</v>
      </c>
      <c r="AJ48">
        <v>429.97899393939377</v>
      </c>
      <c r="AK48">
        <v>-1.023831545847926E-4</v>
      </c>
      <c r="AL48">
        <v>66.162810721512699</v>
      </c>
      <c r="AM48">
        <f t="shared" si="26"/>
        <v>3.9122427049865078</v>
      </c>
      <c r="AN48">
        <v>26.615912459105921</v>
      </c>
      <c r="AO48">
        <v>28.13694303030303</v>
      </c>
      <c r="AP48">
        <v>-3.165040795779949E-5</v>
      </c>
      <c r="AQ48">
        <v>108.1960931886957</v>
      </c>
      <c r="AR48">
        <v>0</v>
      </c>
      <c r="AS48">
        <v>0</v>
      </c>
      <c r="AT48">
        <f t="shared" si="27"/>
        <v>1</v>
      </c>
      <c r="AU48">
        <f t="shared" si="28"/>
        <v>0</v>
      </c>
      <c r="AV48">
        <f t="shared" si="29"/>
        <v>46482.241083065361</v>
      </c>
      <c r="AW48" t="s">
        <v>437</v>
      </c>
      <c r="AX48">
        <v>0</v>
      </c>
      <c r="AY48">
        <v>0.7</v>
      </c>
      <c r="AZ48">
        <v>0.7</v>
      </c>
      <c r="BA48">
        <f t="shared" si="30"/>
        <v>0</v>
      </c>
      <c r="BB48">
        <v>-1</v>
      </c>
      <c r="BC48" t="s">
        <v>533</v>
      </c>
      <c r="BD48">
        <v>8147.6</v>
      </c>
      <c r="BE48">
        <v>231.49995999999999</v>
      </c>
      <c r="BF48">
        <v>252.92</v>
      </c>
      <c r="BG48">
        <f t="shared" si="31"/>
        <v>8.4690969476514333E-2</v>
      </c>
      <c r="BH48">
        <v>0.5</v>
      </c>
      <c r="BI48">
        <f t="shared" si="32"/>
        <v>1261.2098903229366</v>
      </c>
      <c r="BJ48">
        <f t="shared" si="33"/>
        <v>3.8354214217033009</v>
      </c>
      <c r="BK48">
        <f t="shared" si="34"/>
        <v>53.406544162408906</v>
      </c>
      <c r="BL48">
        <f t="shared" si="35"/>
        <v>3.8339545691837037E-3</v>
      </c>
      <c r="BM48">
        <f t="shared" si="36"/>
        <v>-0.99723232642732884</v>
      </c>
      <c r="BN48">
        <f t="shared" si="37"/>
        <v>252.92</v>
      </c>
      <c r="BO48" t="s">
        <v>437</v>
      </c>
      <c r="BP48">
        <v>0</v>
      </c>
      <c r="BQ48">
        <f t="shared" si="38"/>
        <v>252.92</v>
      </c>
      <c r="BR48">
        <f t="shared" si="39"/>
        <v>0</v>
      </c>
      <c r="BS48" t="e">
        <f t="shared" si="40"/>
        <v>#DIV/0!</v>
      </c>
      <c r="BT48">
        <f t="shared" si="41"/>
        <v>1</v>
      </c>
      <c r="BU48">
        <f t="shared" si="42"/>
        <v>8.4926016969312512E-2</v>
      </c>
      <c r="BV48" t="e">
        <f t="shared" si="43"/>
        <v>#DIV/0!</v>
      </c>
      <c r="BW48" t="e">
        <f t="shared" si="44"/>
        <v>#DIV/0!</v>
      </c>
      <c r="BX48" t="e">
        <f t="shared" si="45"/>
        <v>#DIV/0!</v>
      </c>
      <c r="DG48">
        <f t="shared" si="46"/>
        <v>1499.9986666666671</v>
      </c>
      <c r="DH48">
        <f t="shared" si="47"/>
        <v>1261.2098903229366</v>
      </c>
      <c r="DI48">
        <f t="shared" si="48"/>
        <v>0.84080734093292731</v>
      </c>
      <c r="DJ48">
        <f t="shared" si="49"/>
        <v>0.16115816800054969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1703113196.349999</v>
      </c>
      <c r="DQ48">
        <v>417.87903333333338</v>
      </c>
      <c r="DR48">
        <v>420.03263333333342</v>
      </c>
      <c r="DS48">
        <v>28.14567666666666</v>
      </c>
      <c r="DT48">
        <v>26.613683333333341</v>
      </c>
      <c r="DU48">
        <v>416.61099999999999</v>
      </c>
      <c r="DV48">
        <v>27.850183333333341</v>
      </c>
      <c r="DW48">
        <v>500.02510000000001</v>
      </c>
      <c r="DX48">
        <v>90.551879999999997</v>
      </c>
      <c r="DY48">
        <v>0.10000011666666669</v>
      </c>
      <c r="DZ48">
        <v>36.031889999999997</v>
      </c>
      <c r="EA48">
        <v>36.03464666666666</v>
      </c>
      <c r="EB48">
        <v>999.9000000000002</v>
      </c>
      <c r="EC48">
        <v>0</v>
      </c>
      <c r="ED48">
        <v>0</v>
      </c>
      <c r="EE48">
        <v>10000.082</v>
      </c>
      <c r="EF48">
        <v>0</v>
      </c>
      <c r="EG48">
        <v>8.4040426666666654</v>
      </c>
      <c r="EH48">
        <v>-2.1535579999999999</v>
      </c>
      <c r="EI48">
        <v>429.98113333333339</v>
      </c>
      <c r="EJ48">
        <v>431.51696666666669</v>
      </c>
      <c r="EK48">
        <v>1.5319940000000001</v>
      </c>
      <c r="EL48">
        <v>420.03263333333342</v>
      </c>
      <c r="EM48">
        <v>26.613683333333341</v>
      </c>
      <c r="EN48">
        <v>2.5486439999999999</v>
      </c>
      <c r="EO48">
        <v>2.4099189999999999</v>
      </c>
      <c r="EP48">
        <v>21.340520000000001</v>
      </c>
      <c r="EQ48">
        <v>20.430576666666671</v>
      </c>
      <c r="ER48">
        <v>1499.9986666666671</v>
      </c>
      <c r="ES48">
        <v>0.9729972333333331</v>
      </c>
      <c r="ET48">
        <v>2.7002683333333329E-2</v>
      </c>
      <c r="EU48">
        <v>0</v>
      </c>
      <c r="EV48">
        <v>231.49983333333341</v>
      </c>
      <c r="EW48">
        <v>4.9995999999999983</v>
      </c>
      <c r="EX48">
        <v>3586.6046666666671</v>
      </c>
      <c r="EY48">
        <v>14076.38</v>
      </c>
      <c r="EZ48">
        <v>40.016533333333328</v>
      </c>
      <c r="FA48">
        <v>40.941399999999987</v>
      </c>
      <c r="FB48">
        <v>40.141466666666659</v>
      </c>
      <c r="FC48">
        <v>40.666399999999989</v>
      </c>
      <c r="FD48">
        <v>42.228933333333323</v>
      </c>
      <c r="FE48">
        <v>1454.631666666666</v>
      </c>
      <c r="FF48">
        <v>40.366999999999997</v>
      </c>
      <c r="FG48">
        <v>0</v>
      </c>
      <c r="FH48">
        <v>88</v>
      </c>
      <c r="FI48">
        <v>0</v>
      </c>
      <c r="FJ48">
        <v>231.49995999999999</v>
      </c>
      <c r="FK48">
        <v>-0.22153845090216381</v>
      </c>
      <c r="FL48">
        <v>0.16307690761239629</v>
      </c>
      <c r="FM48">
        <v>3586.6255999999998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-2.1509520000000002</v>
      </c>
      <c r="GC48">
        <v>5.1574108818011603E-2</v>
      </c>
      <c r="GD48">
        <v>2.76820101509988E-2</v>
      </c>
      <c r="GE48">
        <v>1</v>
      </c>
      <c r="GF48">
        <v>231.54620588235301</v>
      </c>
      <c r="GG48">
        <v>-0.5978762392573691</v>
      </c>
      <c r="GH48">
        <v>0.22866257949108229</v>
      </c>
      <c r="GI48">
        <v>1</v>
      </c>
      <c r="GJ48">
        <v>1.5357117499999999</v>
      </c>
      <c r="GK48">
        <v>-7.6216772983119074E-2</v>
      </c>
      <c r="GL48">
        <v>7.5535256296314938E-3</v>
      </c>
      <c r="GM48">
        <v>1</v>
      </c>
      <c r="GN48">
        <v>3</v>
      </c>
      <c r="GO48">
        <v>3</v>
      </c>
      <c r="GP48" t="s">
        <v>451</v>
      </c>
      <c r="GQ48">
        <v>3.1037300000000001</v>
      </c>
      <c r="GR48">
        <v>2.7580200000000001</v>
      </c>
      <c r="GS48">
        <v>8.7637099999999996E-2</v>
      </c>
      <c r="GT48">
        <v>8.8229000000000002E-2</v>
      </c>
      <c r="GU48">
        <v>0.120808</v>
      </c>
      <c r="GV48">
        <v>0.117522</v>
      </c>
      <c r="GW48">
        <v>23778.2</v>
      </c>
      <c r="GX48">
        <v>22080.400000000001</v>
      </c>
      <c r="GY48">
        <v>26624.2</v>
      </c>
      <c r="GZ48">
        <v>24443</v>
      </c>
      <c r="HA48">
        <v>37497.800000000003</v>
      </c>
      <c r="HB48">
        <v>31900.7</v>
      </c>
      <c r="HC48">
        <v>46556.800000000003</v>
      </c>
      <c r="HD48">
        <v>38692.9</v>
      </c>
      <c r="HE48">
        <v>1.8861699999999999</v>
      </c>
      <c r="HF48">
        <v>1.89005</v>
      </c>
      <c r="HG48">
        <v>0.21818699999999999</v>
      </c>
      <c r="HH48">
        <v>0</v>
      </c>
      <c r="HI48">
        <v>32.507800000000003</v>
      </c>
      <c r="HJ48">
        <v>999.9</v>
      </c>
      <c r="HK48">
        <v>52.5</v>
      </c>
      <c r="HL48">
        <v>31.8</v>
      </c>
      <c r="HM48">
        <v>27.373899999999999</v>
      </c>
      <c r="HN48">
        <v>60.835700000000003</v>
      </c>
      <c r="HO48">
        <v>22.9527</v>
      </c>
      <c r="HP48">
        <v>1</v>
      </c>
      <c r="HQ48">
        <v>0.13141800000000001</v>
      </c>
      <c r="HR48">
        <v>-2.2727599999999999</v>
      </c>
      <c r="HS48">
        <v>20.2653</v>
      </c>
      <c r="HT48">
        <v>5.2214799999999997</v>
      </c>
      <c r="HU48">
        <v>11.98</v>
      </c>
      <c r="HV48">
        <v>4.9651500000000004</v>
      </c>
      <c r="HW48">
        <v>3.2752699999999999</v>
      </c>
      <c r="HX48">
        <v>9999</v>
      </c>
      <c r="HY48">
        <v>9999</v>
      </c>
      <c r="HZ48">
        <v>9999</v>
      </c>
      <c r="IA48">
        <v>552.29999999999995</v>
      </c>
      <c r="IB48">
        <v>1.86402</v>
      </c>
      <c r="IC48">
        <v>1.8601700000000001</v>
      </c>
      <c r="ID48">
        <v>1.85839</v>
      </c>
      <c r="IE48">
        <v>1.85981</v>
      </c>
      <c r="IF48">
        <v>1.85989</v>
      </c>
      <c r="IG48">
        <v>1.8583700000000001</v>
      </c>
      <c r="IH48">
        <v>1.85745</v>
      </c>
      <c r="II48">
        <v>1.8524099999999999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1.268</v>
      </c>
      <c r="IX48">
        <v>0.29530000000000001</v>
      </c>
      <c r="IY48">
        <v>0.39716153104927959</v>
      </c>
      <c r="IZ48">
        <v>2.1943836705261579E-3</v>
      </c>
      <c r="JA48">
        <v>-2.6144308360484781E-7</v>
      </c>
      <c r="JB48">
        <v>2.8315668189746569E-11</v>
      </c>
      <c r="JC48">
        <v>-2.387284111826243E-2</v>
      </c>
      <c r="JD48">
        <v>-4.9195921971587819E-3</v>
      </c>
      <c r="JE48">
        <v>8.1864236447964141E-4</v>
      </c>
      <c r="JF48">
        <v>-8.2681161510495509E-6</v>
      </c>
      <c r="JG48">
        <v>6</v>
      </c>
      <c r="JH48">
        <v>2002</v>
      </c>
      <c r="JI48">
        <v>0</v>
      </c>
      <c r="JJ48">
        <v>28</v>
      </c>
      <c r="JK48">
        <v>28385220.100000001</v>
      </c>
      <c r="JL48">
        <v>28385220.100000001</v>
      </c>
      <c r="JM48">
        <v>1.1413599999999999</v>
      </c>
      <c r="JN48">
        <v>2.5915499999999998</v>
      </c>
      <c r="JO48">
        <v>1.49658</v>
      </c>
      <c r="JP48">
        <v>2.34009</v>
      </c>
      <c r="JQ48">
        <v>1.5490699999999999</v>
      </c>
      <c r="JR48">
        <v>2.4706999999999999</v>
      </c>
      <c r="JS48">
        <v>36.457799999999999</v>
      </c>
      <c r="JT48">
        <v>24.087499999999999</v>
      </c>
      <c r="JU48">
        <v>18</v>
      </c>
      <c r="JV48">
        <v>489.22300000000001</v>
      </c>
      <c r="JW48">
        <v>506.75200000000001</v>
      </c>
      <c r="JX48">
        <v>36.18</v>
      </c>
      <c r="JY48">
        <v>28.898299999999999</v>
      </c>
      <c r="JZ48">
        <v>30.001000000000001</v>
      </c>
      <c r="KA48">
        <v>28.711300000000001</v>
      </c>
      <c r="KB48">
        <v>28.5962</v>
      </c>
      <c r="KC48">
        <v>22.951599999999999</v>
      </c>
      <c r="KD48">
        <v>0</v>
      </c>
      <c r="KE48">
        <v>100</v>
      </c>
      <c r="KF48">
        <v>36.149700000000003</v>
      </c>
      <c r="KG48">
        <v>420</v>
      </c>
      <c r="KH48">
        <v>27.522400000000001</v>
      </c>
      <c r="KI48">
        <v>101.741</v>
      </c>
      <c r="KJ48">
        <v>93.2928</v>
      </c>
    </row>
    <row r="49" spans="1:296" x14ac:dyDescent="0.3">
      <c r="A49">
        <v>31</v>
      </c>
      <c r="B49">
        <v>1703113656.0999999</v>
      </c>
      <c r="C49">
        <v>9399.5999999046326</v>
      </c>
      <c r="D49" t="s">
        <v>534</v>
      </c>
      <c r="E49" t="s">
        <v>535</v>
      </c>
      <c r="F49">
        <v>5</v>
      </c>
      <c r="G49" t="s">
        <v>499</v>
      </c>
      <c r="H49">
        <v>1703113648.099999</v>
      </c>
      <c r="I49">
        <f t="shared" si="0"/>
        <v>6.6375823905794849E-3</v>
      </c>
      <c r="J49">
        <f t="shared" si="1"/>
        <v>6.6375823905794853</v>
      </c>
      <c r="K49">
        <f t="shared" si="2"/>
        <v>2.0323424437595201</v>
      </c>
      <c r="L49">
        <f t="shared" si="3"/>
        <v>418.03603225806438</v>
      </c>
      <c r="M49">
        <f t="shared" si="4"/>
        <v>346.36759759263413</v>
      </c>
      <c r="N49">
        <f t="shared" si="5"/>
        <v>31.398773578095618</v>
      </c>
      <c r="O49">
        <f t="shared" si="6"/>
        <v>37.895631160608232</v>
      </c>
      <c r="P49">
        <f t="shared" si="7"/>
        <v>0.10377368792318202</v>
      </c>
      <c r="Q49">
        <f t="shared" si="8"/>
        <v>2.8486476487266934</v>
      </c>
      <c r="R49">
        <f t="shared" si="9"/>
        <v>0.10171835194653459</v>
      </c>
      <c r="S49">
        <f t="shared" si="10"/>
        <v>6.3755243176247936E-2</v>
      </c>
      <c r="T49">
        <f t="shared" si="11"/>
        <v>241.73793846202136</v>
      </c>
      <c r="U49">
        <f t="shared" si="12"/>
        <v>42.103286222802751</v>
      </c>
      <c r="V49">
        <f t="shared" si="13"/>
        <v>41.929067741935491</v>
      </c>
      <c r="W49">
        <f t="shared" si="14"/>
        <v>8.2126676940085073</v>
      </c>
      <c r="X49">
        <f t="shared" si="15"/>
        <v>31.484148879283381</v>
      </c>
      <c r="Y49">
        <f t="shared" si="16"/>
        <v>2.65171663543134</v>
      </c>
      <c r="Z49">
        <f t="shared" si="17"/>
        <v>8.4223862795165907</v>
      </c>
      <c r="AA49">
        <f t="shared" si="18"/>
        <v>5.5609510585771673</v>
      </c>
      <c r="AB49">
        <f t="shared" si="19"/>
        <v>-292.71738342455529</v>
      </c>
      <c r="AC49">
        <f t="shared" si="20"/>
        <v>73.610107588672633</v>
      </c>
      <c r="AD49">
        <f t="shared" si="21"/>
        <v>6.4660566438013483</v>
      </c>
      <c r="AE49">
        <f t="shared" si="22"/>
        <v>29.096719269940053</v>
      </c>
      <c r="AF49">
        <f t="shared" si="23"/>
        <v>2.0987065935576332</v>
      </c>
      <c r="AG49">
        <f t="shared" si="24"/>
        <v>6.6058679222521128</v>
      </c>
      <c r="AH49">
        <f t="shared" si="25"/>
        <v>2.0323424437595201</v>
      </c>
      <c r="AI49">
        <v>431.48643035776291</v>
      </c>
      <c r="AJ49">
        <v>430.65753939393937</v>
      </c>
      <c r="AK49">
        <v>-1.3888171541439429E-3</v>
      </c>
      <c r="AL49">
        <v>66.162810721512699</v>
      </c>
      <c r="AM49">
        <f t="shared" si="26"/>
        <v>6.6375823905794853</v>
      </c>
      <c r="AN49">
        <v>26.688794349406741</v>
      </c>
      <c r="AO49">
        <v>29.265967878787858</v>
      </c>
      <c r="AP49">
        <v>2.4224646814527639E-5</v>
      </c>
      <c r="AQ49">
        <v>108.1960931886957</v>
      </c>
      <c r="AR49">
        <v>0</v>
      </c>
      <c r="AS49">
        <v>0</v>
      </c>
      <c r="AT49">
        <f t="shared" si="27"/>
        <v>1</v>
      </c>
      <c r="AU49">
        <f t="shared" si="28"/>
        <v>0</v>
      </c>
      <c r="AV49">
        <f t="shared" si="29"/>
        <v>45562.783847854851</v>
      </c>
      <c r="AW49" t="s">
        <v>437</v>
      </c>
      <c r="AX49">
        <v>0</v>
      </c>
      <c r="AY49">
        <v>0.7</v>
      </c>
      <c r="AZ49">
        <v>0.7</v>
      </c>
      <c r="BA49">
        <f t="shared" si="30"/>
        <v>0</v>
      </c>
      <c r="BB49">
        <v>-1</v>
      </c>
      <c r="BC49" t="s">
        <v>536</v>
      </c>
      <c r="BD49">
        <v>8142.83</v>
      </c>
      <c r="BE49">
        <v>231.32823999999999</v>
      </c>
      <c r="BF49">
        <v>253.74</v>
      </c>
      <c r="BG49">
        <f t="shared" si="31"/>
        <v>8.8325687711831025E-2</v>
      </c>
      <c r="BH49">
        <v>0.5</v>
      </c>
      <c r="BI49">
        <f t="shared" si="32"/>
        <v>1261.2138100003792</v>
      </c>
      <c r="BJ49">
        <f t="shared" si="33"/>
        <v>2.0323424437595201</v>
      </c>
      <c r="BK49">
        <f t="shared" si="34"/>
        <v>55.698788559971042</v>
      </c>
      <c r="BL49">
        <f t="shared" si="35"/>
        <v>2.4043048210506102E-3</v>
      </c>
      <c r="BM49">
        <f t="shared" si="36"/>
        <v>-0.99724127059194456</v>
      </c>
      <c r="BN49">
        <f t="shared" si="37"/>
        <v>253.74</v>
      </c>
      <c r="BO49" t="s">
        <v>437</v>
      </c>
      <c r="BP49">
        <v>0</v>
      </c>
      <c r="BQ49">
        <f t="shared" si="38"/>
        <v>253.74</v>
      </c>
      <c r="BR49">
        <f t="shared" si="39"/>
        <v>0</v>
      </c>
      <c r="BS49" t="e">
        <f t="shared" si="40"/>
        <v>#DIV/0!</v>
      </c>
      <c r="BT49">
        <f t="shared" si="41"/>
        <v>1</v>
      </c>
      <c r="BU49">
        <f t="shared" si="42"/>
        <v>8.8570028453999416E-2</v>
      </c>
      <c r="BV49" t="e">
        <f t="shared" si="43"/>
        <v>#DIV/0!</v>
      </c>
      <c r="BW49" t="e">
        <f t="shared" si="44"/>
        <v>#DIV/0!</v>
      </c>
      <c r="BX49" t="e">
        <f t="shared" si="45"/>
        <v>#DIV/0!</v>
      </c>
      <c r="DG49">
        <f t="shared" si="46"/>
        <v>1500.0032258064521</v>
      </c>
      <c r="DH49">
        <f t="shared" si="47"/>
        <v>1261.2138100003792</v>
      </c>
      <c r="DI49">
        <f t="shared" si="48"/>
        <v>0.84080739847896546</v>
      </c>
      <c r="DJ49">
        <f t="shared" si="49"/>
        <v>0.1611582790644033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1703113648.099999</v>
      </c>
      <c r="DQ49">
        <v>418.03603225806438</v>
      </c>
      <c r="DR49">
        <v>419.98012903225799</v>
      </c>
      <c r="DS49">
        <v>29.251738709677419</v>
      </c>
      <c r="DT49">
        <v>26.686661290322579</v>
      </c>
      <c r="DU49">
        <v>416.76780645161278</v>
      </c>
      <c r="DV49">
        <v>28.932909677419349</v>
      </c>
      <c r="DW49">
        <v>499.99541935483882</v>
      </c>
      <c r="DX49">
        <v>90.551609677419378</v>
      </c>
      <c r="DY49">
        <v>9.9980703225806447E-2</v>
      </c>
      <c r="DZ49">
        <v>42.408374193548383</v>
      </c>
      <c r="EA49">
        <v>41.929067741935491</v>
      </c>
      <c r="EB49">
        <v>999.90000000000032</v>
      </c>
      <c r="EC49">
        <v>0</v>
      </c>
      <c r="ED49">
        <v>0</v>
      </c>
      <c r="EE49">
        <v>10004.75064516129</v>
      </c>
      <c r="EF49">
        <v>0</v>
      </c>
      <c r="EG49">
        <v>8.1836699999999993</v>
      </c>
      <c r="EH49">
        <v>-1.943942580645162</v>
      </c>
      <c r="EI49">
        <v>430.63287096774201</v>
      </c>
      <c r="EJ49">
        <v>431.49522580645157</v>
      </c>
      <c r="EK49">
        <v>2.5650835483870971</v>
      </c>
      <c r="EL49">
        <v>419.98012903225799</v>
      </c>
      <c r="EM49">
        <v>26.686661290322579</v>
      </c>
      <c r="EN49">
        <v>2.6487916129032261</v>
      </c>
      <c r="EO49">
        <v>2.4165199999999998</v>
      </c>
      <c r="EP49">
        <v>21.97083870967742</v>
      </c>
      <c r="EQ49">
        <v>20.474896774193549</v>
      </c>
      <c r="ER49">
        <v>1500.0032258064521</v>
      </c>
      <c r="ES49">
        <v>0.97299800000000014</v>
      </c>
      <c r="ET49">
        <v>2.7001500000000001E-2</v>
      </c>
      <c r="EU49">
        <v>0</v>
      </c>
      <c r="EV49">
        <v>231.31458064516119</v>
      </c>
      <c r="EW49">
        <v>4.9995999999999974</v>
      </c>
      <c r="EX49">
        <v>3602.2316129032261</v>
      </c>
      <c r="EY49">
        <v>14076.438709677421</v>
      </c>
      <c r="EZ49">
        <v>41.263741935483871</v>
      </c>
      <c r="FA49">
        <v>41.983677419354827</v>
      </c>
      <c r="FB49">
        <v>41.578354838709672</v>
      </c>
      <c r="FC49">
        <v>41.862483870967722</v>
      </c>
      <c r="FD49">
        <v>43.933322580645161</v>
      </c>
      <c r="FE49">
        <v>1454.633225806451</v>
      </c>
      <c r="FF49">
        <v>40.369999999999983</v>
      </c>
      <c r="FG49">
        <v>0</v>
      </c>
      <c r="FH49">
        <v>451.59999990463263</v>
      </c>
      <c r="FI49">
        <v>0</v>
      </c>
      <c r="FJ49">
        <v>231.32823999999999</v>
      </c>
      <c r="FK49">
        <v>0.51384615550760082</v>
      </c>
      <c r="FL49">
        <v>0.51538461049471196</v>
      </c>
      <c r="FM49">
        <v>3602.2795999999998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-1.9569578048780489</v>
      </c>
      <c r="GC49">
        <v>0.25273881533100939</v>
      </c>
      <c r="GD49">
        <v>3.8565484094901792E-2</v>
      </c>
      <c r="GE49">
        <v>1</v>
      </c>
      <c r="GF49">
        <v>231.3015882352941</v>
      </c>
      <c r="GG49">
        <v>0.52180290533504214</v>
      </c>
      <c r="GH49">
        <v>0.23195995060596089</v>
      </c>
      <c r="GI49">
        <v>1</v>
      </c>
      <c r="GJ49">
        <v>2.559860731707317</v>
      </c>
      <c r="GK49">
        <v>9.4095052264812185E-2</v>
      </c>
      <c r="GL49">
        <v>9.5379223565322923E-3</v>
      </c>
      <c r="GM49">
        <v>1</v>
      </c>
      <c r="GN49">
        <v>3</v>
      </c>
      <c r="GO49">
        <v>3</v>
      </c>
      <c r="GP49" t="s">
        <v>451</v>
      </c>
      <c r="GQ49">
        <v>3.10406</v>
      </c>
      <c r="GR49">
        <v>2.7582200000000001</v>
      </c>
      <c r="GS49">
        <v>8.7421299999999993E-2</v>
      </c>
      <c r="GT49">
        <v>8.7975800000000007E-2</v>
      </c>
      <c r="GU49">
        <v>0.123767</v>
      </c>
      <c r="GV49">
        <v>0.117451</v>
      </c>
      <c r="GW49">
        <v>23735.7</v>
      </c>
      <c r="GX49">
        <v>22051.8</v>
      </c>
      <c r="GY49">
        <v>26574.5</v>
      </c>
      <c r="GZ49">
        <v>24409.4</v>
      </c>
      <c r="HA49">
        <v>37307.5</v>
      </c>
      <c r="HB49">
        <v>31867.599999999999</v>
      </c>
      <c r="HC49">
        <v>46471.7</v>
      </c>
      <c r="HD49">
        <v>38646.5</v>
      </c>
      <c r="HE49">
        <v>1.87643</v>
      </c>
      <c r="HF49">
        <v>1.8708800000000001</v>
      </c>
      <c r="HG49">
        <v>0.32489699999999999</v>
      </c>
      <c r="HH49">
        <v>0</v>
      </c>
      <c r="HI49">
        <v>36.807600000000001</v>
      </c>
      <c r="HJ49">
        <v>999.9</v>
      </c>
      <c r="HK49">
        <v>52.8</v>
      </c>
      <c r="HL49">
        <v>31.9</v>
      </c>
      <c r="HM49">
        <v>27.6859</v>
      </c>
      <c r="HN49">
        <v>60.725700000000003</v>
      </c>
      <c r="HO49">
        <v>22.664300000000001</v>
      </c>
      <c r="HP49">
        <v>1</v>
      </c>
      <c r="HQ49">
        <v>0.233707</v>
      </c>
      <c r="HR49">
        <v>-5.6478700000000002</v>
      </c>
      <c r="HS49">
        <v>20.193999999999999</v>
      </c>
      <c r="HT49">
        <v>5.2226800000000004</v>
      </c>
      <c r="HU49">
        <v>11.980399999999999</v>
      </c>
      <c r="HV49">
        <v>4.9656000000000002</v>
      </c>
      <c r="HW49">
        <v>3.2753299999999999</v>
      </c>
      <c r="HX49">
        <v>9999</v>
      </c>
      <c r="HY49">
        <v>9999</v>
      </c>
      <c r="HZ49">
        <v>9999</v>
      </c>
      <c r="IA49">
        <v>552.4</v>
      </c>
      <c r="IB49">
        <v>1.8640099999999999</v>
      </c>
      <c r="IC49">
        <v>1.8601700000000001</v>
      </c>
      <c r="ID49">
        <v>1.8584400000000001</v>
      </c>
      <c r="IE49">
        <v>1.8598300000000001</v>
      </c>
      <c r="IF49">
        <v>1.85989</v>
      </c>
      <c r="IG49">
        <v>1.8583700000000001</v>
      </c>
      <c r="IH49">
        <v>1.8574600000000001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1.2689999999999999</v>
      </c>
      <c r="IX49">
        <v>0.31909999999999999</v>
      </c>
      <c r="IY49">
        <v>0.39716153104927959</v>
      </c>
      <c r="IZ49">
        <v>2.1943836705261579E-3</v>
      </c>
      <c r="JA49">
        <v>-2.6144308360484781E-7</v>
      </c>
      <c r="JB49">
        <v>2.8315668189746569E-11</v>
      </c>
      <c r="JC49">
        <v>-2.387284111826243E-2</v>
      </c>
      <c r="JD49">
        <v>-4.9195921971587819E-3</v>
      </c>
      <c r="JE49">
        <v>8.1864236447964141E-4</v>
      </c>
      <c r="JF49">
        <v>-8.2681161510495509E-6</v>
      </c>
      <c r="JG49">
        <v>6</v>
      </c>
      <c r="JH49">
        <v>2002</v>
      </c>
      <c r="JI49">
        <v>0</v>
      </c>
      <c r="JJ49">
        <v>28</v>
      </c>
      <c r="JK49">
        <v>28385227.600000001</v>
      </c>
      <c r="JL49">
        <v>28385227.600000001</v>
      </c>
      <c r="JM49">
        <v>1.1413599999999999</v>
      </c>
      <c r="JN49">
        <v>2.5903299999999998</v>
      </c>
      <c r="JO49">
        <v>1.49658</v>
      </c>
      <c r="JP49">
        <v>2.34009</v>
      </c>
      <c r="JQ49">
        <v>1.5490699999999999</v>
      </c>
      <c r="JR49">
        <v>2.4902299999999999</v>
      </c>
      <c r="JS49">
        <v>36.789200000000001</v>
      </c>
      <c r="JT49">
        <v>24.043700000000001</v>
      </c>
      <c r="JU49">
        <v>18</v>
      </c>
      <c r="JV49">
        <v>492.13600000000002</v>
      </c>
      <c r="JW49">
        <v>503.39</v>
      </c>
      <c r="JX49">
        <v>46.8628</v>
      </c>
      <c r="JY49">
        <v>30.122</v>
      </c>
      <c r="JZ49">
        <v>30.000699999999998</v>
      </c>
      <c r="KA49">
        <v>29.847300000000001</v>
      </c>
      <c r="KB49">
        <v>29.712399999999999</v>
      </c>
      <c r="KC49">
        <v>22.9557</v>
      </c>
      <c r="KD49">
        <v>0</v>
      </c>
      <c r="KE49">
        <v>100</v>
      </c>
      <c r="KF49">
        <v>46.825400000000002</v>
      </c>
      <c r="KG49">
        <v>420</v>
      </c>
      <c r="KH49">
        <v>27.522400000000001</v>
      </c>
      <c r="KI49">
        <v>101.553</v>
      </c>
      <c r="KJ49">
        <v>93.174599999999998</v>
      </c>
    </row>
    <row r="50" spans="1:296" x14ac:dyDescent="0.3">
      <c r="A50">
        <v>32</v>
      </c>
      <c r="B50">
        <v>1703113852.0999999</v>
      </c>
      <c r="C50">
        <v>9595.5999999046326</v>
      </c>
      <c r="D50" t="s">
        <v>537</v>
      </c>
      <c r="E50" t="s">
        <v>538</v>
      </c>
      <c r="F50">
        <v>5</v>
      </c>
      <c r="G50" t="s">
        <v>499</v>
      </c>
      <c r="H50">
        <v>1703113844.099999</v>
      </c>
      <c r="I50">
        <f t="shared" si="0"/>
        <v>5.7449495030989263E-3</v>
      </c>
      <c r="J50">
        <f t="shared" si="1"/>
        <v>5.7449495030989262</v>
      </c>
      <c r="K50">
        <f t="shared" si="2"/>
        <v>1.5856092807717728</v>
      </c>
      <c r="L50">
        <f t="shared" si="3"/>
        <v>418.38458064516129</v>
      </c>
      <c r="M50">
        <f t="shared" si="4"/>
        <v>348.84107622130949</v>
      </c>
      <c r="N50">
        <f t="shared" si="5"/>
        <v>31.623458347154784</v>
      </c>
      <c r="O50">
        <f t="shared" si="6"/>
        <v>37.927779327025988</v>
      </c>
      <c r="P50">
        <f t="shared" si="7"/>
        <v>8.8471594441474136E-2</v>
      </c>
      <c r="Q50">
        <f t="shared" si="8"/>
        <v>2.8473427130430293</v>
      </c>
      <c r="R50">
        <f t="shared" si="9"/>
        <v>8.6972321541310973E-2</v>
      </c>
      <c r="S50">
        <f t="shared" si="10"/>
        <v>5.4490288349086535E-2</v>
      </c>
      <c r="T50">
        <f t="shared" si="11"/>
        <v>241.73617533283772</v>
      </c>
      <c r="U50">
        <f t="shared" si="12"/>
        <v>42.244674610829328</v>
      </c>
      <c r="V50">
        <f t="shared" si="13"/>
        <v>42.03005806451614</v>
      </c>
      <c r="W50">
        <f t="shared" si="14"/>
        <v>8.2564755867959665</v>
      </c>
      <c r="X50">
        <f t="shared" si="15"/>
        <v>31.355940061315007</v>
      </c>
      <c r="Y50">
        <f t="shared" si="16"/>
        <v>2.6278880517209862</v>
      </c>
      <c r="Z50">
        <f t="shared" si="17"/>
        <v>8.3808300646776317</v>
      </c>
      <c r="AA50">
        <f t="shared" si="18"/>
        <v>5.6285875350749803</v>
      </c>
      <c r="AB50">
        <f t="shared" si="19"/>
        <v>-253.35227308666265</v>
      </c>
      <c r="AC50">
        <f t="shared" si="20"/>
        <v>43.621436441683166</v>
      </c>
      <c r="AD50">
        <f t="shared" si="21"/>
        <v>3.833672286778584</v>
      </c>
      <c r="AE50">
        <f t="shared" si="22"/>
        <v>35.839010974636814</v>
      </c>
      <c r="AF50">
        <f t="shared" si="23"/>
        <v>1.629131760428062</v>
      </c>
      <c r="AG50">
        <f t="shared" si="24"/>
        <v>5.7752576973695833</v>
      </c>
      <c r="AH50">
        <f t="shared" si="25"/>
        <v>1.5856092807717728</v>
      </c>
      <c r="AI50">
        <v>431.56850292768598</v>
      </c>
      <c r="AJ50">
        <v>430.91075757575737</v>
      </c>
      <c r="AK50">
        <v>1.3265546267120011E-3</v>
      </c>
      <c r="AL50">
        <v>66.162810721512699</v>
      </c>
      <c r="AM50">
        <f t="shared" si="26"/>
        <v>5.7449495030989262</v>
      </c>
      <c r="AN50">
        <v>26.749407523808241</v>
      </c>
      <c r="AO50">
        <v>28.981073333333342</v>
      </c>
      <c r="AP50">
        <v>-3.2588487582964062E-5</v>
      </c>
      <c r="AQ50">
        <v>108.1960931886957</v>
      </c>
      <c r="AR50">
        <v>0</v>
      </c>
      <c r="AS50">
        <v>0</v>
      </c>
      <c r="AT50">
        <f t="shared" si="27"/>
        <v>1</v>
      </c>
      <c r="AU50">
        <f t="shared" si="28"/>
        <v>0</v>
      </c>
      <c r="AV50">
        <f t="shared" si="29"/>
        <v>45541.475362198849</v>
      </c>
      <c r="AW50" t="s">
        <v>437</v>
      </c>
      <c r="AX50">
        <v>0</v>
      </c>
      <c r="AY50">
        <v>0.7</v>
      </c>
      <c r="AZ50">
        <v>0.7</v>
      </c>
      <c r="BA50">
        <f t="shared" si="30"/>
        <v>0</v>
      </c>
      <c r="BB50">
        <v>-1</v>
      </c>
      <c r="BC50" t="s">
        <v>539</v>
      </c>
      <c r="BD50">
        <v>8141.14</v>
      </c>
      <c r="BE50">
        <v>231.18476000000001</v>
      </c>
      <c r="BF50">
        <v>250.48</v>
      </c>
      <c r="BG50">
        <f t="shared" si="31"/>
        <v>7.7033056531459532E-2</v>
      </c>
      <c r="BH50">
        <v>0.5</v>
      </c>
      <c r="BI50">
        <f t="shared" si="32"/>
        <v>1261.2072777422359</v>
      </c>
      <c r="BJ50">
        <f t="shared" si="33"/>
        <v>1.5856092807717728</v>
      </c>
      <c r="BK50">
        <f t="shared" si="34"/>
        <v>48.577325762102916</v>
      </c>
      <c r="BL50">
        <f t="shared" si="35"/>
        <v>2.0501065339556474E-3</v>
      </c>
      <c r="BM50">
        <f t="shared" si="36"/>
        <v>-0.99720536569786011</v>
      </c>
      <c r="BN50">
        <f t="shared" si="37"/>
        <v>250.48</v>
      </c>
      <c r="BO50" t="s">
        <v>437</v>
      </c>
      <c r="BP50">
        <v>0</v>
      </c>
      <c r="BQ50">
        <f t="shared" si="38"/>
        <v>250.48</v>
      </c>
      <c r="BR50">
        <f t="shared" si="39"/>
        <v>0</v>
      </c>
      <c r="BS50" t="e">
        <f t="shared" si="40"/>
        <v>#DIV/0!</v>
      </c>
      <c r="BT50">
        <f t="shared" si="41"/>
        <v>1</v>
      </c>
      <c r="BU50">
        <f t="shared" si="42"/>
        <v>7.7248939066378322E-2</v>
      </c>
      <c r="BV50" t="e">
        <f t="shared" si="43"/>
        <v>#DIV/0!</v>
      </c>
      <c r="BW50" t="e">
        <f t="shared" si="44"/>
        <v>#DIV/0!</v>
      </c>
      <c r="BX50" t="e">
        <f t="shared" si="45"/>
        <v>#DIV/0!</v>
      </c>
      <c r="DG50">
        <f t="shared" si="46"/>
        <v>1499.9958064516129</v>
      </c>
      <c r="DH50">
        <f t="shared" si="47"/>
        <v>1261.2072777422359</v>
      </c>
      <c r="DI50">
        <f t="shared" si="48"/>
        <v>0.84080720247194907</v>
      </c>
      <c r="DJ50">
        <f t="shared" si="49"/>
        <v>0.1611579007708617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1703113844.099999</v>
      </c>
      <c r="DQ50">
        <v>418.38458064516129</v>
      </c>
      <c r="DR50">
        <v>420.0027741935483</v>
      </c>
      <c r="DS50">
        <v>28.988458064516131</v>
      </c>
      <c r="DT50">
        <v>26.745280645161291</v>
      </c>
      <c r="DU50">
        <v>417.11558064516129</v>
      </c>
      <c r="DV50">
        <v>28.675203225806449</v>
      </c>
      <c r="DW50">
        <v>499.990935483871</v>
      </c>
      <c r="DX50">
        <v>90.552919354838707</v>
      </c>
      <c r="DY50">
        <v>9.9989670967741945E-2</v>
      </c>
      <c r="DZ50">
        <v>42.31422580645161</v>
      </c>
      <c r="EA50">
        <v>42.03005806451614</v>
      </c>
      <c r="EB50">
        <v>999.90000000000032</v>
      </c>
      <c r="EC50">
        <v>0</v>
      </c>
      <c r="ED50">
        <v>0</v>
      </c>
      <c r="EE50">
        <v>9996.6093548387107</v>
      </c>
      <c r="EF50">
        <v>0</v>
      </c>
      <c r="EG50">
        <v>8.0202809677419342</v>
      </c>
      <c r="EH50">
        <v>-1.618199677419355</v>
      </c>
      <c r="EI50">
        <v>430.87496774193539</v>
      </c>
      <c r="EJ50">
        <v>431.54454838709682</v>
      </c>
      <c r="EK50">
        <v>2.2431741935483869</v>
      </c>
      <c r="EL50">
        <v>420.0027741935483</v>
      </c>
      <c r="EM50">
        <v>26.745280645161291</v>
      </c>
      <c r="EN50">
        <v>2.6249887096774192</v>
      </c>
      <c r="EO50">
        <v>2.4218641935483869</v>
      </c>
      <c r="EP50">
        <v>21.822958064516129</v>
      </c>
      <c r="EQ50">
        <v>20.5107</v>
      </c>
      <c r="ER50">
        <v>1499.9958064516129</v>
      </c>
      <c r="ES50">
        <v>0.97300267741935453</v>
      </c>
      <c r="ET50">
        <v>2.699710645161291E-2</v>
      </c>
      <c r="EU50">
        <v>0</v>
      </c>
      <c r="EV50">
        <v>231.18390322580649</v>
      </c>
      <c r="EW50">
        <v>4.9995999999999974</v>
      </c>
      <c r="EX50">
        <v>3606.9783870967749</v>
      </c>
      <c r="EY50">
        <v>14076.393548387099</v>
      </c>
      <c r="EZ50">
        <v>41.749903225806463</v>
      </c>
      <c r="FA50">
        <v>42.481645161290309</v>
      </c>
      <c r="FB50">
        <v>41.741677419354822</v>
      </c>
      <c r="FC50">
        <v>42.306129032258042</v>
      </c>
      <c r="FD50">
        <v>44.350451612903207</v>
      </c>
      <c r="FE50">
        <v>1454.635806451613</v>
      </c>
      <c r="FF50">
        <v>40.359999999999978</v>
      </c>
      <c r="FG50">
        <v>0</v>
      </c>
      <c r="FH50">
        <v>195.5999999046326</v>
      </c>
      <c r="FI50">
        <v>0</v>
      </c>
      <c r="FJ50">
        <v>231.18476000000001</v>
      </c>
      <c r="FK50">
        <v>2.5615384474675811E-2</v>
      </c>
      <c r="FL50">
        <v>-9.5730769010486352</v>
      </c>
      <c r="FM50">
        <v>3606.8692000000001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-1.6177212195121951</v>
      </c>
      <c r="GC50">
        <v>5.2292613240417812E-2</v>
      </c>
      <c r="GD50">
        <v>5.0422392150909573E-2</v>
      </c>
      <c r="GE50">
        <v>1</v>
      </c>
      <c r="GF50">
        <v>231.2064117647059</v>
      </c>
      <c r="GG50">
        <v>-7.9572192710568812E-2</v>
      </c>
      <c r="GH50">
        <v>0.2027229517240457</v>
      </c>
      <c r="GI50">
        <v>1</v>
      </c>
      <c r="GJ50">
        <v>2.2473436585365851</v>
      </c>
      <c r="GK50">
        <v>-9.4464250871082844E-2</v>
      </c>
      <c r="GL50">
        <v>9.4579474275309754E-3</v>
      </c>
      <c r="GM50">
        <v>1</v>
      </c>
      <c r="GN50">
        <v>3</v>
      </c>
      <c r="GO50">
        <v>3</v>
      </c>
      <c r="GP50" t="s">
        <v>451</v>
      </c>
      <c r="GQ50">
        <v>3.1038700000000001</v>
      </c>
      <c r="GR50">
        <v>2.7582100000000001</v>
      </c>
      <c r="GS50">
        <v>8.7375099999999997E-2</v>
      </c>
      <c r="GT50">
        <v>8.7877800000000006E-2</v>
      </c>
      <c r="GU50">
        <v>0.122809</v>
      </c>
      <c r="GV50">
        <v>0.117505</v>
      </c>
      <c r="GW50">
        <v>23716.1</v>
      </c>
      <c r="GX50">
        <v>22039.4</v>
      </c>
      <c r="GY50">
        <v>26552.9</v>
      </c>
      <c r="GZ50">
        <v>24395</v>
      </c>
      <c r="HA50">
        <v>37321.599999999999</v>
      </c>
      <c r="HB50">
        <v>31851</v>
      </c>
      <c r="HC50">
        <v>46435</v>
      </c>
      <c r="HD50">
        <v>38627.4</v>
      </c>
      <c r="HE50">
        <v>1.8700699999999999</v>
      </c>
      <c r="HF50">
        <v>1.86327</v>
      </c>
      <c r="HG50">
        <v>0.27941500000000002</v>
      </c>
      <c r="HH50">
        <v>0</v>
      </c>
      <c r="HI50">
        <v>37.5505</v>
      </c>
      <c r="HJ50">
        <v>999.9</v>
      </c>
      <c r="HK50">
        <v>52.8</v>
      </c>
      <c r="HL50">
        <v>31.9</v>
      </c>
      <c r="HM50">
        <v>27.684000000000001</v>
      </c>
      <c r="HN50">
        <v>60.355699999999999</v>
      </c>
      <c r="HO50">
        <v>22.732399999999998</v>
      </c>
      <c r="HP50">
        <v>1</v>
      </c>
      <c r="HQ50">
        <v>0.26827699999999999</v>
      </c>
      <c r="HR50">
        <v>-4.0981300000000003</v>
      </c>
      <c r="HS50">
        <v>20.233899999999998</v>
      </c>
      <c r="HT50">
        <v>5.2195400000000003</v>
      </c>
      <c r="HU50">
        <v>11.98</v>
      </c>
      <c r="HV50">
        <v>4.9646499999999998</v>
      </c>
      <c r="HW50">
        <v>3.27515</v>
      </c>
      <c r="HX50">
        <v>9999</v>
      </c>
      <c r="HY50">
        <v>9999</v>
      </c>
      <c r="HZ50">
        <v>9999</v>
      </c>
      <c r="IA50">
        <v>552.5</v>
      </c>
      <c r="IB50">
        <v>1.8640099999999999</v>
      </c>
      <c r="IC50">
        <v>1.8601700000000001</v>
      </c>
      <c r="ID50">
        <v>1.85843</v>
      </c>
      <c r="IE50">
        <v>1.85978</v>
      </c>
      <c r="IF50">
        <v>1.85989</v>
      </c>
      <c r="IG50">
        <v>1.8583700000000001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1.2689999999999999</v>
      </c>
      <c r="IX50">
        <v>0.31309999999999999</v>
      </c>
      <c r="IY50">
        <v>0.39716153104927959</v>
      </c>
      <c r="IZ50">
        <v>2.1943836705261579E-3</v>
      </c>
      <c r="JA50">
        <v>-2.6144308360484781E-7</v>
      </c>
      <c r="JB50">
        <v>2.8315668189746569E-11</v>
      </c>
      <c r="JC50">
        <v>-2.387284111826243E-2</v>
      </c>
      <c r="JD50">
        <v>-4.9195921971587819E-3</v>
      </c>
      <c r="JE50">
        <v>8.1864236447964141E-4</v>
      </c>
      <c r="JF50">
        <v>-8.2681161510495509E-6</v>
      </c>
      <c r="JG50">
        <v>6</v>
      </c>
      <c r="JH50">
        <v>2002</v>
      </c>
      <c r="JI50">
        <v>0</v>
      </c>
      <c r="JJ50">
        <v>28</v>
      </c>
      <c r="JK50">
        <v>28385230.899999999</v>
      </c>
      <c r="JL50">
        <v>28385230.899999999</v>
      </c>
      <c r="JM50">
        <v>1.1413599999999999</v>
      </c>
      <c r="JN50">
        <v>2.5988799999999999</v>
      </c>
      <c r="JO50">
        <v>1.49658</v>
      </c>
      <c r="JP50">
        <v>2.33887</v>
      </c>
      <c r="JQ50">
        <v>1.5490699999999999</v>
      </c>
      <c r="JR50">
        <v>2.36694</v>
      </c>
      <c r="JS50">
        <v>36.908000000000001</v>
      </c>
      <c r="JT50">
        <v>24.061199999999999</v>
      </c>
      <c r="JU50">
        <v>18</v>
      </c>
      <c r="JV50">
        <v>492.15</v>
      </c>
      <c r="JW50">
        <v>502.452</v>
      </c>
      <c r="JX50">
        <v>44.213200000000001</v>
      </c>
      <c r="JY50">
        <v>30.632300000000001</v>
      </c>
      <c r="JZ50">
        <v>30.001100000000001</v>
      </c>
      <c r="KA50">
        <v>30.349799999999998</v>
      </c>
      <c r="KB50">
        <v>30.211200000000002</v>
      </c>
      <c r="KC50">
        <v>22.948899999999998</v>
      </c>
      <c r="KD50">
        <v>0</v>
      </c>
      <c r="KE50">
        <v>100</v>
      </c>
      <c r="KF50">
        <v>44.192599999999999</v>
      </c>
      <c r="KG50">
        <v>420</v>
      </c>
      <c r="KH50">
        <v>27.522400000000001</v>
      </c>
      <c r="KI50">
        <v>101.47199999999999</v>
      </c>
      <c r="KJ50">
        <v>93.125200000000007</v>
      </c>
    </row>
    <row r="51" spans="1:296" x14ac:dyDescent="0.3">
      <c r="A51">
        <v>33</v>
      </c>
      <c r="B51">
        <v>1703113937.5</v>
      </c>
      <c r="C51">
        <v>9681</v>
      </c>
      <c r="D51" t="s">
        <v>540</v>
      </c>
      <c r="E51" t="s">
        <v>541</v>
      </c>
      <c r="F51">
        <v>5</v>
      </c>
      <c r="G51" t="s">
        <v>499</v>
      </c>
      <c r="H51">
        <v>1703113929.75</v>
      </c>
      <c r="I51">
        <f t="shared" si="0"/>
        <v>5.4791691841779957E-3</v>
      </c>
      <c r="J51">
        <f t="shared" si="1"/>
        <v>5.4791691841779953</v>
      </c>
      <c r="K51">
        <f t="shared" si="2"/>
        <v>1.5649193600383733</v>
      </c>
      <c r="L51">
        <f t="shared" si="3"/>
        <v>418.50996666666663</v>
      </c>
      <c r="M51">
        <f t="shared" si="4"/>
        <v>348.27514081734893</v>
      </c>
      <c r="N51">
        <f t="shared" si="5"/>
        <v>31.571962397277744</v>
      </c>
      <c r="O51">
        <f t="shared" si="6"/>
        <v>37.938914903534688</v>
      </c>
      <c r="P51">
        <f t="shared" si="7"/>
        <v>8.4684759570021695E-2</v>
      </c>
      <c r="Q51">
        <f t="shared" si="8"/>
        <v>2.8477565407037719</v>
      </c>
      <c r="R51">
        <f t="shared" si="9"/>
        <v>8.331020736512415E-2</v>
      </c>
      <c r="S51">
        <f t="shared" si="10"/>
        <v>5.2190519185013398E-2</v>
      </c>
      <c r="T51">
        <f t="shared" si="11"/>
        <v>241.7375362231567</v>
      </c>
      <c r="U51">
        <f t="shared" si="12"/>
        <v>42.223949015160954</v>
      </c>
      <c r="V51">
        <f t="shared" si="13"/>
        <v>41.961576666666673</v>
      </c>
      <c r="W51">
        <f t="shared" si="14"/>
        <v>8.2267474973317647</v>
      </c>
      <c r="X51">
        <f t="shared" si="15"/>
        <v>31.42874237716801</v>
      </c>
      <c r="Y51">
        <f t="shared" si="16"/>
        <v>2.6214307702935398</v>
      </c>
      <c r="Z51">
        <f t="shared" si="17"/>
        <v>8.3408707190203266</v>
      </c>
      <c r="AA51">
        <f t="shared" si="18"/>
        <v>5.6053167270382254</v>
      </c>
      <c r="AB51">
        <f t="shared" si="19"/>
        <v>-241.63136102224962</v>
      </c>
      <c r="AC51">
        <f t="shared" si="20"/>
        <v>40.183972557075776</v>
      </c>
      <c r="AD51">
        <f t="shared" si="21"/>
        <v>3.5283792860222376</v>
      </c>
      <c r="AE51">
        <f t="shared" si="22"/>
        <v>43.818527044005094</v>
      </c>
      <c r="AF51">
        <f t="shared" si="23"/>
        <v>1.442760381988079</v>
      </c>
      <c r="AG51">
        <f t="shared" si="24"/>
        <v>5.4904956362534438</v>
      </c>
      <c r="AH51">
        <f t="shared" si="25"/>
        <v>1.5649193600383733</v>
      </c>
      <c r="AI51">
        <v>431.57273460265321</v>
      </c>
      <c r="AJ51">
        <v>430.93110909090888</v>
      </c>
      <c r="AK51">
        <v>-3.4028155705921208E-4</v>
      </c>
      <c r="AL51">
        <v>66.162810721512699</v>
      </c>
      <c r="AM51">
        <f t="shared" si="26"/>
        <v>5.4791691841779953</v>
      </c>
      <c r="AN51">
        <v>26.78684786866031</v>
      </c>
      <c r="AO51">
        <v>28.915130303030299</v>
      </c>
      <c r="AP51">
        <v>-4.9401726436540963E-6</v>
      </c>
      <c r="AQ51">
        <v>108.1960931886957</v>
      </c>
      <c r="AR51">
        <v>0</v>
      </c>
      <c r="AS51">
        <v>0</v>
      </c>
      <c r="AT51">
        <f t="shared" si="27"/>
        <v>1</v>
      </c>
      <c r="AU51">
        <f t="shared" si="28"/>
        <v>0</v>
      </c>
      <c r="AV51">
        <f t="shared" si="29"/>
        <v>45565.679988797747</v>
      </c>
      <c r="AW51" t="s">
        <v>437</v>
      </c>
      <c r="AX51">
        <v>0</v>
      </c>
      <c r="AY51">
        <v>0.7</v>
      </c>
      <c r="AZ51">
        <v>0.7</v>
      </c>
      <c r="BA51">
        <f t="shared" si="30"/>
        <v>0</v>
      </c>
      <c r="BB51">
        <v>-1</v>
      </c>
      <c r="BC51" t="s">
        <v>542</v>
      </c>
      <c r="BD51">
        <v>8140.1</v>
      </c>
      <c r="BE51">
        <v>230.6066923076923</v>
      </c>
      <c r="BF51">
        <v>249.14</v>
      </c>
      <c r="BG51">
        <f t="shared" si="31"/>
        <v>7.4389129374278218E-2</v>
      </c>
      <c r="BH51">
        <v>0.5</v>
      </c>
      <c r="BI51">
        <f t="shared" si="32"/>
        <v>1261.2144403228788</v>
      </c>
      <c r="BJ51">
        <f t="shared" si="33"/>
        <v>1.5649193600383733</v>
      </c>
      <c r="BK51">
        <f t="shared" si="34"/>
        <v>46.91032208494326</v>
      </c>
      <c r="BL51">
        <f t="shared" si="35"/>
        <v>2.0336901307455198E-3</v>
      </c>
      <c r="BM51">
        <f t="shared" si="36"/>
        <v>-0.99719033475154539</v>
      </c>
      <c r="BN51">
        <f t="shared" si="37"/>
        <v>249.14</v>
      </c>
      <c r="BO51" t="s">
        <v>437</v>
      </c>
      <c r="BP51">
        <v>0</v>
      </c>
      <c r="BQ51">
        <f t="shared" si="38"/>
        <v>249.14</v>
      </c>
      <c r="BR51">
        <f t="shared" si="39"/>
        <v>0</v>
      </c>
      <c r="BS51" t="e">
        <f t="shared" si="40"/>
        <v>#DIV/0!</v>
      </c>
      <c r="BT51">
        <f t="shared" si="41"/>
        <v>1</v>
      </c>
      <c r="BU51">
        <f t="shared" si="42"/>
        <v>7.4598726824616352E-2</v>
      </c>
      <c r="BV51" t="e">
        <f t="shared" si="43"/>
        <v>#DIV/0!</v>
      </c>
      <c r="BW51" t="e">
        <f t="shared" si="44"/>
        <v>#DIV/0!</v>
      </c>
      <c r="BX51" t="e">
        <f t="shared" si="45"/>
        <v>#DIV/0!</v>
      </c>
      <c r="DG51">
        <f t="shared" si="46"/>
        <v>1500.0043333333331</v>
      </c>
      <c r="DH51">
        <f t="shared" si="47"/>
        <v>1261.2144403228788</v>
      </c>
      <c r="DI51">
        <f t="shared" si="48"/>
        <v>0.84080719788334768</v>
      </c>
      <c r="DJ51">
        <f t="shared" si="49"/>
        <v>0.16115789191486118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1703113929.75</v>
      </c>
      <c r="DQ51">
        <v>418.50996666666663</v>
      </c>
      <c r="DR51">
        <v>420.00616666666662</v>
      </c>
      <c r="DS51">
        <v>28.917403333333329</v>
      </c>
      <c r="DT51">
        <v>26.784763333333331</v>
      </c>
      <c r="DU51">
        <v>417.24073333333331</v>
      </c>
      <c r="DV51">
        <v>28.605656666666668</v>
      </c>
      <c r="DW51">
        <v>500.01170000000002</v>
      </c>
      <c r="DX51">
        <v>90.552343333333312</v>
      </c>
      <c r="DY51">
        <v>0.10001366</v>
      </c>
      <c r="DZ51">
        <v>42.22331333333333</v>
      </c>
      <c r="EA51">
        <v>41.961576666666673</v>
      </c>
      <c r="EB51">
        <v>999.9000000000002</v>
      </c>
      <c r="EC51">
        <v>0</v>
      </c>
      <c r="ED51">
        <v>0</v>
      </c>
      <c r="EE51">
        <v>9999.2083333333358</v>
      </c>
      <c r="EF51">
        <v>0</v>
      </c>
      <c r="EG51">
        <v>7.8928300000000009</v>
      </c>
      <c r="EH51">
        <v>-1.496159666666667</v>
      </c>
      <c r="EI51">
        <v>430.97250000000003</v>
      </c>
      <c r="EJ51">
        <v>431.56563333333338</v>
      </c>
      <c r="EK51">
        <v>2.1326386666666659</v>
      </c>
      <c r="EL51">
        <v>420.00616666666662</v>
      </c>
      <c r="EM51">
        <v>26.784763333333331</v>
      </c>
      <c r="EN51">
        <v>2.6185386666666659</v>
      </c>
      <c r="EO51">
        <v>2.4254229999999999</v>
      </c>
      <c r="EP51">
        <v>21.782663333333339</v>
      </c>
      <c r="EQ51">
        <v>20.534513333333329</v>
      </c>
      <c r="ER51">
        <v>1500.0043333333331</v>
      </c>
      <c r="ES51">
        <v>0.97300329999999968</v>
      </c>
      <c r="ET51">
        <v>2.699650000000001E-2</v>
      </c>
      <c r="EU51">
        <v>0</v>
      </c>
      <c r="EV51">
        <v>230.60246666666669</v>
      </c>
      <c r="EW51">
        <v>4.9995999999999983</v>
      </c>
      <c r="EX51">
        <v>3600.442333333333</v>
      </c>
      <c r="EY51">
        <v>14076.46333333333</v>
      </c>
      <c r="EZ51">
        <v>41.91226666666666</v>
      </c>
      <c r="FA51">
        <v>42.633266666666671</v>
      </c>
      <c r="FB51">
        <v>42.016399999999997</v>
      </c>
      <c r="FC51">
        <v>42.445599999999999</v>
      </c>
      <c r="FD51">
        <v>44.345599999999983</v>
      </c>
      <c r="FE51">
        <v>1454.644333333333</v>
      </c>
      <c r="FF51">
        <v>40.359999999999992</v>
      </c>
      <c r="FG51">
        <v>0</v>
      </c>
      <c r="FH51">
        <v>84.599999904632568</v>
      </c>
      <c r="FI51">
        <v>0</v>
      </c>
      <c r="FJ51">
        <v>230.6066923076923</v>
      </c>
      <c r="FK51">
        <v>1.0119639529776309E-2</v>
      </c>
      <c r="FL51">
        <v>-1.9962393238984211</v>
      </c>
      <c r="FM51">
        <v>3600.457307692307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-1.49638275</v>
      </c>
      <c r="GC51">
        <v>0.1001926829268327</v>
      </c>
      <c r="GD51">
        <v>4.335796264744806E-2</v>
      </c>
      <c r="GE51">
        <v>1</v>
      </c>
      <c r="GF51">
        <v>230.56997058823529</v>
      </c>
      <c r="GG51">
        <v>0.47879296601588012</v>
      </c>
      <c r="GH51">
        <v>0.18942396973830719</v>
      </c>
      <c r="GI51">
        <v>1</v>
      </c>
      <c r="GJ51">
        <v>2.1341917499999998</v>
      </c>
      <c r="GK51">
        <v>-3.9627579737342912E-2</v>
      </c>
      <c r="GL51">
        <v>3.9510409308813992E-3</v>
      </c>
      <c r="GM51">
        <v>1</v>
      </c>
      <c r="GN51">
        <v>3</v>
      </c>
      <c r="GO51">
        <v>3</v>
      </c>
      <c r="GP51" t="s">
        <v>451</v>
      </c>
      <c r="GQ51">
        <v>3.1039500000000002</v>
      </c>
      <c r="GR51">
        <v>2.7581099999999998</v>
      </c>
      <c r="GS51">
        <v>8.7340799999999996E-2</v>
      </c>
      <c r="GT51">
        <v>8.7835499999999997E-2</v>
      </c>
      <c r="GU51">
        <v>0.122573</v>
      </c>
      <c r="GV51">
        <v>0.117566</v>
      </c>
      <c r="GW51">
        <v>23710.5</v>
      </c>
      <c r="GX51">
        <v>22035.7</v>
      </c>
      <c r="GY51">
        <v>26546.2</v>
      </c>
      <c r="GZ51">
        <v>24390.3</v>
      </c>
      <c r="HA51">
        <v>37323.1</v>
      </c>
      <c r="HB51">
        <v>31844</v>
      </c>
      <c r="HC51">
        <v>46423.4</v>
      </c>
      <c r="HD51">
        <v>38621.199999999997</v>
      </c>
      <c r="HE51">
        <v>1.86832</v>
      </c>
      <c r="HF51">
        <v>1.8606</v>
      </c>
      <c r="HG51">
        <v>0.27921099999999999</v>
      </c>
      <c r="HH51">
        <v>0</v>
      </c>
      <c r="HI51">
        <v>37.505000000000003</v>
      </c>
      <c r="HJ51">
        <v>999.9</v>
      </c>
      <c r="HK51">
        <v>52.8</v>
      </c>
      <c r="HL51">
        <v>32</v>
      </c>
      <c r="HM51">
        <v>27.842199999999998</v>
      </c>
      <c r="HN51">
        <v>60.585700000000003</v>
      </c>
      <c r="HO51">
        <v>22.339700000000001</v>
      </c>
      <c r="HP51">
        <v>1</v>
      </c>
      <c r="HQ51">
        <v>0.281916</v>
      </c>
      <c r="HR51">
        <v>-4.4104400000000004</v>
      </c>
      <c r="HS51">
        <v>20.226500000000001</v>
      </c>
      <c r="HT51">
        <v>5.2226800000000004</v>
      </c>
      <c r="HU51">
        <v>11.98</v>
      </c>
      <c r="HV51">
        <v>4.9657999999999998</v>
      </c>
      <c r="HW51">
        <v>3.2752500000000002</v>
      </c>
      <c r="HX51">
        <v>9999</v>
      </c>
      <c r="HY51">
        <v>9999</v>
      </c>
      <c r="HZ51">
        <v>9999</v>
      </c>
      <c r="IA51">
        <v>552.5</v>
      </c>
      <c r="IB51">
        <v>1.8640099999999999</v>
      </c>
      <c r="IC51">
        <v>1.86016</v>
      </c>
      <c r="ID51">
        <v>1.8584400000000001</v>
      </c>
      <c r="IE51">
        <v>1.85981</v>
      </c>
      <c r="IF51">
        <v>1.85989</v>
      </c>
      <c r="IG51">
        <v>1.8583700000000001</v>
      </c>
      <c r="IH51">
        <v>1.85747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1.27</v>
      </c>
      <c r="IX51">
        <v>0.31169999999999998</v>
      </c>
      <c r="IY51">
        <v>0.39716153104927959</v>
      </c>
      <c r="IZ51">
        <v>2.1943836705261579E-3</v>
      </c>
      <c r="JA51">
        <v>-2.6144308360484781E-7</v>
      </c>
      <c r="JB51">
        <v>2.8315668189746569E-11</v>
      </c>
      <c r="JC51">
        <v>-2.387284111826243E-2</v>
      </c>
      <c r="JD51">
        <v>-4.9195921971587819E-3</v>
      </c>
      <c r="JE51">
        <v>8.1864236447964141E-4</v>
      </c>
      <c r="JF51">
        <v>-8.2681161510495509E-6</v>
      </c>
      <c r="JG51">
        <v>6</v>
      </c>
      <c r="JH51">
        <v>2002</v>
      </c>
      <c r="JI51">
        <v>0</v>
      </c>
      <c r="JJ51">
        <v>28</v>
      </c>
      <c r="JK51">
        <v>28385232.300000001</v>
      </c>
      <c r="JL51">
        <v>28385232.300000001</v>
      </c>
      <c r="JM51">
        <v>1.1413599999999999</v>
      </c>
      <c r="JN51">
        <v>2.5939899999999998</v>
      </c>
      <c r="JO51">
        <v>1.49658</v>
      </c>
      <c r="JP51">
        <v>2.34009</v>
      </c>
      <c r="JQ51">
        <v>1.5490699999999999</v>
      </c>
      <c r="JR51">
        <v>2.4645999999999999</v>
      </c>
      <c r="JS51">
        <v>36.955599999999997</v>
      </c>
      <c r="JT51">
        <v>24.061199999999999</v>
      </c>
      <c r="JU51">
        <v>18</v>
      </c>
      <c r="JV51">
        <v>492.46499999999997</v>
      </c>
      <c r="JW51">
        <v>502.20600000000002</v>
      </c>
      <c r="JX51">
        <v>44.283799999999999</v>
      </c>
      <c r="JY51">
        <v>30.782900000000001</v>
      </c>
      <c r="JZ51">
        <v>30.000800000000002</v>
      </c>
      <c r="KA51">
        <v>30.530899999999999</v>
      </c>
      <c r="KB51">
        <v>30.398399999999999</v>
      </c>
      <c r="KC51">
        <v>22.948799999999999</v>
      </c>
      <c r="KD51">
        <v>0</v>
      </c>
      <c r="KE51">
        <v>100</v>
      </c>
      <c r="KF51">
        <v>44.29</v>
      </c>
      <c r="KG51">
        <v>420</v>
      </c>
      <c r="KH51">
        <v>27.522400000000001</v>
      </c>
      <c r="KI51">
        <v>101.447</v>
      </c>
      <c r="KJ51">
        <v>93.108999999999995</v>
      </c>
    </row>
    <row r="52" spans="1:296" x14ac:dyDescent="0.3">
      <c r="A52">
        <v>34</v>
      </c>
      <c r="B52">
        <v>1703114339.5</v>
      </c>
      <c r="C52">
        <v>10083</v>
      </c>
      <c r="D52" t="s">
        <v>543</v>
      </c>
      <c r="E52" t="s">
        <v>544</v>
      </c>
      <c r="F52">
        <v>5</v>
      </c>
      <c r="G52" t="s">
        <v>499</v>
      </c>
      <c r="H52">
        <v>1703114331.5</v>
      </c>
      <c r="I52">
        <f t="shared" si="0"/>
        <v>6.5093970322789938E-3</v>
      </c>
      <c r="J52">
        <f t="shared" si="1"/>
        <v>6.5093970322789936</v>
      </c>
      <c r="K52">
        <f t="shared" si="2"/>
        <v>0.22052279997519009</v>
      </c>
      <c r="L52">
        <f t="shared" si="3"/>
        <v>418.84361290322579</v>
      </c>
      <c r="M52">
        <f t="shared" si="4"/>
        <v>362.35874080723698</v>
      </c>
      <c r="N52">
        <f t="shared" si="5"/>
        <v>32.853027236830634</v>
      </c>
      <c r="O52">
        <f t="shared" si="6"/>
        <v>37.974192624767518</v>
      </c>
      <c r="P52">
        <f t="shared" si="7"/>
        <v>7.9304165415190475E-2</v>
      </c>
      <c r="Q52">
        <f t="shared" si="8"/>
        <v>2.8467543528372867</v>
      </c>
      <c r="R52">
        <f t="shared" si="9"/>
        <v>7.8096973697907593E-2</v>
      </c>
      <c r="S52">
        <f t="shared" si="10"/>
        <v>4.8917539136953E-2</v>
      </c>
      <c r="T52">
        <f t="shared" si="11"/>
        <v>241.73719852658971</v>
      </c>
      <c r="U52">
        <f t="shared" si="12"/>
        <v>45.564310481108137</v>
      </c>
      <c r="V52">
        <f t="shared" si="13"/>
        <v>45.145535483870972</v>
      </c>
      <c r="W52">
        <f t="shared" si="14"/>
        <v>9.7111159049846272</v>
      </c>
      <c r="X52">
        <f t="shared" si="15"/>
        <v>26.539198325685202</v>
      </c>
      <c r="Y52">
        <f t="shared" si="16"/>
        <v>2.6702172171089398</v>
      </c>
      <c r="Z52">
        <f t="shared" si="17"/>
        <v>10.061408729609765</v>
      </c>
      <c r="AA52">
        <f t="shared" si="18"/>
        <v>7.0408986878756874</v>
      </c>
      <c r="AB52">
        <f t="shared" si="19"/>
        <v>-287.06440912350365</v>
      </c>
      <c r="AC52">
        <f t="shared" si="20"/>
        <v>105.81750468329064</v>
      </c>
      <c r="AD52">
        <f t="shared" si="21"/>
        <v>9.5985972664207253</v>
      </c>
      <c r="AE52">
        <f t="shared" si="22"/>
        <v>70.088891352797432</v>
      </c>
      <c r="AF52">
        <f t="shared" si="23"/>
        <v>0.16590694974326575</v>
      </c>
      <c r="AG52">
        <f t="shared" si="24"/>
        <v>6.4917481251350306</v>
      </c>
      <c r="AH52">
        <f t="shared" si="25"/>
        <v>0.22052279997519009</v>
      </c>
      <c r="AI52">
        <v>431.61641538837659</v>
      </c>
      <c r="AJ52">
        <v>431.53546666666648</v>
      </c>
      <c r="AK52">
        <v>-2.146395519444737E-3</v>
      </c>
      <c r="AL52">
        <v>66.162810721512699</v>
      </c>
      <c r="AM52">
        <f t="shared" si="26"/>
        <v>6.5093970322789936</v>
      </c>
      <c r="AN52">
        <v>26.93495740528666</v>
      </c>
      <c r="AO52">
        <v>29.461844242424249</v>
      </c>
      <c r="AP52">
        <v>1.0394048480478489E-5</v>
      </c>
      <c r="AQ52">
        <v>108.1960931886957</v>
      </c>
      <c r="AR52">
        <v>0</v>
      </c>
      <c r="AS52">
        <v>0</v>
      </c>
      <c r="AT52">
        <f t="shared" si="27"/>
        <v>1</v>
      </c>
      <c r="AU52">
        <f t="shared" si="28"/>
        <v>0</v>
      </c>
      <c r="AV52">
        <f t="shared" si="29"/>
        <v>45023.230638552501</v>
      </c>
      <c r="AW52" t="s">
        <v>437</v>
      </c>
      <c r="AX52">
        <v>0</v>
      </c>
      <c r="AY52">
        <v>0.7</v>
      </c>
      <c r="AZ52">
        <v>0.7</v>
      </c>
      <c r="BA52">
        <f t="shared" si="30"/>
        <v>0</v>
      </c>
      <c r="BB52">
        <v>-1</v>
      </c>
      <c r="BC52" t="s">
        <v>545</v>
      </c>
      <c r="BD52">
        <v>8137.72</v>
      </c>
      <c r="BE52">
        <v>227.6146</v>
      </c>
      <c r="BF52">
        <v>243.7</v>
      </c>
      <c r="BG52">
        <f t="shared" si="31"/>
        <v>6.6004924086992212E-2</v>
      </c>
      <c r="BH52">
        <v>0.5</v>
      </c>
      <c r="BI52">
        <f t="shared" si="32"/>
        <v>1261.2090293552446</v>
      </c>
      <c r="BJ52">
        <f t="shared" si="33"/>
        <v>0.22052279997519009</v>
      </c>
      <c r="BK52">
        <f t="shared" si="34"/>
        <v>41.623003120211024</v>
      </c>
      <c r="BL52">
        <f t="shared" si="35"/>
        <v>9.6774029646707E-4</v>
      </c>
      <c r="BM52">
        <f t="shared" si="36"/>
        <v>-0.99712761592121468</v>
      </c>
      <c r="BN52">
        <f t="shared" si="37"/>
        <v>243.7</v>
      </c>
      <c r="BO52" t="s">
        <v>437</v>
      </c>
      <c r="BP52">
        <v>0</v>
      </c>
      <c r="BQ52">
        <f t="shared" si="38"/>
        <v>243.7</v>
      </c>
      <c r="BR52">
        <f t="shared" si="39"/>
        <v>0</v>
      </c>
      <c r="BS52" t="e">
        <f t="shared" si="40"/>
        <v>#DIV/0!</v>
      </c>
      <c r="BT52">
        <f t="shared" si="41"/>
        <v>1</v>
      </c>
      <c r="BU52">
        <f t="shared" si="42"/>
        <v>6.6195061728395038E-2</v>
      </c>
      <c r="BV52" t="e">
        <f t="shared" si="43"/>
        <v>#DIV/0!</v>
      </c>
      <c r="BW52" t="e">
        <f t="shared" si="44"/>
        <v>#DIV/0!</v>
      </c>
      <c r="BX52" t="e">
        <f t="shared" si="45"/>
        <v>#DIV/0!</v>
      </c>
      <c r="DG52">
        <f t="shared" si="46"/>
        <v>1499.9974193548389</v>
      </c>
      <c r="DH52">
        <f t="shared" si="47"/>
        <v>1261.2090293552446</v>
      </c>
      <c r="DI52">
        <f t="shared" si="48"/>
        <v>0.84080746612064228</v>
      </c>
      <c r="DJ52">
        <f t="shared" si="49"/>
        <v>0.16115840961283975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1703114331.5</v>
      </c>
      <c r="DQ52">
        <v>418.84361290322579</v>
      </c>
      <c r="DR52">
        <v>419.99754838709669</v>
      </c>
      <c r="DS52">
        <v>29.45167096774194</v>
      </c>
      <c r="DT52">
        <v>26.931532258064511</v>
      </c>
      <c r="DU52">
        <v>417.57364516129041</v>
      </c>
      <c r="DV52">
        <v>29.12858709677419</v>
      </c>
      <c r="DW52">
        <v>500.01654838709669</v>
      </c>
      <c r="DX52">
        <v>90.564280645161304</v>
      </c>
      <c r="DY52">
        <v>0.1000901483870968</v>
      </c>
      <c r="DZ52">
        <v>45.835016129032262</v>
      </c>
      <c r="EA52">
        <v>45.145535483870972</v>
      </c>
      <c r="EB52">
        <v>999.90000000000032</v>
      </c>
      <c r="EC52">
        <v>0</v>
      </c>
      <c r="ED52">
        <v>0</v>
      </c>
      <c r="EE52">
        <v>9991.7519354838714</v>
      </c>
      <c r="EF52">
        <v>0</v>
      </c>
      <c r="EG52">
        <v>7.8187025806451604</v>
      </c>
      <c r="EH52">
        <v>-1.153997096774193</v>
      </c>
      <c r="EI52">
        <v>431.55348387096791</v>
      </c>
      <c r="EJ52">
        <v>431.62177419354839</v>
      </c>
      <c r="EK52">
        <v>2.52013806451613</v>
      </c>
      <c r="EL52">
        <v>419.99754838709669</v>
      </c>
      <c r="EM52">
        <v>26.931532258064511</v>
      </c>
      <c r="EN52">
        <v>2.667270322580646</v>
      </c>
      <c r="EO52">
        <v>2.4390338709677422</v>
      </c>
      <c r="EP52">
        <v>22.08484838709678</v>
      </c>
      <c r="EQ52">
        <v>20.625296774193551</v>
      </c>
      <c r="ER52">
        <v>1499.9974193548389</v>
      </c>
      <c r="ES52">
        <v>0.9729940645161288</v>
      </c>
      <c r="ET52">
        <v>2.7005970967741929E-2</v>
      </c>
      <c r="EU52">
        <v>0</v>
      </c>
      <c r="EV52">
        <v>227.62019354838711</v>
      </c>
      <c r="EW52">
        <v>4.9995999999999974</v>
      </c>
      <c r="EX52">
        <v>3564.463870967742</v>
      </c>
      <c r="EY52">
        <v>14076.34838709677</v>
      </c>
      <c r="EZ52">
        <v>42.590354838709658</v>
      </c>
      <c r="FA52">
        <v>43.229612903225807</v>
      </c>
      <c r="FB52">
        <v>42.770032258064511</v>
      </c>
      <c r="FC52">
        <v>43.08035483870966</v>
      </c>
      <c r="FD52">
        <v>45.45332258064515</v>
      </c>
      <c r="FE52">
        <v>1454.624193548387</v>
      </c>
      <c r="FF52">
        <v>40.373225806451643</v>
      </c>
      <c r="FG52">
        <v>0</v>
      </c>
      <c r="FH52">
        <v>401.39999985694891</v>
      </c>
      <c r="FI52">
        <v>0</v>
      </c>
      <c r="FJ52">
        <v>227.6146</v>
      </c>
      <c r="FK52">
        <v>-0.77538461882435361</v>
      </c>
      <c r="FL52">
        <v>-12.326153845312</v>
      </c>
      <c r="FM52">
        <v>3564.231600000001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-1.1547529999999999</v>
      </c>
      <c r="GC52">
        <v>0.14438003752345471</v>
      </c>
      <c r="GD52">
        <v>2.4791931066377219E-2</v>
      </c>
      <c r="GE52">
        <v>1</v>
      </c>
      <c r="GF52">
        <v>227.68355882352941</v>
      </c>
      <c r="GG52">
        <v>-0.99213140004591327</v>
      </c>
      <c r="GH52">
        <v>0.25029067703448288</v>
      </c>
      <c r="GI52">
        <v>1</v>
      </c>
      <c r="GJ52">
        <v>2.5174029999999998</v>
      </c>
      <c r="GK52">
        <v>5.8830168855531981E-2</v>
      </c>
      <c r="GL52">
        <v>5.9987028597855699E-3</v>
      </c>
      <c r="GM52">
        <v>1</v>
      </c>
      <c r="GN52">
        <v>3</v>
      </c>
      <c r="GO52">
        <v>3</v>
      </c>
      <c r="GP52" t="s">
        <v>451</v>
      </c>
      <c r="GQ52">
        <v>3.1040299999999998</v>
      </c>
      <c r="GR52">
        <v>2.7582100000000001</v>
      </c>
      <c r="GS52">
        <v>8.7295899999999996E-2</v>
      </c>
      <c r="GT52">
        <v>8.7722400000000006E-2</v>
      </c>
      <c r="GU52">
        <v>0.124012</v>
      </c>
      <c r="GV52">
        <v>0.117883</v>
      </c>
      <c r="GW52">
        <v>23691.8</v>
      </c>
      <c r="GX52">
        <v>22024.2</v>
      </c>
      <c r="GY52">
        <v>26525.4</v>
      </c>
      <c r="GZ52">
        <v>24376.3</v>
      </c>
      <c r="HA52">
        <v>37235.4</v>
      </c>
      <c r="HB52">
        <v>31818.1</v>
      </c>
      <c r="HC52">
        <v>46388.3</v>
      </c>
      <c r="HD52">
        <v>38602.6</v>
      </c>
      <c r="HE52">
        <v>1.86493</v>
      </c>
      <c r="HF52">
        <v>1.8527499999999999</v>
      </c>
      <c r="HG52">
        <v>0.38043399999999999</v>
      </c>
      <c r="HH52">
        <v>0</v>
      </c>
      <c r="HI52">
        <v>39.157499999999999</v>
      </c>
      <c r="HJ52">
        <v>999.9</v>
      </c>
      <c r="HK52">
        <v>52.7</v>
      </c>
      <c r="HL52">
        <v>32.1</v>
      </c>
      <c r="HM52">
        <v>27.9435</v>
      </c>
      <c r="HN52">
        <v>60.645699999999998</v>
      </c>
      <c r="HO52">
        <v>22.5</v>
      </c>
      <c r="HP52">
        <v>1</v>
      </c>
      <c r="HQ52">
        <v>0.32695400000000002</v>
      </c>
      <c r="HR52">
        <v>-6.6666699999999999</v>
      </c>
      <c r="HS52">
        <v>20.163699999999999</v>
      </c>
      <c r="HT52">
        <v>5.2187900000000003</v>
      </c>
      <c r="HU52">
        <v>11.9803</v>
      </c>
      <c r="HV52">
        <v>4.9655500000000004</v>
      </c>
      <c r="HW52">
        <v>3.2755299999999998</v>
      </c>
      <c r="HX52">
        <v>9999</v>
      </c>
      <c r="HY52">
        <v>9999</v>
      </c>
      <c r="HZ52">
        <v>9999</v>
      </c>
      <c r="IA52">
        <v>552.6</v>
      </c>
      <c r="IB52">
        <v>1.8640099999999999</v>
      </c>
      <c r="IC52">
        <v>1.86019</v>
      </c>
      <c r="ID52">
        <v>1.85842</v>
      </c>
      <c r="IE52">
        <v>1.8597900000000001</v>
      </c>
      <c r="IF52">
        <v>1.85989</v>
      </c>
      <c r="IG52">
        <v>1.85839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1.27</v>
      </c>
      <c r="IX52">
        <v>0.32340000000000002</v>
      </c>
      <c r="IY52">
        <v>0.39716153104927959</v>
      </c>
      <c r="IZ52">
        <v>2.1943836705261579E-3</v>
      </c>
      <c r="JA52">
        <v>-2.6144308360484781E-7</v>
      </c>
      <c r="JB52">
        <v>2.8315668189746569E-11</v>
      </c>
      <c r="JC52">
        <v>-2.387284111826243E-2</v>
      </c>
      <c r="JD52">
        <v>-4.9195921971587819E-3</v>
      </c>
      <c r="JE52">
        <v>8.1864236447964141E-4</v>
      </c>
      <c r="JF52">
        <v>-8.2681161510495509E-6</v>
      </c>
      <c r="JG52">
        <v>6</v>
      </c>
      <c r="JH52">
        <v>2002</v>
      </c>
      <c r="JI52">
        <v>0</v>
      </c>
      <c r="JJ52">
        <v>28</v>
      </c>
      <c r="JK52">
        <v>28385239</v>
      </c>
      <c r="JL52">
        <v>28385239</v>
      </c>
      <c r="JM52">
        <v>1.1413599999999999</v>
      </c>
      <c r="JN52">
        <v>2.5988799999999999</v>
      </c>
      <c r="JO52">
        <v>1.49658</v>
      </c>
      <c r="JP52">
        <v>2.33887</v>
      </c>
      <c r="JQ52">
        <v>1.5490699999999999</v>
      </c>
      <c r="JR52">
        <v>2.35229</v>
      </c>
      <c r="JS52">
        <v>37.2181</v>
      </c>
      <c r="JT52">
        <v>24.017499999999998</v>
      </c>
      <c r="JU52">
        <v>18</v>
      </c>
      <c r="JV52">
        <v>494.54500000000002</v>
      </c>
      <c r="JW52">
        <v>501.66</v>
      </c>
      <c r="JX52">
        <v>51.247599999999998</v>
      </c>
      <c r="JY52">
        <v>31.2376</v>
      </c>
      <c r="JZ52">
        <v>30.000599999999999</v>
      </c>
      <c r="KA52">
        <v>31.081399999999999</v>
      </c>
      <c r="KB52">
        <v>30.974399999999999</v>
      </c>
      <c r="KC52">
        <v>22.940200000000001</v>
      </c>
      <c r="KD52">
        <v>0</v>
      </c>
      <c r="KE52">
        <v>100</v>
      </c>
      <c r="KF52">
        <v>208.405</v>
      </c>
      <c r="KG52">
        <v>420</v>
      </c>
      <c r="KH52">
        <v>27.522400000000001</v>
      </c>
      <c r="KI52">
        <v>101.369</v>
      </c>
      <c r="KJ52">
        <v>93.0608</v>
      </c>
    </row>
    <row r="53" spans="1:296" x14ac:dyDescent="0.3">
      <c r="A53">
        <v>35</v>
      </c>
      <c r="B53">
        <v>1703114676</v>
      </c>
      <c r="C53">
        <v>10419.5</v>
      </c>
      <c r="D53" t="s">
        <v>546</v>
      </c>
      <c r="E53" t="s">
        <v>547</v>
      </c>
      <c r="F53">
        <v>5</v>
      </c>
      <c r="G53" t="s">
        <v>499</v>
      </c>
      <c r="H53">
        <v>1703114668.25</v>
      </c>
      <c r="I53">
        <f t="shared" si="0"/>
        <v>7.57349031279688E-3</v>
      </c>
      <c r="J53">
        <f t="shared" si="1"/>
        <v>7.5734903127968796</v>
      </c>
      <c r="K53">
        <f t="shared" si="2"/>
        <v>-2.8783993191906276</v>
      </c>
      <c r="L53">
        <f t="shared" si="3"/>
        <v>419.8766333333333</v>
      </c>
      <c r="M53">
        <f t="shared" si="4"/>
        <v>414.07769211784864</v>
      </c>
      <c r="N53">
        <f t="shared" si="5"/>
        <v>37.551329439046924</v>
      </c>
      <c r="O53">
        <f t="shared" si="6"/>
        <v>38.077216141290123</v>
      </c>
      <c r="P53">
        <f t="shared" si="7"/>
        <v>7.8143346304594255E-2</v>
      </c>
      <c r="Q53">
        <f t="shared" si="8"/>
        <v>2.8483969621191223</v>
      </c>
      <c r="R53">
        <f t="shared" si="9"/>
        <v>7.6971620097058657E-2</v>
      </c>
      <c r="S53">
        <f t="shared" si="10"/>
        <v>4.8211073880629993E-2</v>
      </c>
      <c r="T53">
        <f t="shared" si="11"/>
        <v>241.7365724233151</v>
      </c>
      <c r="U53">
        <f t="shared" si="12"/>
        <v>47.80143135563366</v>
      </c>
      <c r="V53">
        <f t="shared" si="13"/>
        <v>47.532690000000002</v>
      </c>
      <c r="W53">
        <f t="shared" si="14"/>
        <v>10.970803404032813</v>
      </c>
      <c r="X53">
        <f t="shared" si="15"/>
        <v>23.801602174598969</v>
      </c>
      <c r="Y53">
        <f t="shared" si="16"/>
        <v>2.7214569620978004</v>
      </c>
      <c r="Z53">
        <f t="shared" si="17"/>
        <v>11.433923406224036</v>
      </c>
      <c r="AA53">
        <f t="shared" si="18"/>
        <v>8.2493464419350122</v>
      </c>
      <c r="AB53">
        <f t="shared" si="19"/>
        <v>-333.9909227943424</v>
      </c>
      <c r="AC53">
        <f t="shared" si="20"/>
        <v>125.66400356837595</v>
      </c>
      <c r="AD53">
        <f t="shared" si="21"/>
        <v>11.657390735124689</v>
      </c>
      <c r="AE53">
        <f t="shared" si="22"/>
        <v>45.067043932473339</v>
      </c>
      <c r="AF53">
        <f t="shared" si="23"/>
        <v>-2.876284680493594</v>
      </c>
      <c r="AG53">
        <f t="shared" si="24"/>
        <v>7.5628034861514797</v>
      </c>
      <c r="AH53">
        <f t="shared" si="25"/>
        <v>-2.8783993191906276</v>
      </c>
      <c r="AI53">
        <v>431.70027463184317</v>
      </c>
      <c r="AJ53">
        <v>432.88663030303019</v>
      </c>
      <c r="AK53">
        <v>-6.5292251450976163E-4</v>
      </c>
      <c r="AL53">
        <v>66.162810721512699</v>
      </c>
      <c r="AM53">
        <f t="shared" si="26"/>
        <v>7.5734903127968796</v>
      </c>
      <c r="AN53">
        <v>27.078814801945381</v>
      </c>
      <c r="AO53">
        <v>30.01726545454547</v>
      </c>
      <c r="AP53">
        <v>1.075458707059509E-5</v>
      </c>
      <c r="AQ53">
        <v>108.1960931886957</v>
      </c>
      <c r="AR53">
        <v>0</v>
      </c>
      <c r="AS53">
        <v>0</v>
      </c>
      <c r="AT53">
        <f t="shared" si="27"/>
        <v>1</v>
      </c>
      <c r="AU53">
        <f t="shared" si="28"/>
        <v>0</v>
      </c>
      <c r="AV53">
        <f t="shared" si="29"/>
        <v>44714.32856296315</v>
      </c>
      <c r="AW53" t="s">
        <v>437</v>
      </c>
      <c r="AX53">
        <v>0</v>
      </c>
      <c r="AY53">
        <v>0.7</v>
      </c>
      <c r="AZ53">
        <v>0.7</v>
      </c>
      <c r="BA53">
        <f t="shared" si="30"/>
        <v>0</v>
      </c>
      <c r="BB53">
        <v>-1</v>
      </c>
      <c r="BC53" t="s">
        <v>548</v>
      </c>
      <c r="BD53">
        <v>8134.48</v>
      </c>
      <c r="BE53">
        <v>225.56330769230769</v>
      </c>
      <c r="BF53">
        <v>234.2</v>
      </c>
      <c r="BG53">
        <f t="shared" si="31"/>
        <v>3.6877422321487163E-2</v>
      </c>
      <c r="BH53">
        <v>0.5</v>
      </c>
      <c r="BI53">
        <f t="shared" si="32"/>
        <v>1261.2066203229606</v>
      </c>
      <c r="BJ53">
        <f t="shared" si="33"/>
        <v>-2.8783993191906276</v>
      </c>
      <c r="BK53">
        <f t="shared" si="34"/>
        <v>23.255024586152665</v>
      </c>
      <c r="BL53">
        <f t="shared" si="35"/>
        <v>-1.4893668403910066E-3</v>
      </c>
      <c r="BM53">
        <f t="shared" si="36"/>
        <v>-0.99701110162254492</v>
      </c>
      <c r="BN53">
        <f t="shared" si="37"/>
        <v>234.2</v>
      </c>
      <c r="BO53" t="s">
        <v>437</v>
      </c>
      <c r="BP53">
        <v>0</v>
      </c>
      <c r="BQ53">
        <f t="shared" si="38"/>
        <v>234.2</v>
      </c>
      <c r="BR53">
        <f t="shared" si="39"/>
        <v>0</v>
      </c>
      <c r="BS53" t="e">
        <f t="shared" si="40"/>
        <v>#DIV/0!</v>
      </c>
      <c r="BT53">
        <f t="shared" si="41"/>
        <v>1</v>
      </c>
      <c r="BU53">
        <f t="shared" si="42"/>
        <v>3.6987975621808569E-2</v>
      </c>
      <c r="BV53" t="e">
        <f t="shared" si="43"/>
        <v>#DIV/0!</v>
      </c>
      <c r="BW53" t="e">
        <f t="shared" si="44"/>
        <v>#DIV/0!</v>
      </c>
      <c r="BX53" t="e">
        <f t="shared" si="45"/>
        <v>#DIV/0!</v>
      </c>
      <c r="DG53">
        <f t="shared" si="46"/>
        <v>1499.994666666666</v>
      </c>
      <c r="DH53">
        <f t="shared" si="47"/>
        <v>1261.2066203229606</v>
      </c>
      <c r="DI53">
        <f t="shared" si="48"/>
        <v>0.84080740308607393</v>
      </c>
      <c r="DJ53">
        <f t="shared" si="49"/>
        <v>0.16115828795612286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1703114668.25</v>
      </c>
      <c r="DQ53">
        <v>419.8766333333333</v>
      </c>
      <c r="DR53">
        <v>419.99630000000002</v>
      </c>
      <c r="DS53">
        <v>30.009446666666669</v>
      </c>
      <c r="DT53">
        <v>27.075040000000001</v>
      </c>
      <c r="DU53">
        <v>418.60463333333331</v>
      </c>
      <c r="DV53">
        <v>29.674476666666671</v>
      </c>
      <c r="DW53">
        <v>499.98849999999999</v>
      </c>
      <c r="DX53">
        <v>90.586743333333331</v>
      </c>
      <c r="DY53">
        <v>9.9932510000000002E-2</v>
      </c>
      <c r="DZ53">
        <v>48.351013333333341</v>
      </c>
      <c r="EA53">
        <v>47.532690000000002</v>
      </c>
      <c r="EB53">
        <v>999.9000000000002</v>
      </c>
      <c r="EC53">
        <v>0</v>
      </c>
      <c r="ED53">
        <v>0</v>
      </c>
      <c r="EE53">
        <v>9999.3343333333341</v>
      </c>
      <c r="EF53">
        <v>0</v>
      </c>
      <c r="EG53">
        <v>7.6977363333333324</v>
      </c>
      <c r="EH53">
        <v>-0.11958104</v>
      </c>
      <c r="EI53">
        <v>432.86676666666682</v>
      </c>
      <c r="EJ53">
        <v>431.68413333333342</v>
      </c>
      <c r="EK53">
        <v>2.934412333333333</v>
      </c>
      <c r="EL53">
        <v>419.99630000000002</v>
      </c>
      <c r="EM53">
        <v>27.075040000000001</v>
      </c>
      <c r="EN53">
        <v>2.7184580000000009</v>
      </c>
      <c r="EO53">
        <v>2.4526400000000002</v>
      </c>
      <c r="EP53">
        <v>22.397120000000001</v>
      </c>
      <c r="EQ53">
        <v>20.71558666666666</v>
      </c>
      <c r="ER53">
        <v>1499.994666666666</v>
      </c>
      <c r="ES53">
        <v>0.97299693333333337</v>
      </c>
      <c r="ET53">
        <v>2.700282666666666E-2</v>
      </c>
      <c r="EU53">
        <v>0</v>
      </c>
      <c r="EV53">
        <v>225.52476666666661</v>
      </c>
      <c r="EW53">
        <v>4.9995999999999983</v>
      </c>
      <c r="EX53">
        <v>3539.8303333333338</v>
      </c>
      <c r="EY53">
        <v>14076.33</v>
      </c>
      <c r="EZ53">
        <v>43.27893333333332</v>
      </c>
      <c r="FA53">
        <v>43.758200000000002</v>
      </c>
      <c r="FB53">
        <v>43.199599999999982</v>
      </c>
      <c r="FC53">
        <v>43.712333333333333</v>
      </c>
      <c r="FD53">
        <v>46.124733333333317</v>
      </c>
      <c r="FE53">
        <v>1454.6246666666671</v>
      </c>
      <c r="FF53">
        <v>40.369999999999983</v>
      </c>
      <c r="FG53">
        <v>0</v>
      </c>
      <c r="FH53">
        <v>335.79999995231628</v>
      </c>
      <c r="FI53">
        <v>0</v>
      </c>
      <c r="FJ53">
        <v>225.56330769230769</v>
      </c>
      <c r="FK53">
        <v>2.445196584820776</v>
      </c>
      <c r="FL53">
        <v>42.851965841064377</v>
      </c>
      <c r="FM53">
        <v>3539.978461538461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-0.1171599414634146</v>
      </c>
      <c r="GC53">
        <v>0.14253651846689891</v>
      </c>
      <c r="GD53">
        <v>3.8664609428835282E-2</v>
      </c>
      <c r="GE53">
        <v>1</v>
      </c>
      <c r="GF53">
        <v>225.41658823529411</v>
      </c>
      <c r="GG53">
        <v>2.6289992410427012</v>
      </c>
      <c r="GH53">
        <v>0.34304416776569951</v>
      </c>
      <c r="GI53">
        <v>0</v>
      </c>
      <c r="GJ53">
        <v>2.9315563414634149</v>
      </c>
      <c r="GK53">
        <v>4.5307317073165002E-2</v>
      </c>
      <c r="GL53">
        <v>5.3031494352113826E-3</v>
      </c>
      <c r="GM53">
        <v>1</v>
      </c>
      <c r="GN53">
        <v>2</v>
      </c>
      <c r="GO53">
        <v>3</v>
      </c>
      <c r="GP53" t="s">
        <v>441</v>
      </c>
      <c r="GQ53">
        <v>3.1040100000000002</v>
      </c>
      <c r="GR53">
        <v>2.75806</v>
      </c>
      <c r="GS53">
        <v>8.7382100000000004E-2</v>
      </c>
      <c r="GT53">
        <v>8.7643100000000002E-2</v>
      </c>
      <c r="GU53">
        <v>0.125475</v>
      </c>
      <c r="GV53">
        <v>0.118218</v>
      </c>
      <c r="GW53">
        <v>23670</v>
      </c>
      <c r="GX53">
        <v>22012.2</v>
      </c>
      <c r="GY53">
        <v>26505.5</v>
      </c>
      <c r="GZ53">
        <v>24363.200000000001</v>
      </c>
      <c r="HA53">
        <v>37147.9</v>
      </c>
      <c r="HB53">
        <v>31792.5</v>
      </c>
      <c r="HC53">
        <v>46353.8</v>
      </c>
      <c r="HD53">
        <v>38584.800000000003</v>
      </c>
      <c r="HE53">
        <v>1.8594200000000001</v>
      </c>
      <c r="HF53">
        <v>1.8444</v>
      </c>
      <c r="HG53">
        <v>0.38988099999999998</v>
      </c>
      <c r="HH53">
        <v>0</v>
      </c>
      <c r="HI53">
        <v>41.416200000000003</v>
      </c>
      <c r="HJ53">
        <v>999.9</v>
      </c>
      <c r="HK53">
        <v>52.7</v>
      </c>
      <c r="HL53">
        <v>32.299999999999997</v>
      </c>
      <c r="HM53">
        <v>28.2546</v>
      </c>
      <c r="HN53">
        <v>60.665700000000001</v>
      </c>
      <c r="HO53">
        <v>22.131399999999999</v>
      </c>
      <c r="HP53">
        <v>1</v>
      </c>
      <c r="HQ53">
        <v>0.36658000000000002</v>
      </c>
      <c r="HR53">
        <v>-6.6666699999999999</v>
      </c>
      <c r="HS53">
        <v>20.164899999999999</v>
      </c>
      <c r="HT53">
        <v>5.2184900000000001</v>
      </c>
      <c r="HU53">
        <v>11.983599999999999</v>
      </c>
      <c r="HV53">
        <v>4.9646999999999997</v>
      </c>
      <c r="HW53">
        <v>3.2749299999999999</v>
      </c>
      <c r="HX53">
        <v>9999</v>
      </c>
      <c r="HY53">
        <v>9999</v>
      </c>
      <c r="HZ53">
        <v>9999</v>
      </c>
      <c r="IA53">
        <v>552.70000000000005</v>
      </c>
      <c r="IB53">
        <v>1.8640099999999999</v>
      </c>
      <c r="IC53">
        <v>1.8602000000000001</v>
      </c>
      <c r="ID53">
        <v>1.8584700000000001</v>
      </c>
      <c r="IE53">
        <v>1.8598699999999999</v>
      </c>
      <c r="IF53">
        <v>1.8599000000000001</v>
      </c>
      <c r="IG53">
        <v>1.8583799999999999</v>
      </c>
      <c r="IH53">
        <v>1.85747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1.272</v>
      </c>
      <c r="IX53">
        <v>0.3352</v>
      </c>
      <c r="IY53">
        <v>0.39716153104927959</v>
      </c>
      <c r="IZ53">
        <v>2.1943836705261579E-3</v>
      </c>
      <c r="JA53">
        <v>-2.6144308360484781E-7</v>
      </c>
      <c r="JB53">
        <v>2.8315668189746569E-11</v>
      </c>
      <c r="JC53">
        <v>-2.387284111826243E-2</v>
      </c>
      <c r="JD53">
        <v>-4.9195921971587819E-3</v>
      </c>
      <c r="JE53">
        <v>8.1864236447964141E-4</v>
      </c>
      <c r="JF53">
        <v>-8.2681161510495509E-6</v>
      </c>
      <c r="JG53">
        <v>6</v>
      </c>
      <c r="JH53">
        <v>2002</v>
      </c>
      <c r="JI53">
        <v>0</v>
      </c>
      <c r="JJ53">
        <v>28</v>
      </c>
      <c r="JK53">
        <v>28385244.600000001</v>
      </c>
      <c r="JL53">
        <v>28385244.600000001</v>
      </c>
      <c r="JM53">
        <v>1.1425799999999999</v>
      </c>
      <c r="JN53">
        <v>2.6000999999999999</v>
      </c>
      <c r="JO53">
        <v>1.49658</v>
      </c>
      <c r="JP53">
        <v>2.33887</v>
      </c>
      <c r="JQ53">
        <v>1.5490699999999999</v>
      </c>
      <c r="JR53">
        <v>2.4377399999999998</v>
      </c>
      <c r="JS53">
        <v>37.409799999999997</v>
      </c>
      <c r="JT53">
        <v>24.017499999999998</v>
      </c>
      <c r="JU53">
        <v>18</v>
      </c>
      <c r="JV53">
        <v>494.74400000000003</v>
      </c>
      <c r="JW53">
        <v>499.71100000000001</v>
      </c>
      <c r="JX53">
        <v>53.466099999999997</v>
      </c>
      <c r="JY53">
        <v>31.799099999999999</v>
      </c>
      <c r="JZ53">
        <v>30.000599999999999</v>
      </c>
      <c r="KA53">
        <v>31.553999999999998</v>
      </c>
      <c r="KB53">
        <v>31.427499999999998</v>
      </c>
      <c r="KC53">
        <v>22.956399999999999</v>
      </c>
      <c r="KD53">
        <v>0</v>
      </c>
      <c r="KE53">
        <v>100</v>
      </c>
      <c r="KF53">
        <v>97.354200000000006</v>
      </c>
      <c r="KG53">
        <v>420</v>
      </c>
      <c r="KH53">
        <v>27.522400000000001</v>
      </c>
      <c r="KI53">
        <v>101.294</v>
      </c>
      <c r="KJ53">
        <v>93.015199999999993</v>
      </c>
    </row>
    <row r="54" spans="1:296" x14ac:dyDescent="0.3">
      <c r="A54">
        <v>36</v>
      </c>
      <c r="B54">
        <v>1703115266.5</v>
      </c>
      <c r="C54">
        <v>11010</v>
      </c>
      <c r="D54" t="s">
        <v>549</v>
      </c>
      <c r="E54" t="s">
        <v>550</v>
      </c>
      <c r="F54">
        <v>5</v>
      </c>
      <c r="G54" t="s">
        <v>499</v>
      </c>
      <c r="H54">
        <v>1703115258.75</v>
      </c>
      <c r="I54">
        <f t="shared" si="0"/>
        <v>8.059586096925999E-3</v>
      </c>
      <c r="J54">
        <f t="shared" si="1"/>
        <v>8.0595860969259991</v>
      </c>
      <c r="K54">
        <f t="shared" si="2"/>
        <v>-4.4913670072792087</v>
      </c>
      <c r="L54">
        <f t="shared" si="3"/>
        <v>420.31553333333341</v>
      </c>
      <c r="M54">
        <f t="shared" si="4"/>
        <v>440.82978979935626</v>
      </c>
      <c r="N54">
        <f t="shared" si="5"/>
        <v>39.981316730740573</v>
      </c>
      <c r="O54">
        <f t="shared" si="6"/>
        <v>38.120764190412004</v>
      </c>
      <c r="P54">
        <f t="shared" si="7"/>
        <v>8.0714861587654826E-2</v>
      </c>
      <c r="Q54">
        <f t="shared" si="8"/>
        <v>2.8486199957062692</v>
      </c>
      <c r="R54">
        <f t="shared" si="9"/>
        <v>7.9465509903170931E-2</v>
      </c>
      <c r="S54">
        <f t="shared" si="10"/>
        <v>4.9776582061062696E-2</v>
      </c>
      <c r="T54">
        <f t="shared" si="11"/>
        <v>241.73535502316253</v>
      </c>
      <c r="U54">
        <f t="shared" si="12"/>
        <v>48.214132714612575</v>
      </c>
      <c r="V54">
        <f t="shared" si="13"/>
        <v>48.034276666666663</v>
      </c>
      <c r="W54">
        <f t="shared" si="14"/>
        <v>11.252707827120615</v>
      </c>
      <c r="X54">
        <f t="shared" si="15"/>
        <v>23.534418808390093</v>
      </c>
      <c r="Y54">
        <f t="shared" si="16"/>
        <v>2.7649946531952176</v>
      </c>
      <c r="Z54">
        <f t="shared" si="17"/>
        <v>11.748727154500576</v>
      </c>
      <c r="AA54">
        <f t="shared" si="18"/>
        <v>8.4877131739253961</v>
      </c>
      <c r="AB54">
        <f t="shared" si="19"/>
        <v>-355.42774687443654</v>
      </c>
      <c r="AC54">
        <f t="shared" si="20"/>
        <v>131.58442542347049</v>
      </c>
      <c r="AD54">
        <f t="shared" si="21"/>
        <v>12.26517188986768</v>
      </c>
      <c r="AE54">
        <f t="shared" si="22"/>
        <v>30.157205462064155</v>
      </c>
      <c r="AF54">
        <f t="shared" si="23"/>
        <v>-4.2220334159902198</v>
      </c>
      <c r="AG54">
        <f t="shared" si="24"/>
        <v>8.0440017715025363</v>
      </c>
      <c r="AH54">
        <f t="shared" si="25"/>
        <v>-4.4913670072792087</v>
      </c>
      <c r="AI54">
        <v>431.72324239977797</v>
      </c>
      <c r="AJ54">
        <v>433.56522424242422</v>
      </c>
      <c r="AK54">
        <v>1.135203368316753E-3</v>
      </c>
      <c r="AL54">
        <v>66.162810721512699</v>
      </c>
      <c r="AM54">
        <f t="shared" si="26"/>
        <v>8.0595860969259991</v>
      </c>
      <c r="AN54">
        <v>27.370809925270169</v>
      </c>
      <c r="AO54">
        <v>30.496242424242439</v>
      </c>
      <c r="AP54">
        <v>4.5257579077869104E-6</v>
      </c>
      <c r="AQ54">
        <v>108.1960931886957</v>
      </c>
      <c r="AR54">
        <v>0</v>
      </c>
      <c r="AS54">
        <v>0</v>
      </c>
      <c r="AT54">
        <f t="shared" si="27"/>
        <v>1</v>
      </c>
      <c r="AU54">
        <f t="shared" si="28"/>
        <v>0</v>
      </c>
      <c r="AV54">
        <f t="shared" si="29"/>
        <v>44645.335768304511</v>
      </c>
      <c r="AW54" t="s">
        <v>437</v>
      </c>
      <c r="AX54">
        <v>0</v>
      </c>
      <c r="AY54">
        <v>0.7</v>
      </c>
      <c r="AZ54">
        <v>0.7</v>
      </c>
      <c r="BA54">
        <f t="shared" si="30"/>
        <v>0</v>
      </c>
      <c r="BB54">
        <v>-1</v>
      </c>
      <c r="BC54" t="s">
        <v>551</v>
      </c>
      <c r="BD54">
        <v>8141.65</v>
      </c>
      <c r="BE54">
        <v>285.40642307692298</v>
      </c>
      <c r="BF54">
        <v>288.49</v>
      </c>
      <c r="BG54">
        <f t="shared" si="31"/>
        <v>1.0688678717033606E-2</v>
      </c>
      <c r="BH54">
        <v>0.5</v>
      </c>
      <c r="BI54">
        <f t="shared" si="32"/>
        <v>1261.2029603228825</v>
      </c>
      <c r="BJ54">
        <f t="shared" si="33"/>
        <v>-4.4913670072792087</v>
      </c>
      <c r="BK54">
        <f t="shared" si="34"/>
        <v>6.7402966199314873</v>
      </c>
      <c r="BL54">
        <f t="shared" si="35"/>
        <v>-2.7682832320544016E-3</v>
      </c>
      <c r="BM54">
        <f t="shared" si="36"/>
        <v>-0.99757357274082292</v>
      </c>
      <c r="BN54">
        <f t="shared" si="37"/>
        <v>288.49</v>
      </c>
      <c r="BO54" t="s">
        <v>437</v>
      </c>
      <c r="BP54">
        <v>0</v>
      </c>
      <c r="BQ54">
        <f t="shared" si="38"/>
        <v>288.49</v>
      </c>
      <c r="BR54">
        <f t="shared" si="39"/>
        <v>0</v>
      </c>
      <c r="BS54" t="e">
        <f t="shared" si="40"/>
        <v>#DIV/0!</v>
      </c>
      <c r="BT54">
        <f t="shared" si="41"/>
        <v>1</v>
      </c>
      <c r="BU54">
        <f t="shared" si="42"/>
        <v>1.0714677101626298E-2</v>
      </c>
      <c r="BV54" t="e">
        <f t="shared" si="43"/>
        <v>#DIV/0!</v>
      </c>
      <c r="BW54" t="e">
        <f t="shared" si="44"/>
        <v>#DIV/0!</v>
      </c>
      <c r="BX54" t="e">
        <f t="shared" si="45"/>
        <v>#DIV/0!</v>
      </c>
      <c r="DG54">
        <f t="shared" si="46"/>
        <v>1499.990666666667</v>
      </c>
      <c r="DH54">
        <f t="shared" si="47"/>
        <v>1261.2029603228825</v>
      </c>
      <c r="DI54">
        <f t="shared" si="48"/>
        <v>0.84080720523786512</v>
      </c>
      <c r="DJ54">
        <f t="shared" si="49"/>
        <v>0.16115790610907965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1703115258.75</v>
      </c>
      <c r="DQ54">
        <v>420.31553333333341</v>
      </c>
      <c r="DR54">
        <v>419.97913333333338</v>
      </c>
      <c r="DS54">
        <v>30.486540000000002</v>
      </c>
      <c r="DT54">
        <v>27.367086666666669</v>
      </c>
      <c r="DU54">
        <v>419.04266666666661</v>
      </c>
      <c r="DV54">
        <v>30.141363333333331</v>
      </c>
      <c r="DW54">
        <v>500.00863333333331</v>
      </c>
      <c r="DX54">
        <v>90.595590000000001</v>
      </c>
      <c r="DY54">
        <v>9.9997403333333332E-2</v>
      </c>
      <c r="DZ54">
        <v>48.891086666666673</v>
      </c>
      <c r="EA54">
        <v>48.034276666666663</v>
      </c>
      <c r="EB54">
        <v>999.9000000000002</v>
      </c>
      <c r="EC54">
        <v>0</v>
      </c>
      <c r="ED54">
        <v>0</v>
      </c>
      <c r="EE54">
        <v>9999.7243333333354</v>
      </c>
      <c r="EF54">
        <v>0</v>
      </c>
      <c r="EG54">
        <v>7.4846286666666666</v>
      </c>
      <c r="EH54">
        <v>0.33637180000000011</v>
      </c>
      <c r="EI54">
        <v>433.53253333333328</v>
      </c>
      <c r="EJ54">
        <v>431.79613333333339</v>
      </c>
      <c r="EK54">
        <v>3.1194503333333339</v>
      </c>
      <c r="EL54">
        <v>419.97913333333338</v>
      </c>
      <c r="EM54">
        <v>27.367086666666669</v>
      </c>
      <c r="EN54">
        <v>2.7619470000000002</v>
      </c>
      <c r="EO54">
        <v>2.4793376666666669</v>
      </c>
      <c r="EP54">
        <v>22.658393333333329</v>
      </c>
      <c r="EQ54">
        <v>20.891503333333329</v>
      </c>
      <c r="ER54">
        <v>1499.990666666667</v>
      </c>
      <c r="ES54">
        <v>0.973003333333333</v>
      </c>
      <c r="ET54">
        <v>2.6996586666666669E-2</v>
      </c>
      <c r="EU54">
        <v>0</v>
      </c>
      <c r="EV54">
        <v>285.40603333333343</v>
      </c>
      <c r="EW54">
        <v>4.9995999999999983</v>
      </c>
      <c r="EX54">
        <v>4450.4719999999998</v>
      </c>
      <c r="EY54">
        <v>14076.336666666661</v>
      </c>
      <c r="EZ54">
        <v>44.062299999999979</v>
      </c>
      <c r="FA54">
        <v>44.491566666666657</v>
      </c>
      <c r="FB54">
        <v>44.099800000000002</v>
      </c>
      <c r="FC54">
        <v>44.451899999999988</v>
      </c>
      <c r="FD54">
        <v>46.976733333333307</v>
      </c>
      <c r="FE54">
        <v>1454.630666666666</v>
      </c>
      <c r="FF54">
        <v>40.359999999999992</v>
      </c>
      <c r="FG54">
        <v>0</v>
      </c>
      <c r="FH54">
        <v>590.19999980926514</v>
      </c>
      <c r="FI54">
        <v>0</v>
      </c>
      <c r="FJ54">
        <v>285.40642307692298</v>
      </c>
      <c r="FK54">
        <v>1.1769230777584301</v>
      </c>
      <c r="FL54">
        <v>33.26803417198812</v>
      </c>
      <c r="FM54">
        <v>4450.7842307692317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0.34744334999999998</v>
      </c>
      <c r="GC54">
        <v>-9.3032938086305098E-2</v>
      </c>
      <c r="GD54">
        <v>4.3927003816872139E-2</v>
      </c>
      <c r="GE54">
        <v>1</v>
      </c>
      <c r="GF54">
        <v>285.26367647058822</v>
      </c>
      <c r="GG54">
        <v>2.2596944190857542</v>
      </c>
      <c r="GH54">
        <v>0.31393280665363299</v>
      </c>
      <c r="GI54">
        <v>0</v>
      </c>
      <c r="GJ54">
        <v>3.1191307500000001</v>
      </c>
      <c r="GK54">
        <v>2.5731444652905361E-2</v>
      </c>
      <c r="GL54">
        <v>3.5905935355453789E-3</v>
      </c>
      <c r="GM54">
        <v>1</v>
      </c>
      <c r="GN54">
        <v>2</v>
      </c>
      <c r="GO54">
        <v>3</v>
      </c>
      <c r="GP54" t="s">
        <v>441</v>
      </c>
      <c r="GQ54">
        <v>3.1041500000000002</v>
      </c>
      <c r="GR54">
        <v>2.75814</v>
      </c>
      <c r="GS54">
        <v>8.73337E-2</v>
      </c>
      <c r="GT54">
        <v>8.7521799999999997E-2</v>
      </c>
      <c r="GU54">
        <v>0.12665699999999999</v>
      </c>
      <c r="GV54">
        <v>0.118924</v>
      </c>
      <c r="GW54">
        <v>23646</v>
      </c>
      <c r="GX54">
        <v>21996.2</v>
      </c>
      <c r="GY54">
        <v>26479.200000000001</v>
      </c>
      <c r="GZ54">
        <v>24344.5</v>
      </c>
      <c r="HA54">
        <v>37063.9</v>
      </c>
      <c r="HB54">
        <v>31747.3</v>
      </c>
      <c r="HC54">
        <v>46308.2</v>
      </c>
      <c r="HD54">
        <v>38559.4</v>
      </c>
      <c r="HE54">
        <v>1.8534999999999999</v>
      </c>
      <c r="HF54">
        <v>1.8344199999999999</v>
      </c>
      <c r="HG54">
        <v>0.36317100000000002</v>
      </c>
      <c r="HH54">
        <v>0</v>
      </c>
      <c r="HI54">
        <v>42.233600000000003</v>
      </c>
      <c r="HJ54">
        <v>999.9</v>
      </c>
      <c r="HK54">
        <v>52.5</v>
      </c>
      <c r="HL54">
        <v>32.6</v>
      </c>
      <c r="HM54">
        <v>28.622299999999999</v>
      </c>
      <c r="HN54">
        <v>60.405700000000003</v>
      </c>
      <c r="HO54">
        <v>21.935099999999998</v>
      </c>
      <c r="HP54">
        <v>1</v>
      </c>
      <c r="HQ54">
        <v>0.41161300000000001</v>
      </c>
      <c r="HR54">
        <v>-6.08392</v>
      </c>
      <c r="HS54">
        <v>20.185700000000001</v>
      </c>
      <c r="HT54">
        <v>5.2216300000000002</v>
      </c>
      <c r="HU54">
        <v>11.984</v>
      </c>
      <c r="HV54">
        <v>4.9651500000000004</v>
      </c>
      <c r="HW54">
        <v>3.27555</v>
      </c>
      <c r="HX54">
        <v>9999</v>
      </c>
      <c r="HY54">
        <v>9999</v>
      </c>
      <c r="HZ54">
        <v>9999</v>
      </c>
      <c r="IA54">
        <v>552.9</v>
      </c>
      <c r="IB54">
        <v>1.8640099999999999</v>
      </c>
      <c r="IC54">
        <v>1.8602000000000001</v>
      </c>
      <c r="ID54">
        <v>1.8585</v>
      </c>
      <c r="IE54">
        <v>1.85988</v>
      </c>
      <c r="IF54">
        <v>1.85989</v>
      </c>
      <c r="IG54">
        <v>1.8584000000000001</v>
      </c>
      <c r="IH54">
        <v>1.85745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1.2729999999999999</v>
      </c>
      <c r="IX54">
        <v>0.34539999999999998</v>
      </c>
      <c r="IY54">
        <v>0.39716153104927959</v>
      </c>
      <c r="IZ54">
        <v>2.1943836705261579E-3</v>
      </c>
      <c r="JA54">
        <v>-2.6144308360484781E-7</v>
      </c>
      <c r="JB54">
        <v>2.8315668189746569E-11</v>
      </c>
      <c r="JC54">
        <v>-2.387284111826243E-2</v>
      </c>
      <c r="JD54">
        <v>-4.9195921971587819E-3</v>
      </c>
      <c r="JE54">
        <v>8.1864236447964141E-4</v>
      </c>
      <c r="JF54">
        <v>-8.2681161510495509E-6</v>
      </c>
      <c r="JG54">
        <v>6</v>
      </c>
      <c r="JH54">
        <v>2002</v>
      </c>
      <c r="JI54">
        <v>0</v>
      </c>
      <c r="JJ54">
        <v>28</v>
      </c>
      <c r="JK54">
        <v>28385254.399999999</v>
      </c>
      <c r="JL54">
        <v>28385254.399999999</v>
      </c>
      <c r="JM54">
        <v>1.1425799999999999</v>
      </c>
      <c r="JN54">
        <v>2.6000999999999999</v>
      </c>
      <c r="JO54">
        <v>1.49658</v>
      </c>
      <c r="JP54">
        <v>2.33765</v>
      </c>
      <c r="JQ54">
        <v>1.5490699999999999</v>
      </c>
      <c r="JR54">
        <v>2.4633799999999999</v>
      </c>
      <c r="JS54">
        <v>37.674500000000002</v>
      </c>
      <c r="JT54">
        <v>24.035</v>
      </c>
      <c r="JU54">
        <v>18</v>
      </c>
      <c r="JV54">
        <v>495.80099999999999</v>
      </c>
      <c r="JW54">
        <v>498.06099999999998</v>
      </c>
      <c r="JX54">
        <v>53.269300000000001</v>
      </c>
      <c r="JY54">
        <v>32.404800000000002</v>
      </c>
      <c r="JZ54">
        <v>29.9999</v>
      </c>
      <c r="KA54">
        <v>32.183599999999998</v>
      </c>
      <c r="KB54">
        <v>32.0608</v>
      </c>
      <c r="KC54">
        <v>22.9617</v>
      </c>
      <c r="KD54">
        <v>0</v>
      </c>
      <c r="KE54">
        <v>100</v>
      </c>
      <c r="KF54">
        <v>53.211100000000002</v>
      </c>
      <c r="KG54">
        <v>420</v>
      </c>
      <c r="KH54">
        <v>27.522400000000001</v>
      </c>
      <c r="KI54">
        <v>101.194</v>
      </c>
      <c r="KJ54">
        <v>92.95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Garza, Garrison</cp:lastModifiedBy>
  <dcterms:created xsi:type="dcterms:W3CDTF">2023-12-21T23:33:31Z</dcterms:created>
  <dcterms:modified xsi:type="dcterms:W3CDTF">2024-02-06T21:32:18Z</dcterms:modified>
</cp:coreProperties>
</file>