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7EBF6F1A-3CEF-414B-BBA9-BD0D6F408F26}" xr6:coauthVersionLast="47" xr6:coauthVersionMax="47" xr10:uidLastSave="{00000000-0000-0000-0000-000000000000}"/>
  <bookViews>
    <workbookView xWindow="6880" yWindow="2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30" i="1" l="1"/>
  <c r="AC131" i="1"/>
  <c r="AC132" i="1"/>
  <c r="AC133" i="1"/>
  <c r="AB132" i="1"/>
  <c r="AB133" i="1"/>
  <c r="AB103" i="1"/>
  <c r="AB131" i="1"/>
  <c r="F299" i="1"/>
  <c r="X299" i="1"/>
  <c r="Y299" i="1"/>
  <c r="AL299" i="1"/>
  <c r="AC6" i="1"/>
  <c r="AC8" i="1"/>
  <c r="AH24" i="1"/>
  <c r="AH22" i="1"/>
  <c r="AC22" i="1" s="1"/>
  <c r="AH20" i="1"/>
  <c r="AH18" i="1"/>
  <c r="AH16" i="1"/>
  <c r="AC16" i="1" s="1"/>
  <c r="AH14" i="1"/>
  <c r="AC14" i="1" s="1"/>
  <c r="AH12" i="1"/>
  <c r="AC12" i="1" s="1"/>
  <c r="F26" i="1"/>
  <c r="X26" i="1"/>
  <c r="Y26" i="1"/>
  <c r="AL26" i="1"/>
  <c r="F24" i="1"/>
  <c r="X24" i="1"/>
  <c r="Y24" i="1"/>
  <c r="AL24" i="1"/>
  <c r="F22" i="1"/>
  <c r="X22" i="1"/>
  <c r="Y22" i="1"/>
  <c r="AL22" i="1"/>
  <c r="F20" i="1"/>
  <c r="X20" i="1"/>
  <c r="Y20" i="1"/>
  <c r="AL20" i="1"/>
  <c r="F18" i="1"/>
  <c r="X18" i="1"/>
  <c r="Y18" i="1"/>
  <c r="AL18" i="1"/>
  <c r="F16" i="1"/>
  <c r="X16" i="1"/>
  <c r="Y16" i="1"/>
  <c r="AL16" i="1"/>
  <c r="F14" i="1"/>
  <c r="X14" i="1"/>
  <c r="Y14" i="1"/>
  <c r="AL14" i="1"/>
  <c r="F12" i="1"/>
  <c r="X12" i="1"/>
  <c r="Y12" i="1"/>
  <c r="AL12" i="1"/>
  <c r="F8" i="1"/>
  <c r="X8" i="1"/>
  <c r="Y8" i="1"/>
  <c r="AL8" i="1"/>
  <c r="F6" i="1"/>
  <c r="X6" i="1"/>
  <c r="Y6" i="1"/>
  <c r="AL6" i="1"/>
  <c r="AL4" i="1"/>
  <c r="Y4" i="1"/>
  <c r="X4" i="1"/>
  <c r="F4" i="1"/>
  <c r="AH65" i="1"/>
  <c r="AC65" i="1" s="1"/>
  <c r="AH64" i="1"/>
  <c r="AC64" i="1" s="1"/>
  <c r="AH63" i="1"/>
  <c r="AC63" i="1" s="1"/>
  <c r="AH62" i="1"/>
  <c r="AC62" i="1" s="1"/>
  <c r="AH61" i="1"/>
  <c r="AC61" i="1" s="1"/>
  <c r="AH60" i="1"/>
  <c r="AC60" i="1" s="1"/>
  <c r="AH56" i="1"/>
  <c r="AC56" i="1" s="1"/>
  <c r="AH55" i="1"/>
  <c r="AH54" i="1"/>
  <c r="AH53" i="1"/>
  <c r="AC53" i="1" s="1"/>
  <c r="AH52" i="1"/>
  <c r="AH51" i="1"/>
  <c r="AC51" i="1" s="1"/>
  <c r="AH50" i="1"/>
  <c r="AC50" i="1" s="1"/>
  <c r="AH49" i="1"/>
  <c r="AC49" i="1" s="1"/>
  <c r="AH48" i="1"/>
  <c r="AC48" i="1" s="1"/>
  <c r="AH45" i="1"/>
  <c r="AH44" i="1"/>
  <c r="AC44" i="1" s="1"/>
  <c r="AH43" i="1"/>
  <c r="AH42" i="1"/>
  <c r="AH41" i="1"/>
  <c r="AC41" i="1" s="1"/>
  <c r="AH40" i="1"/>
  <c r="AC40" i="1" s="1"/>
  <c r="AH39" i="1"/>
  <c r="AC39" i="1" s="1"/>
  <c r="AH38" i="1"/>
  <c r="AH37" i="1"/>
  <c r="AC37" i="1" s="1"/>
  <c r="AH36" i="1"/>
  <c r="AC36" i="1" s="1"/>
  <c r="AH25" i="1"/>
  <c r="AH23" i="1"/>
  <c r="AC23" i="1" s="1"/>
  <c r="AH21" i="1"/>
  <c r="AH19" i="1"/>
  <c r="AH17" i="1"/>
  <c r="AC17" i="1" s="1"/>
  <c r="AH15" i="1"/>
  <c r="AH13" i="1"/>
  <c r="AH11" i="1"/>
  <c r="AH10" i="1"/>
  <c r="Y10" i="1"/>
  <c r="X10" i="1"/>
  <c r="F10" i="1"/>
  <c r="AL10" i="1"/>
  <c r="J93" i="1"/>
  <c r="J92" i="1"/>
  <c r="Y5" i="1"/>
  <c r="Y7" i="1"/>
  <c r="Y9" i="1"/>
  <c r="Y11" i="1"/>
  <c r="Y13" i="1"/>
  <c r="Y15" i="1"/>
  <c r="Y17" i="1"/>
  <c r="Y19" i="1"/>
  <c r="Y21" i="1"/>
  <c r="Y23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7" i="1"/>
  <c r="Y166" i="1"/>
  <c r="Y165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5" i="1"/>
  <c r="Y194" i="1"/>
  <c r="Y193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2" i="1"/>
  <c r="Y221" i="1"/>
  <c r="Y223" i="1"/>
  <c r="Y226" i="1"/>
  <c r="Y225" i="1"/>
  <c r="Y224" i="1"/>
  <c r="Y229" i="1"/>
  <c r="Y228" i="1"/>
  <c r="Y227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F256" i="1"/>
  <c r="X256" i="1"/>
  <c r="AL256" i="1"/>
  <c r="F57" i="1"/>
  <c r="X57" i="1"/>
  <c r="AL57" i="1"/>
  <c r="F58" i="1"/>
  <c r="X58" i="1"/>
  <c r="AL58" i="1"/>
  <c r="F103" i="1"/>
  <c r="F104" i="1"/>
  <c r="X103" i="1"/>
  <c r="AL103" i="1"/>
  <c r="X104" i="1"/>
  <c r="AL104" i="1"/>
  <c r="AG93" i="1"/>
  <c r="AC93" i="1" s="1"/>
  <c r="AL92" i="1"/>
  <c r="AG92" i="1"/>
  <c r="AC92" i="1" s="1"/>
  <c r="X92" i="1"/>
  <c r="F92" i="1"/>
  <c r="F84" i="1"/>
  <c r="X84" i="1"/>
  <c r="AL84" i="1"/>
  <c r="F79" i="1"/>
  <c r="X79" i="1"/>
  <c r="AL79" i="1"/>
  <c r="F196" i="1"/>
  <c r="X196" i="1"/>
  <c r="AL196" i="1"/>
  <c r="F168" i="1"/>
  <c r="X168" i="1"/>
  <c r="AL168" i="1"/>
  <c r="F88" i="1"/>
  <c r="X88" i="1"/>
  <c r="AL88" i="1"/>
  <c r="AL273" i="1"/>
  <c r="AL296" i="1"/>
  <c r="F293" i="1"/>
  <c r="X293" i="1"/>
  <c r="AL293" i="1"/>
  <c r="F294" i="1"/>
  <c r="X294" i="1"/>
  <c r="AL294" i="1"/>
  <c r="AL230" i="1"/>
  <c r="AL9" i="1"/>
  <c r="AL5" i="1"/>
  <c r="AL7" i="1"/>
  <c r="AL13" i="1"/>
  <c r="AL15" i="1"/>
  <c r="AL17" i="1"/>
  <c r="AL19" i="1"/>
  <c r="AL11" i="1"/>
  <c r="AL21" i="1"/>
  <c r="AL23" i="1"/>
  <c r="AL25" i="1"/>
  <c r="AL27" i="1"/>
  <c r="AL28" i="1"/>
  <c r="AL29" i="1"/>
  <c r="AL30" i="1"/>
  <c r="AL31" i="1"/>
  <c r="AL32" i="1"/>
  <c r="AL33" i="1"/>
  <c r="AL34" i="1"/>
  <c r="AL35" i="1"/>
  <c r="AL36" i="1"/>
  <c r="AL37" i="1"/>
  <c r="AL39" i="1"/>
  <c r="AL40" i="1"/>
  <c r="AL41" i="1"/>
  <c r="AL42" i="1"/>
  <c r="AL38" i="1"/>
  <c r="AL43" i="1"/>
  <c r="AL44" i="1"/>
  <c r="AL45" i="1"/>
  <c r="AL46" i="1"/>
  <c r="AL47" i="1"/>
  <c r="AL48" i="1"/>
  <c r="AL49" i="1"/>
  <c r="AL50" i="1"/>
  <c r="AL51" i="1"/>
  <c r="AL53" i="1"/>
  <c r="AL54" i="1"/>
  <c r="AL52" i="1"/>
  <c r="AL55" i="1"/>
  <c r="AL56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80" i="1"/>
  <c r="AL81" i="1"/>
  <c r="AL82" i="1"/>
  <c r="AL83" i="1"/>
  <c r="AL85" i="1"/>
  <c r="AL86" i="1"/>
  <c r="AL87" i="1"/>
  <c r="AL89" i="1"/>
  <c r="AL90" i="1"/>
  <c r="AL94" i="1"/>
  <c r="AL287" i="1"/>
  <c r="AL288" i="1"/>
  <c r="AL289" i="1"/>
  <c r="AL290" i="1"/>
  <c r="AL292" i="1"/>
  <c r="AL100" i="1"/>
  <c r="AL295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297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7" i="1"/>
  <c r="AL166" i="1"/>
  <c r="AL165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5" i="1"/>
  <c r="AL194" i="1"/>
  <c r="AL193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2" i="1"/>
  <c r="AL221" i="1"/>
  <c r="AL226" i="1"/>
  <c r="AL225" i="1"/>
  <c r="AL224" i="1"/>
  <c r="AL229" i="1"/>
  <c r="AL228" i="1"/>
  <c r="AL227" i="1"/>
  <c r="AL231" i="1"/>
  <c r="AL232" i="1"/>
  <c r="AL233" i="1"/>
  <c r="AL234" i="1"/>
  <c r="AL235" i="1"/>
  <c r="AL267" i="1"/>
  <c r="AL269" i="1"/>
  <c r="AL270" i="1"/>
  <c r="AL274" i="1"/>
  <c r="AL262" i="1"/>
  <c r="AL263" i="1"/>
  <c r="AL265" i="1"/>
  <c r="AL93" i="1"/>
  <c r="AL266" i="1"/>
  <c r="AL272" i="1"/>
  <c r="AL291" i="1"/>
  <c r="AL298" i="1"/>
  <c r="AL275" i="1"/>
  <c r="AL278" i="1"/>
  <c r="AL95" i="1"/>
  <c r="AL251" i="1"/>
  <c r="AL252" i="1"/>
  <c r="AL253" i="1"/>
  <c r="AL254" i="1"/>
  <c r="AL255" i="1"/>
  <c r="AL257" i="1"/>
  <c r="AL258" i="1"/>
  <c r="AL259" i="1"/>
  <c r="AL260" i="1"/>
  <c r="AL261" i="1"/>
  <c r="AL96" i="1"/>
  <c r="AL97" i="1"/>
  <c r="AL264" i="1"/>
  <c r="AL99" i="1"/>
  <c r="AL101" i="1"/>
  <c r="AL102" i="1"/>
  <c r="AL268" i="1"/>
  <c r="AL237" i="1"/>
  <c r="AL246" i="1"/>
  <c r="AL271" i="1"/>
  <c r="AL247" i="1"/>
  <c r="AL240" i="1"/>
  <c r="AL241" i="1"/>
  <c r="AL242" i="1"/>
  <c r="AL276" i="1"/>
  <c r="AL277" i="1"/>
  <c r="AL243" i="1"/>
  <c r="AL279" i="1"/>
  <c r="AL280" i="1"/>
  <c r="AL281" i="1"/>
  <c r="AL282" i="1"/>
  <c r="AL283" i="1"/>
  <c r="AL284" i="1"/>
  <c r="AL285" i="1"/>
  <c r="AL286" i="1"/>
  <c r="AL244" i="1"/>
  <c r="AL245" i="1"/>
  <c r="AL151" i="1"/>
  <c r="AL236" i="1"/>
  <c r="AL91" i="1"/>
  <c r="AL238" i="1"/>
  <c r="AL239" i="1"/>
  <c r="AL249" i="1"/>
  <c r="AL250" i="1"/>
  <c r="AL248" i="1"/>
  <c r="AL98" i="1"/>
  <c r="AL223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C9" i="1"/>
  <c r="AC13" i="1"/>
  <c r="AC15" i="1"/>
  <c r="AC7" i="1"/>
  <c r="F100" i="1"/>
  <c r="X100" i="1"/>
  <c r="X109" i="1"/>
  <c r="F109" i="1"/>
  <c r="X108" i="1"/>
  <c r="F108" i="1"/>
  <c r="F287" i="1"/>
  <c r="X287" i="1"/>
  <c r="F288" i="1"/>
  <c r="X288" i="1"/>
  <c r="F289" i="1"/>
  <c r="X289" i="1"/>
  <c r="F290" i="1"/>
  <c r="X290" i="1"/>
  <c r="AC273" i="1"/>
  <c r="AC274" i="1"/>
  <c r="AC263" i="1"/>
  <c r="AC265" i="1"/>
  <c r="AC266" i="1"/>
  <c r="AC272" i="1"/>
  <c r="AC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X291" i="1"/>
  <c r="AG247" i="1"/>
  <c r="AC247" i="1" s="1"/>
  <c r="AG246" i="1"/>
  <c r="AC246" i="1" s="1"/>
  <c r="AG244" i="1"/>
  <c r="AC244" i="1" s="1"/>
  <c r="AG243" i="1"/>
  <c r="AC243" i="1" s="1"/>
  <c r="AG242" i="1"/>
  <c r="AC242" i="1" s="1"/>
  <c r="X297" i="1"/>
  <c r="AG101" i="1"/>
  <c r="AC101" i="1" s="1"/>
  <c r="AG102" i="1"/>
  <c r="AC102" i="1" s="1"/>
  <c r="AG99" i="1"/>
  <c r="AC99" i="1" s="1"/>
  <c r="AG97" i="1"/>
  <c r="AC97" i="1" s="1"/>
  <c r="AG96" i="1"/>
  <c r="AC96" i="1" s="1"/>
  <c r="AG95" i="1"/>
  <c r="AC95" i="1" s="1"/>
  <c r="AG270" i="1"/>
  <c r="AC270" i="1" s="1"/>
  <c r="AG269" i="1"/>
  <c r="AC269" i="1" s="1"/>
  <c r="AG267" i="1"/>
  <c r="AC267" i="1" s="1"/>
  <c r="X215" i="1"/>
  <c r="X216" i="1"/>
  <c r="X218" i="1"/>
  <c r="X219" i="1"/>
  <c r="AG98" i="1"/>
  <c r="AC98" i="1" s="1"/>
  <c r="X191" i="1"/>
  <c r="AG248" i="1"/>
  <c r="AC248" i="1" s="1"/>
  <c r="AG250" i="1"/>
  <c r="AC250" i="1" s="1"/>
  <c r="AG249" i="1"/>
  <c r="AC249" i="1" s="1"/>
  <c r="AG239" i="1"/>
  <c r="AC239" i="1" s="1"/>
  <c r="AG238" i="1"/>
  <c r="AC238" i="1" s="1"/>
  <c r="AG91" i="1"/>
  <c r="AC91" i="1" s="1"/>
  <c r="AG236" i="1"/>
  <c r="AC236" i="1" s="1"/>
  <c r="AG151" i="1"/>
  <c r="AC151" i="1" s="1"/>
  <c r="AG245" i="1"/>
  <c r="AC245" i="1" s="1"/>
  <c r="AG237" i="1"/>
  <c r="AC237" i="1" s="1"/>
  <c r="X192" i="1"/>
  <c r="X189" i="1"/>
  <c r="X190" i="1"/>
  <c r="X93" i="1"/>
  <c r="X171" i="1"/>
  <c r="X170" i="1"/>
  <c r="X169" i="1"/>
  <c r="X199" i="1"/>
  <c r="X198" i="1"/>
  <c r="X197" i="1"/>
  <c r="X279" i="1"/>
  <c r="X276" i="1"/>
  <c r="X267" i="1"/>
  <c r="X301" i="1"/>
  <c r="X300" i="1"/>
  <c r="X298" i="1"/>
  <c r="X296" i="1"/>
  <c r="X295" i="1"/>
  <c r="X292" i="1"/>
  <c r="X200" i="1"/>
  <c r="X194" i="1"/>
  <c r="X167" i="1"/>
  <c r="X166" i="1"/>
  <c r="X173" i="1"/>
  <c r="X201" i="1"/>
  <c r="X202" i="1"/>
  <c r="X203" i="1"/>
  <c r="X303" i="1"/>
  <c r="X305" i="1"/>
  <c r="X306" i="1"/>
  <c r="X307" i="1"/>
  <c r="X304" i="1"/>
  <c r="X302" i="1"/>
  <c r="X174" i="1"/>
  <c r="X175" i="1"/>
  <c r="X239" i="1"/>
  <c r="X238" i="1"/>
  <c r="X237" i="1"/>
  <c r="X129" i="1"/>
  <c r="X90" i="1"/>
  <c r="X89" i="1"/>
  <c r="X107" i="1"/>
  <c r="X112" i="1"/>
  <c r="X111" i="1"/>
  <c r="X106" i="1"/>
  <c r="X161" i="1"/>
  <c r="X162" i="1"/>
  <c r="X163" i="1"/>
  <c r="X164" i="1"/>
  <c r="X308" i="1"/>
  <c r="X309" i="1"/>
  <c r="X310" i="1"/>
  <c r="X311" i="1"/>
  <c r="X312" i="1"/>
  <c r="X313" i="1"/>
  <c r="X234" i="1"/>
  <c r="X233" i="1"/>
  <c r="X232" i="1"/>
  <c r="X231" i="1"/>
  <c r="X340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9" i="1"/>
  <c r="X330" i="1"/>
  <c r="X331" i="1"/>
  <c r="X332" i="1"/>
  <c r="X333" i="1"/>
  <c r="X334" i="1"/>
  <c r="X335" i="1"/>
  <c r="X336" i="1"/>
  <c r="X337" i="1"/>
  <c r="X338" i="1"/>
  <c r="X339" i="1"/>
  <c r="X328" i="1"/>
  <c r="X157" i="1"/>
  <c r="X158" i="1"/>
  <c r="X159" i="1"/>
  <c r="X160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286" i="1"/>
  <c r="X285" i="1"/>
  <c r="X284" i="1"/>
  <c r="X283" i="1"/>
  <c r="X282" i="1"/>
  <c r="X281" i="1"/>
  <c r="X278" i="1"/>
  <c r="X275" i="1"/>
  <c r="X274" i="1"/>
  <c r="X273" i="1"/>
  <c r="X272" i="1"/>
  <c r="X270" i="1"/>
  <c r="X269" i="1"/>
  <c r="X266" i="1"/>
  <c r="X265" i="1"/>
  <c r="X263" i="1"/>
  <c r="X262" i="1"/>
  <c r="X261" i="1"/>
  <c r="X259" i="1"/>
  <c r="X258" i="1"/>
  <c r="X257" i="1"/>
  <c r="X255" i="1"/>
  <c r="X254" i="1"/>
  <c r="X253" i="1"/>
  <c r="X252" i="1"/>
  <c r="X230" i="1"/>
  <c r="X228" i="1"/>
  <c r="X229" i="1"/>
  <c r="X227" i="1"/>
  <c r="X225" i="1"/>
  <c r="X226" i="1"/>
  <c r="X224" i="1"/>
  <c r="X222" i="1"/>
  <c r="X223" i="1"/>
  <c r="X221" i="1"/>
  <c r="X217" i="1"/>
  <c r="X214" i="1"/>
  <c r="X213" i="1"/>
  <c r="X212" i="1"/>
  <c r="X211" i="1"/>
  <c r="X210" i="1"/>
  <c r="X209" i="1"/>
  <c r="X208" i="1"/>
  <c r="X207" i="1"/>
  <c r="X206" i="1"/>
  <c r="X205" i="1"/>
  <c r="X204" i="1"/>
  <c r="X193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2" i="1"/>
  <c r="X165" i="1"/>
  <c r="X250" i="1"/>
  <c r="X249" i="1"/>
  <c r="X248" i="1"/>
  <c r="X236" i="1"/>
  <c r="X247" i="1"/>
  <c r="X246" i="1"/>
  <c r="X91" i="1"/>
  <c r="X151" i="1"/>
  <c r="X245" i="1"/>
  <c r="X244" i="1"/>
  <c r="X243" i="1"/>
  <c r="X242" i="1"/>
  <c r="X241" i="1"/>
  <c r="X240" i="1"/>
  <c r="X156" i="1"/>
  <c r="X155" i="1"/>
  <c r="X154" i="1"/>
  <c r="X153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0" i="1"/>
  <c r="X105" i="1"/>
  <c r="X102" i="1"/>
  <c r="X101" i="1"/>
  <c r="X99" i="1"/>
  <c r="X98" i="1"/>
  <c r="X97" i="1"/>
  <c r="X96" i="1"/>
  <c r="X95" i="1"/>
  <c r="X87" i="1"/>
  <c r="X86" i="1"/>
  <c r="X85" i="1"/>
  <c r="X83" i="1"/>
  <c r="X82" i="1"/>
  <c r="X81" i="1"/>
  <c r="X80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46" i="1"/>
  <c r="X45" i="1"/>
  <c r="X44" i="1"/>
  <c r="X43" i="1"/>
  <c r="X38" i="1"/>
  <c r="X42" i="1"/>
  <c r="X41" i="1"/>
  <c r="X40" i="1"/>
  <c r="X39" i="1"/>
  <c r="X37" i="1"/>
  <c r="X36" i="1"/>
  <c r="X35" i="1"/>
  <c r="X56" i="1"/>
  <c r="X55" i="1"/>
  <c r="X52" i="1"/>
  <c r="X54" i="1"/>
  <c r="X53" i="1"/>
  <c r="X51" i="1"/>
  <c r="X50" i="1"/>
  <c r="X49" i="1"/>
  <c r="X48" i="1"/>
  <c r="X33" i="1"/>
  <c r="X32" i="1"/>
  <c r="X31" i="1"/>
  <c r="X30" i="1"/>
  <c r="X29" i="1"/>
  <c r="X28" i="1"/>
  <c r="X27" i="1"/>
  <c r="X25" i="1"/>
  <c r="X23" i="1"/>
  <c r="X21" i="1"/>
  <c r="X11" i="1"/>
  <c r="X19" i="1"/>
  <c r="X17" i="1"/>
  <c r="X15" i="1"/>
  <c r="X13" i="1"/>
  <c r="X9" i="1"/>
  <c r="X7" i="1"/>
  <c r="X5" i="1"/>
  <c r="AG240" i="1" l="1"/>
  <c r="AC240" i="1" s="1"/>
  <c r="AG241" i="1"/>
  <c r="AC241" i="1" s="1"/>
</calcChain>
</file>

<file path=xl/sharedStrings.xml><?xml version="1.0" encoding="utf-8"?>
<sst xmlns="http://schemas.openxmlformats.org/spreadsheetml/2006/main" count="3831" uniqueCount="897">
  <si>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</si>
  <si>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</si>
  <si>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</si>
  <si>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</si>
  <si>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</si>
  <si>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</si>
  <si>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</si>
  <si>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</si>
  <si>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</si>
  <si>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</si>
  <si>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</si>
  <si>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</si>
  <si>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</si>
  <si>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</si>
  <si>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</si>
  <si>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</si>
  <si>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</si>
  <si>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</si>
  <si>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</si>
  <si>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</si>
  <si>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</si>
  <si>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</si>
  <si>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</si>
  <si>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</si>
  <si>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</si>
  <si>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</si>
  <si>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</si>
  <si>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</si>
  <si>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</si>
  <si>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</si>
  <si>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</si>
  <si>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</si>
  <si>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</si>
  <si>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</si>
  <si>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</si>
  <si>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</si>
  <si>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</si>
  <si>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</si>
  <si>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</si>
  <si>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</si>
  <si>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</si>
  <si>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</si>
  <si>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</si>
  <si>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</si>
  <si>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</si>
  <si>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</si>
  <si>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</si>
  <si>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</si>
  <si>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</si>
  <si>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</si>
  <si>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</si>
  <si>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</si>
  <si>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</si>
  <si>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</si>
  <si>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</si>
  <si>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</si>
  <si>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</si>
  <si>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</si>
  <si>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</si>
  <si>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</si>
  <si>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</si>
  <si>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</si>
  <si>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</si>
  <si>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</si>
  <si>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</si>
  <si>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</si>
  <si>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</si>
  <si>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</si>
  <si>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</si>
  <si>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</si>
  <si>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</si>
  <si>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</si>
  <si>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</si>
  <si>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</si>
  <si>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</si>
  <si>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</si>
  <si>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</si>
  <si>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</si>
  <si>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</si>
  <si>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</si>
  <si>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</si>
  <si>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</si>
  <si>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</si>
  <si>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</si>
  <si>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</si>
  <si>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</si>
  <si>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</si>
  <si>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</si>
  <si>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</si>
  <si>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</si>
  <si>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</si>
  <si>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</si>
  <si>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</si>
  <si>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</si>
  <si>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</si>
  <si>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</si>
  <si>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</si>
  <si>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</si>
  <si>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</si>
  <si>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</si>
  <si>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</si>
  <si>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</si>
  <si>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</si>
  <si>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</si>
  <si>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</si>
  <si>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</si>
  <si>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</si>
  <si>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</si>
  <si>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</si>
  <si>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</si>
  <si>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</si>
  <si>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</si>
  <si>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</si>
  <si>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</si>
  <si>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</si>
  <si>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</si>
  <si>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</si>
  <si>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</si>
  <si>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</si>
  <si>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</si>
  <si>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</si>
  <si>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</si>
  <si>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</si>
  <si>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</si>
  <si>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</si>
  <si>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</si>
  <si>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</si>
  <si>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</si>
  <si>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</si>
  <si>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</si>
  <si>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</si>
  <si>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</si>
  <si>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</si>
  <si>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</si>
  <si>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</si>
  <si>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</si>
  <si>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</si>
  <si>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</si>
  <si>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</si>
  <si>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</si>
  <si>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</si>
  <si>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</si>
  <si>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</si>
  <si>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</si>
  <si>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</si>
  <si>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</si>
  <si>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</si>
  <si>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</si>
  <si>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</si>
  <si>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</si>
  <si>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</si>
  <si>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</si>
  <si>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</si>
  <si>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</si>
  <si>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</si>
  <si>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</si>
  <si>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</si>
  <si>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</si>
  <si>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</si>
  <si>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</si>
  <si>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</si>
  <si>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</si>
  <si>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</si>
  <si>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</si>
  <si>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</si>
  <si>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</si>
  <si>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</si>
  <si>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</si>
  <si>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</si>
  <si>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</si>
  <si>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</si>
  <si>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</si>
  <si>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</si>
  <si>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</si>
  <si>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</si>
  <si>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</si>
  <si>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</si>
  <si>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</si>
  <si>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</si>
  <si>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</si>
  <si>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</si>
  <si>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</si>
  <si>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</si>
  <si>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</si>
  <si>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</si>
  <si>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</si>
  <si>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</si>
  <si>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</si>
  <si>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</si>
  <si>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</si>
  <si>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</si>
  <si>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</si>
  <si>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</si>
  <si>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</si>
  <si>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</si>
  <si>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</si>
  <si>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</si>
  <si>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</si>
  <si>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</si>
  <si>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</si>
  <si>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</si>
  <si>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</si>
  <si>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</si>
  <si>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</si>
  <si>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</si>
  <si>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</si>
  <si>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</si>
  <si>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</si>
  <si>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</si>
  <si>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</si>
  <si>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</si>
  <si>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</si>
  <si>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</si>
  <si>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</si>
  <si>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</si>
  <si>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</si>
  <si>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</si>
  <si>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</si>
  <si>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</si>
  <si>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</si>
  <si>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</si>
  <si>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</si>
  <si>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</si>
  <si>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</si>
  <si>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</si>
  <si>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</si>
  <si>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</si>
  <si>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</si>
  <si>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</si>
  <si>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</si>
  <si>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</si>
  <si>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</si>
  <si>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</si>
  <si>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</si>
  <si>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</si>
  <si>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</si>
  <si>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</si>
  <si>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</si>
  <si>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</si>
  <si>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</si>
  <si>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</si>
  <si>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</si>
  <si>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</si>
  <si>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</si>
  <si>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</si>
  <si>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</si>
  <si>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</si>
  <si>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</si>
  <si>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</si>
  <si>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</si>
  <si>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</si>
  <si>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</si>
  <si>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</si>
  <si>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</si>
  <si>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</si>
  <si>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</si>
  <si>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</si>
  <si>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</si>
  <si>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</si>
  <si>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</si>
  <si>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</si>
  <si>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</si>
  <si>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</si>
  <si>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</si>
  <si>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</si>
  <si>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</si>
  <si>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</si>
  <si>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</si>
  <si>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</si>
  <si>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</si>
  <si>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</si>
  <si>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</si>
  <si>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</si>
  <si>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</si>
  <si>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</si>
  <si>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</si>
  <si>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</si>
  <si>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</si>
  <si>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</si>
  <si>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</si>
  <si>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</si>
  <si>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</si>
  <si>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</si>
  <si>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</si>
  <si>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</si>
  <si>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</si>
  <si>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</si>
  <si>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</si>
  <si>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</si>
  <si>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</si>
  <si>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</si>
  <si>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</si>
  <si>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</si>
  <si>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</si>
  <si>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</si>
  <si>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</si>
  <si>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</si>
  <si>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</si>
  <si>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</si>
  <si>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</si>
  <si>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</si>
  <si>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</si>
  <si>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</si>
  <si>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</si>
  <si>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</si>
  <si>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</si>
  <si>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</si>
  <si>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</si>
  <si>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</si>
  <si>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</si>
  <si>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</si>
  <si>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</si>
  <si>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</si>
  <si>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</si>
  <si>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</si>
  <si>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</si>
  <si>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</si>
  <si>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</si>
  <si>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</si>
  <si>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</si>
  <si>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</si>
  <si>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</si>
  <si>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</si>
  <si>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</si>
  <si>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</si>
  <si>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</si>
  <si>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</si>
  <si>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</si>
  <si>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</si>
  <si>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</si>
  <si>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</si>
  <si>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</si>
  <si>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</si>
  <si>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</si>
  <si>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</si>
  <si>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</si>
  <si>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</si>
  <si>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</si>
  <si>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</si>
  <si>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</si>
  <si>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</si>
  <si>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</si>
  <si>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</si>
  <si>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</si>
  <si>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</si>
  <si>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</si>
  <si>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</si>
  <si>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</si>
  <si>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</si>
  <si>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</si>
  <si>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</si>
  <si>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</si>
  <si>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</si>
  <si>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</si>
  <si>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</si>
  <si>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</si>
  <si>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</si>
  <si>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</si>
  <si>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</si>
  <si>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</si>
  <si>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</si>
  <si>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</si>
  <si>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</si>
  <si>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</si>
  <si>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</si>
  <si>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</si>
  <si>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</si>
  <si>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</si>
  <si>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</si>
  <si>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</si>
  <si>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</si>
  <si>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</si>
  <si>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</si>
  <si>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</si>
  <si>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</si>
  <si>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</si>
  <si>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</si>
  <si>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</si>
  <si>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</si>
  <si>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</si>
  <si>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</si>
  <si>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</si>
  <si>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</si>
  <si>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</si>
  <si>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</si>
  <si>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</si>
  <si>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</si>
  <si>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</si>
  <si>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</si>
  <si>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</si>
  <si>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</si>
  <si>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</si>
  <si>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</si>
  <si>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</si>
  <si>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</si>
  <si>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</si>
  <si>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</si>
  <si>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</si>
  <si>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</si>
  <si>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</si>
  <si>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</si>
  <si>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</si>
  <si>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</si>
  <si>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</si>
  <si>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</si>
  <si>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</si>
  <si>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</si>
  <si>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</si>
  <si>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</si>
  <si>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</si>
  <si>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</si>
  <si>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</si>
  <si>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</si>
  <si>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</si>
  <si>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</si>
  <si>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</si>
  <si>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</si>
  <si>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</si>
  <si>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</si>
  <si>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</si>
  <si>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</si>
  <si>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</si>
  <si>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</si>
  <si>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</si>
  <si>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</si>
  <si>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</si>
  <si>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</si>
  <si>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</si>
  <si>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</si>
  <si>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</si>
  <si>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</si>
  <si>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</si>
  <si>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</si>
  <si>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</si>
  <si>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</si>
  <si>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</si>
  <si>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</si>
  <si>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</si>
  <si>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</si>
  <si>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</si>
  <si>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</si>
  <si>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</si>
  <si>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</si>
  <si>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</si>
  <si>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</si>
  <si>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</si>
  <si>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</si>
  <si>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</si>
  <si>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</si>
  <si>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</si>
  <si>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</si>
  <si>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</si>
  <si>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</si>
  <si>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</si>
  <si>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</si>
  <si>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</si>
  <si>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</si>
  <si>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</si>
  <si>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</si>
  <si>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</si>
  <si>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</si>
  <si>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</si>
  <si>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</si>
  <si>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</si>
  <si>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</si>
  <si>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</si>
  <si>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</si>
  <si>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</si>
  <si>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</si>
  <si>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</si>
  <si>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</si>
  <si>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</si>
  <si>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</si>
  <si>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</si>
  <si>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</si>
  <si>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</si>
  <si>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</si>
  <si>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</si>
  <si>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</si>
  <si>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</si>
  <si>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</si>
  <si>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</si>
  <si>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</si>
  <si>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</si>
  <si>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</si>
  <si>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</si>
  <si>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</si>
  <si>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</si>
  <si>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</si>
  <si>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</si>
  <si>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</si>
  <si>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</si>
  <si>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</si>
  <si>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</si>
  <si>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</si>
  <si>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</si>
  <si>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</si>
  <si>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</si>
  <si>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</si>
  <si>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</si>
  <si>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</si>
  <si>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</si>
  <si>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</si>
  <si>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</si>
  <si>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</si>
  <si>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</si>
  <si>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</si>
  <si>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</si>
  <si>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</si>
  <si>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</si>
  <si>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</si>
  <si>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</si>
  <si>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</si>
  <si>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</si>
  <si>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</si>
  <si>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</si>
  <si>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</si>
  <si>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</si>
  <si>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</si>
  <si>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</si>
  <si>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</si>
  <si>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</si>
  <si>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</si>
  <si>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</si>
  <si>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</si>
  <si>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</si>
  <si>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</si>
  <si>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</si>
  <si>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</si>
  <si>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</si>
  <si>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</si>
  <si>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</si>
  <si>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</si>
  <si>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</si>
  <si>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</si>
  <si>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</si>
  <si>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</si>
  <si>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</si>
  <si>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</si>
  <si>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</si>
  <si>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</si>
  <si>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</si>
  <si>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</si>
  <si>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</si>
  <si>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</si>
  <si>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</si>
  <si>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</si>
  <si>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</si>
  <si>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</si>
  <si>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</si>
  <si>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</si>
  <si>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</si>
  <si>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</si>
  <si>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</si>
  <si>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</si>
  <si>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</si>
  <si>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</si>
  <si>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</si>
  <si>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</si>
  <si>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</si>
  <si>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</si>
  <si>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</si>
  <si>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</si>
  <si>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</si>
  <si>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</si>
  <si>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</si>
  <si>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</si>
  <si>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</si>
  <si>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</si>
  <si>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</si>
  <si>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</si>
  <si>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</si>
  <si>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</si>
  <si>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</si>
  <si>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</si>
  <si>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</si>
  <si>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</si>
  <si>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</si>
  <si>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</si>
  <si>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</si>
  <si>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</si>
  <si>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</si>
  <si>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</si>
  <si>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</si>
  <si>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</si>
  <si>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</si>
  <si>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</si>
  <si>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</si>
  <si>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</si>
  <si>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</si>
  <si>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</si>
  <si>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</si>
  <si>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</si>
  <si>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</si>
  <si>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</si>
  <si>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</si>
  <si>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</si>
  <si>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</si>
  <si>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</si>
  <si>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</si>
  <si>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</si>
  <si>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</si>
  <si>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</si>
  <si>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</si>
  <si>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</si>
  <si>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</si>
  <si>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</si>
  <si>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</si>
  <si>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</si>
  <si>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</si>
  <si>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</si>
  <si>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</si>
  <si>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</si>
  <si>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</si>
  <si>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</si>
  <si>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</si>
  <si>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</si>
  <si>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</si>
  <si>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</si>
  <si>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</si>
  <si>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</si>
  <si>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</si>
  <si>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</si>
  <si>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</si>
  <si>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</si>
  <si>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</si>
  <si>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</si>
  <si>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</si>
  <si>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</si>
  <si>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</si>
  <si>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</si>
  <si>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</si>
  <si>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</si>
  <si>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</si>
  <si>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</si>
  <si>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</si>
  <si>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</si>
  <si>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</si>
  <si>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</si>
  <si>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</si>
  <si>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</si>
  <si>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</si>
  <si>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</si>
  <si>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</si>
  <si>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</si>
  <si>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</si>
  <si>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</si>
  <si>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</si>
  <si>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</si>
  <si>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</si>
  <si>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</si>
  <si>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</si>
  <si>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</si>
  <si>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</si>
  <si>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</si>
  <si>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</si>
  <si>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</si>
  <si>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</si>
  <si>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</si>
  <si>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</si>
  <si>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</si>
  <si>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</si>
  <si>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</si>
  <si>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</si>
  <si>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</si>
  <si>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</si>
  <si>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</si>
  <si>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</si>
  <si>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</si>
  <si>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</si>
  <si>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</si>
  <si>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</si>
  <si>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</si>
  <si>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</si>
  <si>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</si>
  <si>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</si>
  <si>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</si>
  <si>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</si>
  <si>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</si>
  <si>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</si>
  <si>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</si>
  <si>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</si>
  <si>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</si>
  <si>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</si>
  <si>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</si>
  <si>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</si>
  <si>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</si>
  <si>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</si>
  <si>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</si>
  <si>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</si>
  <si>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</si>
  <si>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</si>
  <si>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</si>
  <si>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</si>
  <si>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</si>
  <si>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</si>
  <si>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</si>
  <si>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</si>
  <si>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</si>
  <si>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</si>
  <si>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</si>
  <si>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</si>
  <si>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</si>
  <si>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</si>
  <si>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</si>
  <si>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</si>
  <si>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</si>
  <si>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</si>
  <si>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</si>
  <si>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</si>
  <si>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</si>
  <si>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</si>
  <si>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</si>
  <si>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</si>
  <si>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</si>
  <si>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</si>
  <si>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</si>
  <si>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</si>
  <si>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</si>
  <si>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</si>
  <si>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</si>
  <si>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</si>
  <si>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</si>
  <si>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</si>
  <si>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</si>
  <si>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</si>
  <si>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</si>
  <si>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</si>
  <si>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</si>
  <si>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</si>
  <si>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</si>
  <si>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</si>
  <si>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</si>
  <si>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</si>
  <si>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</si>
  <si>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</si>
  <si>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</si>
  <si>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</si>
  <si>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</si>
  <si>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</si>
  <si>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</si>
  <si>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</si>
  <si>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</si>
  <si>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</si>
  <si>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</si>
  <si>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</si>
  <si>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</si>
  <si>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</si>
  <si>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</si>
  <si>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</si>
  <si>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</si>
  <si>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</si>
  <si>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</si>
  <si>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</si>
  <si>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</si>
  <si>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</si>
  <si>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</si>
  <si>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</si>
  <si>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</si>
  <si>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</si>
  <si>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</si>
  <si>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</si>
  <si>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</si>
  <si>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</si>
  <si>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</si>
  <si>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</si>
  <si>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</si>
  <si>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</si>
  <si>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</si>
  <si>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</si>
  <si>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</si>
  <si>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</si>
  <si>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</si>
  <si>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</si>
  <si>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</si>
  <si>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</si>
  <si>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</si>
  <si>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</si>
  <si>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</si>
  <si>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</si>
  <si>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</si>
  <si>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</si>
  <si>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</si>
  <si>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</si>
  <si>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</si>
  <si>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</si>
  <si>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</si>
  <si>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</si>
  <si>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</si>
  <si>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</si>
  <si>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</si>
  <si>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</si>
  <si>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</si>
  <si>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</si>
  <si>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</si>
  <si>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</si>
  <si>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</si>
  <si>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</si>
  <si>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</si>
  <si>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</si>
  <si>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</si>
  <si>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</si>
  <si>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</si>
  <si>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</si>
  <si>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</si>
  <si>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</si>
  <si>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</si>
  <si>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</si>
  <si>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</si>
  <si>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</si>
  <si>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</si>
  <si>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</si>
  <si>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</si>
  <si>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</si>
  <si>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</si>
  <si>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</si>
  <si>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</si>
  <si>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</si>
  <si>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</si>
  <si>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</si>
  <si>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</si>
  <si>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</si>
  <si>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</si>
  <si>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</si>
  <si>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</si>
  <si>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</si>
  <si>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</si>
  <si>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</si>
  <si>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</si>
  <si>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</si>
  <si>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</si>
  <si>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</si>
  <si>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</si>
  <si>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</si>
  <si>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</si>
  <si>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</si>
  <si>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</si>
  <si>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</si>
  <si>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</si>
  <si>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</si>
  <si>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</si>
  <si>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</si>
  <si>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</si>
  <si>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</si>
  <si>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</si>
  <si>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</si>
  <si>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</si>
  <si>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</si>
  <si>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</si>
  <si>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</si>
  <si>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</si>
  <si>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</si>
  <si>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</si>
  <si>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</si>
  <si>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</si>
  <si>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</si>
  <si>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</si>
  <si>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</si>
  <si>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</si>
  <si>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</si>
  <si>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</si>
  <si>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</si>
  <si>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</si>
  <si>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</si>
  <si>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</si>
  <si>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</si>
  <si>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</si>
  <si>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</si>
  <si>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</si>
  <si>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</si>
  <si>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</si>
  <si>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</si>
  <si>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</si>
  <si>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</si>
  <si>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</si>
  <si>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</si>
  <si>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</si>
  <si>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</si>
  <si>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s Main</t>
  </si>
  <si>
    <t>0x9035eafffe404425</t>
  </si>
  <si>
    <t>0x00158d0005d9d088</t>
  </si>
  <si>
    <t>MFKZQ01LM</t>
  </si>
  <si>
    <t>Cube</t>
  </si>
  <si>
    <t>3000-0001</t>
  </si>
  <si>
    <t>home-cube-remote</t>
  </si>
  <si>
    <t xml:space="preserve">  debounce: 0.5
  legacy: true
  homeassistant:
    expire_after: 3600</t>
  </si>
  <si>
    <t xml:space="preserve">  debounce: 0.5
  homeassistant:
    expire_after: 3600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</si>
  <si>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</si>
  <si>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</si>
  <si>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</si>
  <si>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</si>
  <si>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</si>
  <si>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</si>
  <si>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X</t>
  </si>
  <si>
    <t>LCT012</t>
  </si>
  <si>
    <t>1.88.1</t>
  </si>
  <si>
    <t>light-candle-1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</si>
</sst>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L626" totalsRowShown="0" headerRowDxfId="2" dataDxfId="1" headerRowBorderDxfId="40">
  <autoFilter ref="A3:AL626" xr:uid="{00000000-0009-0000-0100-000002000000}">
    <filterColumn colId="35">
      <customFilters>
        <customFilter operator="notEqual" val=" "/>
      </customFilters>
    </filterColumn>
  </autoFilter>
  <sortState xmlns:xlrd2="http://schemas.microsoft.com/office/spreadsheetml/2017/richdata2" ref="A4:AL626">
    <sortCondition ref="A3:A626"/>
  </sortState>
  <tableColumns count="38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1" xr3:uid="{C2AC9DC2-579C-114D-BD33-47F922A7ECD8}" name="zigbee2mqtt_config" dataDxfId="0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IF(ISBLANK(W4),  "", _xlfn.CONCAT("haas/entity/sensor/", LOWER(C4), "/", E4, "/config"))</calculatedColumnFormula>
    </tableColumn>
    <tableColumn id="18" xr3:uid="{00000000-0010-0000-0000-000012000000}" name="state_topic" dataDxfId="16">
      <calculatedColumnFormula>IF(ISBLANK(W4),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3">
      <calculatedColumnFormula>IF(AND(ISBLANK(AJ4), ISBLANK(AK4)), "", _xlfn.CONCAT("[", IF(ISBLANK(AJ4), "", _xlfn.CONCAT("[""mac"", """, AJ4, """]")), IF(ISBLANK(AK4), "", _xlfn.CONCAT(", [""ip"", """, AK4,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s://www.zigbee2mqtt.io/guide/configuration/devices-groups.html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://macmini-nel:8087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6"/>
  <sheetViews>
    <sheetView tabSelected="1" topLeftCell="Y1" zoomScale="122" zoomScaleNormal="122" workbookViewId="0">
      <selection activeCell="AC131" sqref="AC131"/>
    </sheetView>
  </sheetViews>
  <sheetFormatPr baseColWidth="10" defaultRowHeight="16" customHeight="1" x14ac:dyDescent="0.2"/>
  <cols>
    <col min="1" max="1" width="15.5" style="23" customWidth="1"/>
    <col min="2" max="2" width="21.1640625" style="23" bestFit="1" customWidth="1"/>
    <col min="3" max="3" width="21.5" style="23" bestFit="1" customWidth="1"/>
    <col min="4" max="4" width="20.83203125" style="23" bestFit="1" customWidth="1"/>
    <col min="5" max="6" width="66.5" style="23" customWidth="1"/>
    <col min="7" max="7" width="42" style="23" customWidth="1"/>
    <col min="8" max="8" width="30" style="23" customWidth="1"/>
    <col min="9" max="9" width="17.6640625" style="23" customWidth="1"/>
    <col min="10" max="10" width="29.5" style="23" customWidth="1"/>
    <col min="11" max="11" width="26.6640625" style="23" customWidth="1"/>
    <col min="12" max="12" width="51.5" style="23" customWidth="1"/>
    <col min="13" max="13" width="29.5" style="23" customWidth="1"/>
    <col min="14" max="14" width="47" style="24" customWidth="1"/>
    <col min="15" max="16" width="48.83203125" style="23" customWidth="1"/>
    <col min="17" max="17" width="49.33203125" style="25" customWidth="1"/>
    <col min="18" max="18" width="19.1640625" style="23" customWidth="1"/>
    <col min="19" max="19" width="38.83203125" style="23" customWidth="1"/>
    <col min="20" max="20" width="23" style="23" customWidth="1"/>
    <col min="21" max="21" width="40.6640625" style="23" customWidth="1"/>
    <col min="22" max="22" width="19.5" style="23" customWidth="1"/>
    <col min="23" max="23" width="26.83203125" style="23" customWidth="1"/>
    <col min="24" max="24" width="22.1640625" style="23" customWidth="1"/>
    <col min="25" max="25" width="74.83203125" style="23" customWidth="1"/>
    <col min="26" max="26" width="51.83203125" style="23" customWidth="1"/>
    <col min="27" max="27" width="40.83203125" style="23" customWidth="1"/>
    <col min="28" max="28" width="54.83203125" style="25" bestFit="1" customWidth="1"/>
    <col min="29" max="29" width="30.5" style="23" bestFit="1" customWidth="1"/>
    <col min="30" max="30" width="19.5" style="25" customWidth="1"/>
    <col min="31" max="31" width="20" style="23" customWidth="1"/>
    <col min="32" max="32" width="22.1640625" style="23" customWidth="1"/>
    <col min="33" max="33" width="21.33203125" style="23" customWidth="1"/>
    <col min="34" max="34" width="31.33203125" style="23" bestFit="1" customWidth="1"/>
    <col min="35" max="35" width="38.1640625" style="23" customWidth="1"/>
    <col min="36" max="36" width="23.1640625" style="23" customWidth="1"/>
    <col min="37" max="37" width="43.83203125" style="23" bestFit="1" customWidth="1"/>
    <col min="38" max="38" width="43.83203125" style="25" bestFit="1" customWidth="1"/>
    <col min="39" max="16384" width="10.83203125" style="23"/>
  </cols>
  <sheetData>
    <row r="1" spans="1:38" s="7" customFormat="1" ht="16" customHeight="1" x14ac:dyDescent="0.2">
      <c r="A1" s="1" t="s">
        <v>371</v>
      </c>
      <c r="B1" s="1" t="s">
        <v>371</v>
      </c>
      <c r="C1" s="1" t="s">
        <v>371</v>
      </c>
      <c r="D1" s="1" t="s">
        <v>371</v>
      </c>
      <c r="E1" s="1" t="s">
        <v>371</v>
      </c>
      <c r="F1" s="1" t="s">
        <v>547</v>
      </c>
      <c r="G1" s="1" t="s">
        <v>371</v>
      </c>
      <c r="H1" s="1" t="s">
        <v>371</v>
      </c>
      <c r="I1" s="1" t="s">
        <v>371</v>
      </c>
      <c r="J1" s="1" t="s">
        <v>850</v>
      </c>
      <c r="K1" s="1" t="s">
        <v>372</v>
      </c>
      <c r="L1" s="1" t="s">
        <v>372</v>
      </c>
      <c r="M1" s="1" t="s">
        <v>373</v>
      </c>
      <c r="N1" s="2" t="s">
        <v>372</v>
      </c>
      <c r="O1" s="3" t="s">
        <v>372</v>
      </c>
      <c r="P1" s="4" t="s">
        <v>887</v>
      </c>
      <c r="Q1" s="4" t="s">
        <v>202</v>
      </c>
      <c r="R1" s="4" t="s">
        <v>203</v>
      </c>
      <c r="S1" s="5" t="s">
        <v>204</v>
      </c>
      <c r="T1" s="5"/>
      <c r="U1" s="4" t="s">
        <v>202</v>
      </c>
      <c r="V1" s="4" t="s">
        <v>202</v>
      </c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202</v>
      </c>
      <c r="AC1" s="4" t="s">
        <v>821</v>
      </c>
      <c r="AD1" s="4" t="s">
        <v>821</v>
      </c>
      <c r="AE1" s="4" t="s">
        <v>821</v>
      </c>
      <c r="AF1" s="4" t="s">
        <v>821</v>
      </c>
      <c r="AG1" s="4" t="s">
        <v>821</v>
      </c>
      <c r="AH1" s="4" t="s">
        <v>821</v>
      </c>
      <c r="AI1" s="4" t="s">
        <v>821</v>
      </c>
      <c r="AJ1" s="4" t="s">
        <v>821</v>
      </c>
      <c r="AK1" s="4" t="s">
        <v>821</v>
      </c>
      <c r="AL1" s="6" t="s">
        <v>822</v>
      </c>
    </row>
    <row r="2" spans="1:38" s="15" customFormat="1" ht="16" customHeight="1" x14ac:dyDescent="0.2">
      <c r="A2" s="8" t="s">
        <v>176</v>
      </c>
      <c r="B2" s="8" t="s">
        <v>261</v>
      </c>
      <c r="C2" s="8" t="s">
        <v>174</v>
      </c>
      <c r="D2" s="8" t="s">
        <v>155</v>
      </c>
      <c r="E2" s="8" t="s">
        <v>156</v>
      </c>
      <c r="F2" s="8" t="s">
        <v>198</v>
      </c>
      <c r="G2" s="8" t="s">
        <v>196</v>
      </c>
      <c r="H2" s="8" t="s">
        <v>157</v>
      </c>
      <c r="I2" s="8" t="s">
        <v>158</v>
      </c>
      <c r="J2" s="9" t="s">
        <v>855</v>
      </c>
      <c r="K2" s="8" t="s">
        <v>434</v>
      </c>
      <c r="L2" s="8" t="s">
        <v>848</v>
      </c>
      <c r="M2" s="8" t="s">
        <v>849</v>
      </c>
      <c r="N2" s="9" t="s">
        <v>851</v>
      </c>
      <c r="O2" s="10" t="s">
        <v>463</v>
      </c>
      <c r="P2" s="38" t="s">
        <v>888</v>
      </c>
      <c r="Q2" s="11" t="s">
        <v>159</v>
      </c>
      <c r="R2" s="11" t="s">
        <v>160</v>
      </c>
      <c r="S2" s="11" t="s">
        <v>187</v>
      </c>
      <c r="T2" s="12" t="s">
        <v>161</v>
      </c>
      <c r="U2" s="12" t="s">
        <v>162</v>
      </c>
      <c r="V2" s="12" t="s">
        <v>163</v>
      </c>
      <c r="W2" s="12" t="s">
        <v>164</v>
      </c>
      <c r="X2" s="13" t="s">
        <v>165</v>
      </c>
      <c r="Y2" s="12" t="s">
        <v>166</v>
      </c>
      <c r="Z2" s="11" t="s">
        <v>167</v>
      </c>
      <c r="AA2" s="12">
        <v>1</v>
      </c>
      <c r="AB2" s="14" t="s">
        <v>173</v>
      </c>
      <c r="AC2" s="12" t="s">
        <v>553</v>
      </c>
      <c r="AD2" s="14" t="s">
        <v>168</v>
      </c>
      <c r="AE2" s="12" t="s">
        <v>169</v>
      </c>
      <c r="AF2" s="12" t="s">
        <v>170</v>
      </c>
      <c r="AG2" s="12" t="s">
        <v>171</v>
      </c>
      <c r="AH2" s="12" t="s">
        <v>172</v>
      </c>
      <c r="AI2" s="12" t="s">
        <v>670</v>
      </c>
      <c r="AJ2" s="12" t="s">
        <v>551</v>
      </c>
      <c r="AK2" s="12" t="s">
        <v>552</v>
      </c>
      <c r="AL2" s="14" t="s">
        <v>550</v>
      </c>
    </row>
    <row r="3" spans="1:38" s="21" customFormat="1" ht="16" customHeight="1" x14ac:dyDescent="0.2">
      <c r="A3" s="16" t="s">
        <v>0</v>
      </c>
      <c r="B3" s="16" t="s">
        <v>1</v>
      </c>
      <c r="C3" s="16" t="s">
        <v>25</v>
      </c>
      <c r="D3" s="16" t="s">
        <v>2</v>
      </c>
      <c r="E3" s="16" t="s">
        <v>3</v>
      </c>
      <c r="F3" s="16" t="s">
        <v>4</v>
      </c>
      <c r="G3" s="16" t="s">
        <v>197</v>
      </c>
      <c r="H3" s="16" t="s">
        <v>5</v>
      </c>
      <c r="I3" s="16" t="s">
        <v>6</v>
      </c>
      <c r="J3" s="17" t="s">
        <v>852</v>
      </c>
      <c r="K3" s="16" t="s">
        <v>433</v>
      </c>
      <c r="L3" s="16" t="s">
        <v>845</v>
      </c>
      <c r="M3" s="16" t="s">
        <v>846</v>
      </c>
      <c r="N3" s="17" t="s">
        <v>847</v>
      </c>
      <c r="O3" s="18" t="s">
        <v>461</v>
      </c>
      <c r="P3" s="18" t="s">
        <v>890</v>
      </c>
      <c r="Q3" s="19" t="s">
        <v>7</v>
      </c>
      <c r="R3" s="19" t="s">
        <v>8</v>
      </c>
      <c r="S3" s="19" t="s">
        <v>9</v>
      </c>
      <c r="T3" s="19" t="s">
        <v>10</v>
      </c>
      <c r="U3" s="19" t="s">
        <v>11</v>
      </c>
      <c r="V3" s="20" t="s">
        <v>12</v>
      </c>
      <c r="W3" s="19" t="s">
        <v>13</v>
      </c>
      <c r="X3" s="19" t="s">
        <v>14</v>
      </c>
      <c r="Y3" s="19" t="s">
        <v>15</v>
      </c>
      <c r="Z3" s="19" t="s">
        <v>16</v>
      </c>
      <c r="AA3" s="19" t="s">
        <v>17</v>
      </c>
      <c r="AB3" s="20" t="s">
        <v>24</v>
      </c>
      <c r="AC3" s="19" t="s">
        <v>18</v>
      </c>
      <c r="AD3" s="20" t="s">
        <v>19</v>
      </c>
      <c r="AE3" s="19" t="s">
        <v>20</v>
      </c>
      <c r="AF3" s="19" t="s">
        <v>21</v>
      </c>
      <c r="AG3" s="19" t="s">
        <v>22</v>
      </c>
      <c r="AH3" s="19" t="s">
        <v>23</v>
      </c>
      <c r="AI3" s="19" t="s">
        <v>669</v>
      </c>
      <c r="AJ3" s="19" t="s">
        <v>548</v>
      </c>
      <c r="AK3" s="19" t="s">
        <v>549</v>
      </c>
      <c r="AL3" s="20" t="s">
        <v>594</v>
      </c>
    </row>
    <row r="4" spans="1:38" s="24" customFormat="1" ht="16" hidden="1" customHeight="1" x14ac:dyDescent="0.2">
      <c r="A4" s="22">
        <v>1000</v>
      </c>
      <c r="B4" s="23" t="s">
        <v>26</v>
      </c>
      <c r="C4" s="23" t="s">
        <v>39</v>
      </c>
      <c r="D4" s="23" t="s">
        <v>27</v>
      </c>
      <c r="E4" s="24" t="s">
        <v>864</v>
      </c>
      <c r="F4" s="24" t="str">
        <f>IF(ISBLANK(E4), "", Table2[[#This Row],[unique_id]])</f>
        <v>roof_temperature</v>
      </c>
      <c r="G4" s="23" t="s">
        <v>38</v>
      </c>
      <c r="H4" s="23" t="s">
        <v>87</v>
      </c>
      <c r="I4" s="23" t="s">
        <v>30</v>
      </c>
      <c r="J4" s="23" t="s">
        <v>875</v>
      </c>
      <c r="K4" s="23"/>
      <c r="L4" s="23"/>
      <c r="M4" s="23"/>
      <c r="N4" s="23"/>
      <c r="O4" s="25"/>
      <c r="P4" s="25"/>
      <c r="Q4" s="23"/>
      <c r="R4" s="23" t="s">
        <v>88</v>
      </c>
      <c r="S4" s="23" t="s">
        <v>89</v>
      </c>
      <c r="T4" s="23" t="s">
        <v>509</v>
      </c>
      <c r="U4" s="23"/>
      <c r="V4" s="25"/>
      <c r="W4" s="23"/>
      <c r="X4" s="23" t="str">
        <f>IF(ISBLANK(W4),  "", _xlfn.CONCAT("haas/entity/sensor/", LOWER(C4), "/", E4, "/config"))</f>
        <v/>
      </c>
      <c r="Y4" s="23" t="str">
        <f>IF(ISBLANK(W4),  "", _xlfn.CONCAT(LOWER(C4), "/", E4))</f>
        <v/>
      </c>
      <c r="Z4" s="23"/>
      <c r="AA4" s="23"/>
      <c r="AB4" s="26" t="s">
        <v>195</v>
      </c>
      <c r="AC4" s="23" t="s">
        <v>611</v>
      </c>
      <c r="AD4" s="25">
        <v>3.15</v>
      </c>
      <c r="AE4" s="23" t="s">
        <v>585</v>
      </c>
      <c r="AF4" s="23" t="s">
        <v>36</v>
      </c>
      <c r="AG4" s="23" t="s">
        <v>37</v>
      </c>
      <c r="AH4" s="23" t="s">
        <v>38</v>
      </c>
      <c r="AI4" s="23"/>
      <c r="AJ4" s="23"/>
      <c r="AK4" s="23"/>
      <c r="AL4" s="23" t="str">
        <f t="shared" ref="AL4:AL67" si="0">IF(AND(ISBLANK(AJ4), ISBLANK(AK4)), "", _xlfn.CONCAT("[", IF(ISBLANK(AJ4), "", _xlfn.CONCAT("[""mac"", """, AJ4, """]")), IF(ISBLANK(AK4), "", _xlfn.CONCAT(", [""ip"", """, AK4, """]")), "]"))</f>
        <v/>
      </c>
    </row>
    <row r="5" spans="1:38" ht="16" hidden="1" customHeight="1" x14ac:dyDescent="0.2">
      <c r="A5" s="23">
        <v>1001</v>
      </c>
      <c r="B5" s="23" t="s">
        <v>26</v>
      </c>
      <c r="C5" s="23" t="s">
        <v>39</v>
      </c>
      <c r="D5" s="23" t="s">
        <v>27</v>
      </c>
      <c r="E5" s="23" t="s">
        <v>464</v>
      </c>
      <c r="F5" s="23" t="str">
        <f>IF(ISBLANK(E5), "", Table2[[#This Row],[unique_id]])</f>
        <v>compensation_sensor_roof_temperature</v>
      </c>
      <c r="G5" s="23" t="s">
        <v>38</v>
      </c>
      <c r="H5" s="23" t="s">
        <v>87</v>
      </c>
      <c r="I5" s="23" t="s">
        <v>30</v>
      </c>
      <c r="L5" s="23" t="s">
        <v>90</v>
      </c>
      <c r="N5" s="23" t="s">
        <v>799</v>
      </c>
      <c r="O5" s="25" t="s">
        <v>508</v>
      </c>
      <c r="P5" s="25"/>
      <c r="Q5" s="23" t="s">
        <v>31</v>
      </c>
      <c r="R5" s="23" t="s">
        <v>88</v>
      </c>
      <c r="S5" s="23" t="s">
        <v>89</v>
      </c>
      <c r="T5" s="23" t="s">
        <v>509</v>
      </c>
      <c r="U5" s="23">
        <v>300</v>
      </c>
      <c r="V5" s="25" t="s">
        <v>34</v>
      </c>
      <c r="W5" s="23" t="s">
        <v>91</v>
      </c>
      <c r="X5" s="23" t="str">
        <f>IF(ISBLANK(W5),  "", _xlfn.CONCAT("haas/entity/sensor/", LOWER(C5), "/", E5, "/config"))</f>
        <v>haas/entity/sensor/weewx/compensation_sensor_roof_temperature/config</v>
      </c>
      <c r="Y5" s="23" t="str">
        <f>IF(ISBLANK(W5),  "", _xlfn.CONCAT(LOWER(C5), "/", E5))</f>
        <v>weewx/compensation_sensor_roof_temperature</v>
      </c>
      <c r="Z5" s="23" t="s">
        <v>428</v>
      </c>
      <c r="AA5" s="23">
        <v>1</v>
      </c>
      <c r="AB5" s="26" t="s">
        <v>195</v>
      </c>
      <c r="AC5" s="23" t="s">
        <v>611</v>
      </c>
      <c r="AD5" s="25">
        <v>3.15</v>
      </c>
      <c r="AE5" s="23" t="s">
        <v>585</v>
      </c>
      <c r="AF5" s="23" t="s">
        <v>36</v>
      </c>
      <c r="AG5" s="23" t="s">
        <v>37</v>
      </c>
      <c r="AH5" s="23" t="s">
        <v>38</v>
      </c>
      <c r="AL5" s="23" t="str">
        <f t="shared" si="0"/>
        <v/>
      </c>
    </row>
    <row r="6" spans="1:38" ht="16" hidden="1" customHeight="1" x14ac:dyDescent="0.2">
      <c r="A6" s="22">
        <v>1002</v>
      </c>
      <c r="B6" s="23" t="s">
        <v>26</v>
      </c>
      <c r="C6" s="23" t="s">
        <v>128</v>
      </c>
      <c r="D6" s="23" t="s">
        <v>27</v>
      </c>
      <c r="E6" s="23" t="s">
        <v>865</v>
      </c>
      <c r="F6" s="27" t="str">
        <f>IF(ISBLANK(E6), "", Table2[[#This Row],[unique_id]])</f>
        <v>netatmo_ada_temperature</v>
      </c>
      <c r="G6" s="23" t="s">
        <v>130</v>
      </c>
      <c r="H6" s="23" t="s">
        <v>87</v>
      </c>
      <c r="I6" s="23" t="s">
        <v>30</v>
      </c>
      <c r="J6" s="23" t="s">
        <v>876</v>
      </c>
      <c r="N6" s="23"/>
      <c r="O6" s="25"/>
      <c r="P6" s="25"/>
      <c r="Q6" s="23"/>
      <c r="T6" s="23" t="s">
        <v>509</v>
      </c>
      <c r="V6" s="25"/>
      <c r="X6" s="23" t="str">
        <f>IF(ISBLANK(W6),  "", _xlfn.CONCAT("haas/entity/sensor/", LOWER(C6), "/", E6, "/config"))</f>
        <v/>
      </c>
      <c r="Y6" s="23" t="str">
        <f>IF(ISBLANK(W6),  "", _xlfn.CONCAT(LOWER(C6), "/", E6))</f>
        <v/>
      </c>
      <c r="AB6" s="26"/>
      <c r="AC6" s="23" t="str">
        <f>LOWER(_xlfn.CONCAT(Table2[[#This Row],[device_manufacturer]], "-",Table2[[#This Row],[device_suggested_area]]))</f>
        <v>netatmo-ada</v>
      </c>
      <c r="AD6" s="25" t="s">
        <v>770</v>
      </c>
      <c r="AE6" s="23" t="s">
        <v>772</v>
      </c>
      <c r="AF6" s="23" t="s">
        <v>768</v>
      </c>
      <c r="AG6" s="23" t="s">
        <v>128</v>
      </c>
      <c r="AH6" s="23" t="s">
        <v>130</v>
      </c>
      <c r="AL6" s="27" t="str">
        <f t="shared" si="0"/>
        <v/>
      </c>
    </row>
    <row r="7" spans="1:38" ht="16" customHeight="1" x14ac:dyDescent="0.2">
      <c r="A7" s="23">
        <v>1003</v>
      </c>
      <c r="B7" s="23" t="s">
        <v>26</v>
      </c>
      <c r="C7" s="23" t="s">
        <v>128</v>
      </c>
      <c r="D7" s="23" t="s">
        <v>27</v>
      </c>
      <c r="E7" s="23" t="s">
        <v>465</v>
      </c>
      <c r="F7" s="23" t="str">
        <f>IF(ISBLANK(E7), "", Table2[[#This Row],[unique_id]])</f>
        <v>compensation_sensor_netatmo_ada_temperature</v>
      </c>
      <c r="G7" s="23" t="s">
        <v>130</v>
      </c>
      <c r="H7" s="23" t="s">
        <v>87</v>
      </c>
      <c r="I7" s="23" t="s">
        <v>30</v>
      </c>
      <c r="L7" s="23" t="s">
        <v>90</v>
      </c>
      <c r="N7" s="23" t="s">
        <v>799</v>
      </c>
      <c r="O7" s="25" t="s">
        <v>508</v>
      </c>
      <c r="P7" s="25"/>
      <c r="Q7" s="23"/>
      <c r="T7" s="23" t="s">
        <v>509</v>
      </c>
      <c r="V7" s="25"/>
      <c r="X7" s="23" t="str">
        <f>IF(ISBLANK(W7),  "", _xlfn.CONCAT("haas/entity/sensor/", LOWER(C7), "/", E7, "/config"))</f>
        <v/>
      </c>
      <c r="Y7" s="23" t="str">
        <f>IF(ISBLANK(W7),  "", _xlfn.CONCAT(LOWER(C7), "/", E7))</f>
        <v/>
      </c>
      <c r="AB7" s="26"/>
      <c r="AC7" s="23" t="str">
        <f>LOWER(_xlfn.CONCAT(Table2[[#This Row],[device_manufacturer]], "-",Table2[[#This Row],[device_suggested_area]]))</f>
        <v>netatmo-ada</v>
      </c>
      <c r="AD7" s="25" t="s">
        <v>770</v>
      </c>
      <c r="AE7" s="23" t="s">
        <v>772</v>
      </c>
      <c r="AF7" s="23" t="s">
        <v>768</v>
      </c>
      <c r="AG7" s="23" t="s">
        <v>128</v>
      </c>
      <c r="AH7" s="23" t="s">
        <v>130</v>
      </c>
      <c r="AI7" s="23" t="s">
        <v>680</v>
      </c>
      <c r="AJ7" s="28" t="s">
        <v>778</v>
      </c>
      <c r="AL7" s="23" t="str">
        <f t="shared" si="0"/>
        <v>[["mac", "70:ee:50:25:7f:50"]]</v>
      </c>
    </row>
    <row r="8" spans="1:38" ht="16" hidden="1" customHeight="1" x14ac:dyDescent="0.2">
      <c r="A8" s="22">
        <v>1004</v>
      </c>
      <c r="B8" s="23" t="s">
        <v>26</v>
      </c>
      <c r="C8" s="23" t="s">
        <v>128</v>
      </c>
      <c r="D8" s="23" t="s">
        <v>27</v>
      </c>
      <c r="E8" s="23" t="s">
        <v>866</v>
      </c>
      <c r="F8" s="27" t="str">
        <f>IF(ISBLANK(E8), "", Table2[[#This Row],[unique_id]])</f>
        <v>netatmo_edwin_temperature</v>
      </c>
      <c r="G8" s="23" t="s">
        <v>127</v>
      </c>
      <c r="H8" s="23" t="s">
        <v>87</v>
      </c>
      <c r="I8" s="23" t="s">
        <v>30</v>
      </c>
      <c r="J8" s="23" t="s">
        <v>876</v>
      </c>
      <c r="N8" s="23"/>
      <c r="O8" s="25"/>
      <c r="P8" s="25"/>
      <c r="Q8" s="23"/>
      <c r="T8" s="23" t="s">
        <v>509</v>
      </c>
      <c r="V8" s="25"/>
      <c r="X8" s="23" t="str">
        <f>IF(ISBLANK(W8),  "", _xlfn.CONCAT("haas/entity/sensor/", LOWER(C8), "/", E8, "/config"))</f>
        <v/>
      </c>
      <c r="Y8" s="23" t="str">
        <f>IF(ISBLANK(W8),  "", _xlfn.CONCAT(LOWER(C8), "/", E8))</f>
        <v/>
      </c>
      <c r="AB8" s="26"/>
      <c r="AC8" s="23" t="str">
        <f>LOWER(_xlfn.CONCAT(Table2[[#This Row],[device_manufacturer]], "-",Table2[[#This Row],[device_suggested_area]]))</f>
        <v>netatmo-edwin</v>
      </c>
      <c r="AD8" s="25" t="s">
        <v>770</v>
      </c>
      <c r="AE8" s="23" t="s">
        <v>772</v>
      </c>
      <c r="AF8" s="23" t="s">
        <v>768</v>
      </c>
      <c r="AG8" s="23" t="s">
        <v>128</v>
      </c>
      <c r="AH8" s="23" t="s">
        <v>127</v>
      </c>
      <c r="AL8" s="27" t="str">
        <f t="shared" si="0"/>
        <v/>
      </c>
    </row>
    <row r="9" spans="1:38" ht="16" customHeight="1" x14ac:dyDescent="0.2">
      <c r="A9" s="23">
        <v>1005</v>
      </c>
      <c r="B9" s="23" t="s">
        <v>26</v>
      </c>
      <c r="C9" s="23" t="s">
        <v>128</v>
      </c>
      <c r="D9" s="23" t="s">
        <v>27</v>
      </c>
      <c r="E9" s="23" t="s">
        <v>466</v>
      </c>
      <c r="F9" s="23" t="str">
        <f>IF(ISBLANK(E9), "", Table2[[#This Row],[unique_id]])</f>
        <v>compensation_sensor_netatmo_edwin_temperature</v>
      </c>
      <c r="G9" s="23" t="s">
        <v>127</v>
      </c>
      <c r="H9" s="23" t="s">
        <v>87</v>
      </c>
      <c r="I9" s="23" t="s">
        <v>30</v>
      </c>
      <c r="L9" s="23" t="s">
        <v>90</v>
      </c>
      <c r="N9" s="23" t="s">
        <v>799</v>
      </c>
      <c r="O9" s="25" t="s">
        <v>508</v>
      </c>
      <c r="P9" s="25"/>
      <c r="Q9" s="23"/>
      <c r="T9" s="23" t="s">
        <v>509</v>
      </c>
      <c r="V9" s="25"/>
      <c r="X9" s="23" t="str">
        <f>IF(ISBLANK(W9),  "", _xlfn.CONCAT("haas/entity/sensor/", LOWER(C9), "/", E9, "/config"))</f>
        <v/>
      </c>
      <c r="Y9" s="23" t="str">
        <f>IF(ISBLANK(W9),  "", _xlfn.CONCAT(LOWER(C9), "/", E9))</f>
        <v/>
      </c>
      <c r="AB9" s="26"/>
      <c r="AC9" s="23" t="str">
        <f>LOWER(_xlfn.CONCAT(Table2[[#This Row],[device_manufacturer]], "-",Table2[[#This Row],[device_suggested_area]]))</f>
        <v>netatmo-edwin</v>
      </c>
      <c r="AD9" s="25" t="s">
        <v>770</v>
      </c>
      <c r="AE9" s="23" t="s">
        <v>772</v>
      </c>
      <c r="AF9" s="23" t="s">
        <v>768</v>
      </c>
      <c r="AG9" s="23" t="s">
        <v>128</v>
      </c>
      <c r="AH9" s="23" t="s">
        <v>127</v>
      </c>
      <c r="AI9" s="23" t="s">
        <v>680</v>
      </c>
      <c r="AJ9" s="23" t="s">
        <v>777</v>
      </c>
      <c r="AL9" s="23" t="str">
        <f t="shared" si="0"/>
        <v>[["mac", "70:ee:50:25:93:90"]]</v>
      </c>
    </row>
    <row r="10" spans="1:38" ht="16" hidden="1" customHeight="1" x14ac:dyDescent="0.2">
      <c r="A10" s="22">
        <v>1006</v>
      </c>
      <c r="B10" s="23" t="s">
        <v>26</v>
      </c>
      <c r="C10" s="23" t="s">
        <v>128</v>
      </c>
      <c r="D10" s="23" t="s">
        <v>27</v>
      </c>
      <c r="E10" s="23" t="s">
        <v>863</v>
      </c>
      <c r="F10" s="23" t="str">
        <f>IF(ISBLANK(E10), "", Table2[[#This Row],[unique_id]])</f>
        <v>netatmo_bertram_2_office_lounge_temperature</v>
      </c>
      <c r="G10" s="23" t="s">
        <v>237</v>
      </c>
      <c r="H10" s="23" t="s">
        <v>87</v>
      </c>
      <c r="I10" s="23" t="s">
        <v>30</v>
      </c>
      <c r="J10" s="23" t="s">
        <v>875</v>
      </c>
      <c r="N10" s="23"/>
      <c r="O10" s="25"/>
      <c r="P10" s="25"/>
      <c r="Q10" s="23"/>
      <c r="T10" s="23" t="s">
        <v>509</v>
      </c>
      <c r="V10" s="25"/>
      <c r="X10" s="23" t="str">
        <f>IF(ISBLANK(W10),  "", _xlfn.CONCAT("haas/entity/sensor/", LOWER(C10), "/", E10, "/config"))</f>
        <v/>
      </c>
      <c r="Y10" s="23" t="str">
        <f>IF(ISBLANK(W10),  "", _xlfn.CONCAT(LOWER(C10), "/", E10))</f>
        <v/>
      </c>
      <c r="AB10" s="26"/>
      <c r="AC10" s="23" t="s">
        <v>859</v>
      </c>
      <c r="AD10" s="25" t="s">
        <v>771</v>
      </c>
      <c r="AE10" s="23" t="s">
        <v>772</v>
      </c>
      <c r="AF10" s="23" t="s">
        <v>769</v>
      </c>
      <c r="AG10" s="23" t="s">
        <v>128</v>
      </c>
      <c r="AH10" s="23" t="str">
        <f t="shared" ref="AH10:AH25" si="1">G10</f>
        <v>Lounge</v>
      </c>
      <c r="AL10" s="27" t="str">
        <f t="shared" si="0"/>
        <v/>
      </c>
    </row>
    <row r="11" spans="1:38" ht="16" hidden="1" customHeight="1" x14ac:dyDescent="0.2">
      <c r="A11" s="23">
        <v>1007</v>
      </c>
      <c r="B11" s="23" t="s">
        <v>26</v>
      </c>
      <c r="C11" s="23" t="s">
        <v>128</v>
      </c>
      <c r="D11" s="23" t="s">
        <v>27</v>
      </c>
      <c r="E11" s="23" t="s">
        <v>471</v>
      </c>
      <c r="F11" s="23" t="str">
        <f>IF(ISBLANK(E11), "", Table2[[#This Row],[unique_id]])</f>
        <v>compensation_sensor_netatmo_bertram_2_office_lounge_temperature</v>
      </c>
      <c r="G11" s="23" t="s">
        <v>237</v>
      </c>
      <c r="H11" s="23" t="s">
        <v>87</v>
      </c>
      <c r="I11" s="23" t="s">
        <v>30</v>
      </c>
      <c r="L11" s="23" t="s">
        <v>90</v>
      </c>
      <c r="N11" s="23" t="s">
        <v>799</v>
      </c>
      <c r="O11" s="25" t="s">
        <v>508</v>
      </c>
      <c r="P11" s="25"/>
      <c r="Q11" s="23"/>
      <c r="T11" s="23" t="s">
        <v>509</v>
      </c>
      <c r="V11" s="25"/>
      <c r="X11" s="23" t="str">
        <f>IF(ISBLANK(W11),  "", _xlfn.CONCAT("haas/entity/sensor/", LOWER(C11), "/", E11, "/config"))</f>
        <v/>
      </c>
      <c r="Y11" s="23" t="str">
        <f>IF(ISBLANK(W11),  "", _xlfn.CONCAT(LOWER(C11), "/", E11))</f>
        <v/>
      </c>
      <c r="AB11" s="26"/>
      <c r="AC11" s="23" t="s">
        <v>859</v>
      </c>
      <c r="AD11" s="25" t="s">
        <v>771</v>
      </c>
      <c r="AE11" s="23" t="s">
        <v>772</v>
      </c>
      <c r="AF11" s="23" t="s">
        <v>769</v>
      </c>
      <c r="AG11" s="23" t="s">
        <v>128</v>
      </c>
      <c r="AH11" s="23" t="str">
        <f t="shared" si="1"/>
        <v>Lounge</v>
      </c>
      <c r="AL11" s="23" t="str">
        <f t="shared" si="0"/>
        <v/>
      </c>
    </row>
    <row r="12" spans="1:38" ht="16" hidden="1" customHeight="1" x14ac:dyDescent="0.2">
      <c r="A12" s="22">
        <v>1008</v>
      </c>
      <c r="B12" s="23" t="s">
        <v>26</v>
      </c>
      <c r="C12" s="23" t="s">
        <v>128</v>
      </c>
      <c r="D12" s="23" t="s">
        <v>27</v>
      </c>
      <c r="E12" s="23" t="s">
        <v>867</v>
      </c>
      <c r="F12" s="27" t="str">
        <f>IF(ISBLANK(E12), "", Table2[[#This Row],[unique_id]])</f>
        <v>netatmo_parents_temperature</v>
      </c>
      <c r="G12" s="23" t="s">
        <v>235</v>
      </c>
      <c r="H12" s="23" t="s">
        <v>87</v>
      </c>
      <c r="I12" s="23" t="s">
        <v>30</v>
      </c>
      <c r="J12" s="23" t="s">
        <v>875</v>
      </c>
      <c r="N12" s="23"/>
      <c r="O12" s="25"/>
      <c r="P12" s="25"/>
      <c r="Q12" s="23"/>
      <c r="T12" s="23" t="s">
        <v>509</v>
      </c>
      <c r="V12" s="25"/>
      <c r="X12" s="23" t="str">
        <f>IF(ISBLANK(W12),  "", _xlfn.CONCAT("haas/entity/sensor/", LOWER(C12), "/", E12, "/config"))</f>
        <v/>
      </c>
      <c r="Y12" s="23" t="str">
        <f>IF(ISBLANK(W12),  "", _xlfn.CONCAT(LOWER(C12), "/", E12))</f>
        <v/>
      </c>
      <c r="AB12" s="26"/>
      <c r="AC12" s="23" t="str">
        <f>LOWER(_xlfn.CONCAT(Table2[[#This Row],[device_manufacturer]], "-",Table2[[#This Row],[device_suggested_area]]))</f>
        <v>netatmo-parents</v>
      </c>
      <c r="AD12" s="25" t="s">
        <v>770</v>
      </c>
      <c r="AE12" s="23" t="s">
        <v>772</v>
      </c>
      <c r="AF12" s="23" t="s">
        <v>768</v>
      </c>
      <c r="AG12" s="23" t="s">
        <v>128</v>
      </c>
      <c r="AH12" s="23" t="str">
        <f t="shared" si="1"/>
        <v>Parents</v>
      </c>
      <c r="AL12" s="27" t="str">
        <f t="shared" si="0"/>
        <v/>
      </c>
    </row>
    <row r="13" spans="1:38" ht="16" customHeight="1" x14ac:dyDescent="0.2">
      <c r="A13" s="23">
        <v>1009</v>
      </c>
      <c r="B13" s="23" t="s">
        <v>26</v>
      </c>
      <c r="C13" s="23" t="s">
        <v>128</v>
      </c>
      <c r="D13" s="23" t="s">
        <v>27</v>
      </c>
      <c r="E13" s="23" t="s">
        <v>467</v>
      </c>
      <c r="F13" s="23" t="str">
        <f>IF(ISBLANK(E13), "", Table2[[#This Row],[unique_id]])</f>
        <v>compensation_sensor_netatmo_parents_temperature</v>
      </c>
      <c r="G13" s="23" t="s">
        <v>235</v>
      </c>
      <c r="H13" s="23" t="s">
        <v>87</v>
      </c>
      <c r="I13" s="23" t="s">
        <v>30</v>
      </c>
      <c r="L13" s="23" t="s">
        <v>136</v>
      </c>
      <c r="N13" s="23" t="s">
        <v>799</v>
      </c>
      <c r="O13" s="25" t="s">
        <v>508</v>
      </c>
      <c r="P13" s="25"/>
      <c r="Q13" s="23"/>
      <c r="T13" s="23" t="s">
        <v>509</v>
      </c>
      <c r="V13" s="25"/>
      <c r="X13" s="23" t="str">
        <f>IF(ISBLANK(W13),  "", _xlfn.CONCAT("haas/entity/sensor/", LOWER(C13), "/", E13, "/config"))</f>
        <v/>
      </c>
      <c r="Y13" s="23" t="str">
        <f>IF(ISBLANK(W13),  "", _xlfn.CONCAT(LOWER(C13), "/", E13))</f>
        <v/>
      </c>
      <c r="AB13" s="26"/>
      <c r="AC13" s="23" t="str">
        <f>LOWER(_xlfn.CONCAT(Table2[[#This Row],[device_manufacturer]], "-",Table2[[#This Row],[device_suggested_area]]))</f>
        <v>netatmo-parents</v>
      </c>
      <c r="AD13" s="25" t="s">
        <v>770</v>
      </c>
      <c r="AE13" s="23" t="s">
        <v>772</v>
      </c>
      <c r="AF13" s="23" t="s">
        <v>768</v>
      </c>
      <c r="AG13" s="23" t="s">
        <v>128</v>
      </c>
      <c r="AH13" s="23" t="str">
        <f t="shared" si="1"/>
        <v>Parents</v>
      </c>
      <c r="AI13" s="23" t="s">
        <v>680</v>
      </c>
      <c r="AJ13" s="23" t="s">
        <v>773</v>
      </c>
      <c r="AL13" s="23" t="str">
        <f t="shared" si="0"/>
        <v>[["mac", "70:ee:50:25:9c:68"]]</v>
      </c>
    </row>
    <row r="14" spans="1:38" ht="16" hidden="1" customHeight="1" x14ac:dyDescent="0.2">
      <c r="A14" s="22">
        <v>1010</v>
      </c>
      <c r="B14" s="23" t="s">
        <v>26</v>
      </c>
      <c r="C14" s="23" t="s">
        <v>128</v>
      </c>
      <c r="D14" s="23" t="s">
        <v>27</v>
      </c>
      <c r="E14" s="23" t="s">
        <v>868</v>
      </c>
      <c r="F14" s="27" t="str">
        <f>IF(ISBLANK(E14), "", Table2[[#This Row],[unique_id]])</f>
        <v>netatmo_bertram_2_office_temperature</v>
      </c>
      <c r="G14" s="23" t="s">
        <v>256</v>
      </c>
      <c r="H14" s="23" t="s">
        <v>87</v>
      </c>
      <c r="I14" s="23" t="s">
        <v>30</v>
      </c>
      <c r="J14" s="23" t="s">
        <v>875</v>
      </c>
      <c r="N14" s="23"/>
      <c r="O14" s="25"/>
      <c r="P14" s="25"/>
      <c r="Q14" s="23"/>
      <c r="T14" s="23" t="s">
        <v>509</v>
      </c>
      <c r="V14" s="25"/>
      <c r="X14" s="23" t="str">
        <f>IF(ISBLANK(W14),  "", _xlfn.CONCAT("haas/entity/sensor/", LOWER(C14), "/", E14, "/config"))</f>
        <v/>
      </c>
      <c r="Y14" s="23" t="str">
        <f>IF(ISBLANK(W14),  "", _xlfn.CONCAT(LOWER(C14), "/", E14))</f>
        <v/>
      </c>
      <c r="AB14" s="26"/>
      <c r="AC14" s="23" t="str">
        <f>LOWER(_xlfn.CONCAT(Table2[[#This Row],[device_manufacturer]], "-",Table2[[#This Row],[device_suggested_area]]))</f>
        <v>netatmo-office</v>
      </c>
      <c r="AD14" s="25" t="s">
        <v>771</v>
      </c>
      <c r="AE14" s="23" t="s">
        <v>772</v>
      </c>
      <c r="AF14" s="23" t="s">
        <v>769</v>
      </c>
      <c r="AG14" s="23" t="s">
        <v>128</v>
      </c>
      <c r="AH14" s="23" t="str">
        <f t="shared" si="1"/>
        <v>Office</v>
      </c>
      <c r="AL14" s="27" t="str">
        <f t="shared" si="0"/>
        <v/>
      </c>
    </row>
    <row r="15" spans="1:38" ht="16" customHeight="1" x14ac:dyDescent="0.2">
      <c r="A15" s="23">
        <v>1011</v>
      </c>
      <c r="B15" s="23" t="s">
        <v>26</v>
      </c>
      <c r="C15" s="23" t="s">
        <v>128</v>
      </c>
      <c r="D15" s="23" t="s">
        <v>27</v>
      </c>
      <c r="E15" s="29" t="s">
        <v>468</v>
      </c>
      <c r="F15" s="23" t="str">
        <f>IF(ISBLANK(E15), "", Table2[[#This Row],[unique_id]])</f>
        <v>compensation_sensor_netatmo_bertram_2_office_temperature</v>
      </c>
      <c r="G15" s="23" t="s">
        <v>256</v>
      </c>
      <c r="H15" s="23" t="s">
        <v>87</v>
      </c>
      <c r="I15" s="23" t="s">
        <v>30</v>
      </c>
      <c r="L15" s="23" t="s">
        <v>136</v>
      </c>
      <c r="N15" s="23" t="s">
        <v>799</v>
      </c>
      <c r="O15" s="25" t="s">
        <v>508</v>
      </c>
      <c r="P15" s="25"/>
      <c r="Q15" s="23"/>
      <c r="T15" s="23" t="s">
        <v>509</v>
      </c>
      <c r="V15" s="25"/>
      <c r="X15" s="23" t="str">
        <f>IF(ISBLANK(W15),  "", _xlfn.CONCAT("haas/entity/sensor/", LOWER(C15), "/", E15, "/config"))</f>
        <v/>
      </c>
      <c r="Y15" s="23" t="str">
        <f>IF(ISBLANK(W15),  "", _xlfn.CONCAT(LOWER(C15), "/", E15))</f>
        <v/>
      </c>
      <c r="AB15" s="26"/>
      <c r="AC15" s="23" t="str">
        <f>LOWER(_xlfn.CONCAT(Table2[[#This Row],[device_manufacturer]], "-",Table2[[#This Row],[device_suggested_area]]))</f>
        <v>netatmo-office</v>
      </c>
      <c r="AD15" s="25" t="s">
        <v>771</v>
      </c>
      <c r="AE15" s="23" t="s">
        <v>772</v>
      </c>
      <c r="AF15" s="23" t="s">
        <v>769</v>
      </c>
      <c r="AG15" s="23" t="s">
        <v>128</v>
      </c>
      <c r="AH15" s="23" t="str">
        <f t="shared" si="1"/>
        <v>Office</v>
      </c>
      <c r="AI15" s="23" t="s">
        <v>680</v>
      </c>
      <c r="AJ15" s="23" t="s">
        <v>774</v>
      </c>
      <c r="AL15" s="23" t="str">
        <f t="shared" si="0"/>
        <v>[["mac", "70:ee:50:2b:6a:2c"]]</v>
      </c>
    </row>
    <row r="16" spans="1:38" ht="16" hidden="1" customHeight="1" x14ac:dyDescent="0.2">
      <c r="A16" s="22">
        <v>1012</v>
      </c>
      <c r="B16" s="23" t="s">
        <v>26</v>
      </c>
      <c r="C16" s="23" t="s">
        <v>128</v>
      </c>
      <c r="D16" s="23" t="s">
        <v>27</v>
      </c>
      <c r="E16" s="29" t="s">
        <v>869</v>
      </c>
      <c r="F16" s="27" t="str">
        <f>IF(ISBLANK(E16), "", Table2[[#This Row],[unique_id]])</f>
        <v>netatmo_bertram_2_kitchen_temperature</v>
      </c>
      <c r="G16" s="23" t="s">
        <v>249</v>
      </c>
      <c r="H16" s="23" t="s">
        <v>87</v>
      </c>
      <c r="I16" s="23" t="s">
        <v>30</v>
      </c>
      <c r="J16" s="23" t="s">
        <v>875</v>
      </c>
      <c r="N16" s="23"/>
      <c r="O16" s="25"/>
      <c r="P16" s="25"/>
      <c r="Q16" s="23"/>
      <c r="T16" s="23" t="s">
        <v>509</v>
      </c>
      <c r="V16" s="25"/>
      <c r="X16" s="23" t="str">
        <f>IF(ISBLANK(W16),  "", _xlfn.CONCAT("haas/entity/sensor/", LOWER(C16), "/", E16, "/config"))</f>
        <v/>
      </c>
      <c r="Y16" s="23" t="str">
        <f>IF(ISBLANK(W16),  "", _xlfn.CONCAT(LOWER(C16), "/", E16))</f>
        <v/>
      </c>
      <c r="AB16" s="26"/>
      <c r="AC16" s="23" t="str">
        <f>LOWER(_xlfn.CONCAT(Table2[[#This Row],[device_manufacturer]], "-",Table2[[#This Row],[device_suggested_area]]))</f>
        <v>netatmo-kitchen</v>
      </c>
      <c r="AD16" s="25" t="s">
        <v>771</v>
      </c>
      <c r="AE16" s="23" t="s">
        <v>772</v>
      </c>
      <c r="AF16" s="23" t="s">
        <v>769</v>
      </c>
      <c r="AG16" s="23" t="s">
        <v>128</v>
      </c>
      <c r="AH16" s="23" t="str">
        <f t="shared" si="1"/>
        <v>Kitchen</v>
      </c>
      <c r="AL16" s="27" t="str">
        <f t="shared" si="0"/>
        <v/>
      </c>
    </row>
    <row r="17" spans="1:38" ht="16" customHeight="1" x14ac:dyDescent="0.2">
      <c r="A17" s="23">
        <v>1013</v>
      </c>
      <c r="B17" s="23" t="s">
        <v>26</v>
      </c>
      <c r="C17" s="23" t="s">
        <v>128</v>
      </c>
      <c r="D17" s="23" t="s">
        <v>27</v>
      </c>
      <c r="E17" s="30" t="s">
        <v>469</v>
      </c>
      <c r="F17" s="23" t="str">
        <f>IF(ISBLANK(E17), "", Table2[[#This Row],[unique_id]])</f>
        <v>compensation_sensor_netatmo_bertram_2_kitchen_temperature</v>
      </c>
      <c r="G17" s="23" t="s">
        <v>249</v>
      </c>
      <c r="H17" s="23" t="s">
        <v>87</v>
      </c>
      <c r="I17" s="23" t="s">
        <v>30</v>
      </c>
      <c r="L17" s="23" t="s">
        <v>136</v>
      </c>
      <c r="N17" s="23" t="s">
        <v>799</v>
      </c>
      <c r="O17" s="25" t="s">
        <v>508</v>
      </c>
      <c r="P17" s="25"/>
      <c r="Q17" s="23"/>
      <c r="T17" s="23" t="s">
        <v>509</v>
      </c>
      <c r="V17" s="25"/>
      <c r="X17" s="23" t="str">
        <f>IF(ISBLANK(W17),  "", _xlfn.CONCAT("haas/entity/sensor/", LOWER(C17), "/", E17, "/config"))</f>
        <v/>
      </c>
      <c r="Y17" s="23" t="str">
        <f>IF(ISBLANK(W17),  "", _xlfn.CONCAT(LOWER(C17), "/", E17))</f>
        <v/>
      </c>
      <c r="AB17" s="26"/>
      <c r="AC17" s="23" t="str">
        <f>LOWER(_xlfn.CONCAT(Table2[[#This Row],[device_manufacturer]], "-",Table2[[#This Row],[device_suggested_area]]))</f>
        <v>netatmo-kitchen</v>
      </c>
      <c r="AD17" s="25" t="s">
        <v>771</v>
      </c>
      <c r="AE17" s="23" t="s">
        <v>772</v>
      </c>
      <c r="AF17" s="23" t="s">
        <v>769</v>
      </c>
      <c r="AG17" s="23" t="s">
        <v>128</v>
      </c>
      <c r="AH17" s="23" t="str">
        <f t="shared" si="1"/>
        <v>Kitchen</v>
      </c>
      <c r="AI17" s="23" t="s">
        <v>680</v>
      </c>
      <c r="AJ17" s="23" t="s">
        <v>776</v>
      </c>
      <c r="AL17" s="23" t="str">
        <f t="shared" si="0"/>
        <v>[["mac", "70:ee:50:2c:8d:28"]]</v>
      </c>
    </row>
    <row r="18" spans="1:38" ht="16" hidden="1" customHeight="1" x14ac:dyDescent="0.2">
      <c r="A18" s="22">
        <v>1014</v>
      </c>
      <c r="B18" s="23" t="s">
        <v>26</v>
      </c>
      <c r="C18" s="23" t="s">
        <v>128</v>
      </c>
      <c r="D18" s="23" t="s">
        <v>27</v>
      </c>
      <c r="E18" s="31" t="s">
        <v>870</v>
      </c>
      <c r="F18" s="27" t="str">
        <f>IF(ISBLANK(E18), "", Table2[[#This Row],[unique_id]])</f>
        <v>netatmo_bertram_2_office_pantry_temperature</v>
      </c>
      <c r="G18" s="23" t="s">
        <v>255</v>
      </c>
      <c r="H18" s="23" t="s">
        <v>87</v>
      </c>
      <c r="I18" s="23" t="s">
        <v>30</v>
      </c>
      <c r="J18" s="23" t="s">
        <v>875</v>
      </c>
      <c r="N18" s="23"/>
      <c r="O18" s="25"/>
      <c r="P18" s="25"/>
      <c r="Q18" s="23"/>
      <c r="T18" s="23" t="s">
        <v>509</v>
      </c>
      <c r="V18" s="25"/>
      <c r="X18" s="23" t="str">
        <f>IF(ISBLANK(W18),  "", _xlfn.CONCAT("haas/entity/sensor/", LOWER(C18), "/", E18, "/config"))</f>
        <v/>
      </c>
      <c r="Y18" s="23" t="str">
        <f>IF(ISBLANK(W18),  "", _xlfn.CONCAT(LOWER(C18), "/", E18))</f>
        <v/>
      </c>
      <c r="AB18" s="26"/>
      <c r="AC18" s="23" t="s">
        <v>860</v>
      </c>
      <c r="AD18" s="25" t="s">
        <v>771</v>
      </c>
      <c r="AE18" s="23" t="s">
        <v>772</v>
      </c>
      <c r="AF18" s="23" t="s">
        <v>769</v>
      </c>
      <c r="AG18" s="23" t="s">
        <v>128</v>
      </c>
      <c r="AH18" s="23" t="str">
        <f t="shared" si="1"/>
        <v>Pantry</v>
      </c>
      <c r="AL18" s="27" t="str">
        <f t="shared" si="0"/>
        <v/>
      </c>
    </row>
    <row r="19" spans="1:38" ht="16" hidden="1" customHeight="1" x14ac:dyDescent="0.2">
      <c r="A19" s="23">
        <v>1015</v>
      </c>
      <c r="B19" s="23" t="s">
        <v>26</v>
      </c>
      <c r="C19" s="23" t="s">
        <v>128</v>
      </c>
      <c r="D19" s="23" t="s">
        <v>27</v>
      </c>
      <c r="E19" s="31" t="s">
        <v>470</v>
      </c>
      <c r="F19" s="23" t="str">
        <f>IF(ISBLANK(E19), "", Table2[[#This Row],[unique_id]])</f>
        <v>compensation_sensor_netatmo_bertram_2_office_pantry_temperature</v>
      </c>
      <c r="G19" s="23" t="s">
        <v>255</v>
      </c>
      <c r="H19" s="23" t="s">
        <v>87</v>
      </c>
      <c r="I19" s="23" t="s">
        <v>30</v>
      </c>
      <c r="L19" s="23" t="s">
        <v>136</v>
      </c>
      <c r="N19" s="23" t="s">
        <v>799</v>
      </c>
      <c r="O19" s="25" t="s">
        <v>508</v>
      </c>
      <c r="P19" s="25"/>
      <c r="Q19" s="23"/>
      <c r="T19" s="23" t="s">
        <v>509</v>
      </c>
      <c r="V19" s="25"/>
      <c r="X19" s="23" t="str">
        <f>IF(ISBLANK(W19),  "", _xlfn.CONCAT("haas/entity/sensor/", LOWER(C19), "/", E19, "/config"))</f>
        <v/>
      </c>
      <c r="Y19" s="23" t="str">
        <f>IF(ISBLANK(W19),  "", _xlfn.CONCAT(LOWER(C19), "/", E19))</f>
        <v/>
      </c>
      <c r="AB19" s="26"/>
      <c r="AC19" s="23" t="s">
        <v>860</v>
      </c>
      <c r="AD19" s="25" t="s">
        <v>771</v>
      </c>
      <c r="AE19" s="23" t="s">
        <v>772</v>
      </c>
      <c r="AF19" s="23" t="s">
        <v>769</v>
      </c>
      <c r="AG19" s="23" t="s">
        <v>128</v>
      </c>
      <c r="AH19" s="23" t="str">
        <f t="shared" si="1"/>
        <v>Pantry</v>
      </c>
      <c r="AL19" s="23" t="str">
        <f t="shared" si="0"/>
        <v/>
      </c>
    </row>
    <row r="20" spans="1:38" ht="16" hidden="1" customHeight="1" x14ac:dyDescent="0.2">
      <c r="A20" s="22">
        <v>1016</v>
      </c>
      <c r="B20" s="23" t="s">
        <v>26</v>
      </c>
      <c r="C20" s="23" t="s">
        <v>128</v>
      </c>
      <c r="D20" s="23" t="s">
        <v>27</v>
      </c>
      <c r="E20" s="31" t="s">
        <v>871</v>
      </c>
      <c r="F20" s="27" t="str">
        <f>IF(ISBLANK(E20), "", Table2[[#This Row],[unique_id]])</f>
        <v>netatmo_bertram_2_office_dining_temperature</v>
      </c>
      <c r="G20" s="23" t="s">
        <v>236</v>
      </c>
      <c r="H20" s="23" t="s">
        <v>87</v>
      </c>
      <c r="I20" s="23" t="s">
        <v>30</v>
      </c>
      <c r="J20" s="23" t="s">
        <v>875</v>
      </c>
      <c r="N20" s="23"/>
      <c r="O20" s="25"/>
      <c r="P20" s="25"/>
      <c r="Q20" s="23"/>
      <c r="T20" s="23" t="s">
        <v>509</v>
      </c>
      <c r="V20" s="25"/>
      <c r="X20" s="23" t="str">
        <f>IF(ISBLANK(W20),  "", _xlfn.CONCAT("haas/entity/sensor/", LOWER(C20), "/", E20, "/config"))</f>
        <v/>
      </c>
      <c r="Y20" s="23" t="str">
        <f>IF(ISBLANK(W20),  "", _xlfn.CONCAT(LOWER(C20), "/", E20))</f>
        <v/>
      </c>
      <c r="AB20" s="26"/>
      <c r="AC20" s="23" t="s">
        <v>861</v>
      </c>
      <c r="AD20" s="25" t="s">
        <v>771</v>
      </c>
      <c r="AE20" s="23" t="s">
        <v>772</v>
      </c>
      <c r="AF20" s="23" t="s">
        <v>769</v>
      </c>
      <c r="AG20" s="23" t="s">
        <v>128</v>
      </c>
      <c r="AH20" s="23" t="str">
        <f t="shared" si="1"/>
        <v>Dining</v>
      </c>
      <c r="AL20" s="27" t="str">
        <f t="shared" si="0"/>
        <v/>
      </c>
    </row>
    <row r="21" spans="1:38" ht="16" hidden="1" customHeight="1" x14ac:dyDescent="0.2">
      <c r="A21" s="23">
        <v>1017</v>
      </c>
      <c r="B21" s="23" t="s">
        <v>26</v>
      </c>
      <c r="C21" s="23" t="s">
        <v>128</v>
      </c>
      <c r="D21" s="23" t="s">
        <v>27</v>
      </c>
      <c r="E21" s="23" t="s">
        <v>472</v>
      </c>
      <c r="F21" s="23" t="str">
        <f>IF(ISBLANK(E21), "", Table2[[#This Row],[unique_id]])</f>
        <v>compensation_sensor_netatmo_bertram_2_office_dining_temperature</v>
      </c>
      <c r="G21" s="23" t="s">
        <v>236</v>
      </c>
      <c r="H21" s="23" t="s">
        <v>87</v>
      </c>
      <c r="I21" s="23" t="s">
        <v>30</v>
      </c>
      <c r="L21" s="23" t="s">
        <v>136</v>
      </c>
      <c r="N21" s="23" t="s">
        <v>799</v>
      </c>
      <c r="O21" s="25" t="s">
        <v>508</v>
      </c>
      <c r="P21" s="25"/>
      <c r="Q21" s="23"/>
      <c r="T21" s="23" t="s">
        <v>509</v>
      </c>
      <c r="V21" s="25"/>
      <c r="X21" s="23" t="str">
        <f>IF(ISBLANK(W21),  "", _xlfn.CONCAT("haas/entity/sensor/", LOWER(C21), "/", E21, "/config"))</f>
        <v/>
      </c>
      <c r="Y21" s="23" t="str">
        <f>IF(ISBLANK(W21),  "", _xlfn.CONCAT(LOWER(C21), "/", E21))</f>
        <v/>
      </c>
      <c r="AB21" s="26"/>
      <c r="AC21" s="23" t="s">
        <v>861</v>
      </c>
      <c r="AD21" s="25" t="s">
        <v>771</v>
      </c>
      <c r="AE21" s="23" t="s">
        <v>772</v>
      </c>
      <c r="AF21" s="23" t="s">
        <v>769</v>
      </c>
      <c r="AG21" s="23" t="s">
        <v>128</v>
      </c>
      <c r="AH21" s="23" t="str">
        <f t="shared" si="1"/>
        <v>Dining</v>
      </c>
      <c r="AL21" s="23" t="str">
        <f t="shared" si="0"/>
        <v/>
      </c>
    </row>
    <row r="22" spans="1:38" ht="16" hidden="1" customHeight="1" x14ac:dyDescent="0.2">
      <c r="A22" s="22">
        <v>1018</v>
      </c>
      <c r="B22" s="23" t="s">
        <v>26</v>
      </c>
      <c r="C22" s="23" t="s">
        <v>128</v>
      </c>
      <c r="D22" s="23" t="s">
        <v>27</v>
      </c>
      <c r="E22" s="23" t="s">
        <v>872</v>
      </c>
      <c r="F22" s="27" t="str">
        <f>IF(ISBLANK(E22), "", Table2[[#This Row],[unique_id]])</f>
        <v>netatmo_laundry_temperature</v>
      </c>
      <c r="G22" s="23" t="s">
        <v>257</v>
      </c>
      <c r="H22" s="23" t="s">
        <v>87</v>
      </c>
      <c r="I22" s="23" t="s">
        <v>30</v>
      </c>
      <c r="J22" s="23" t="s">
        <v>875</v>
      </c>
      <c r="N22" s="23"/>
      <c r="O22" s="25"/>
      <c r="P22" s="25"/>
      <c r="Q22" s="23"/>
      <c r="T22" s="23" t="s">
        <v>509</v>
      </c>
      <c r="V22" s="25"/>
      <c r="X22" s="23" t="str">
        <f>IF(ISBLANK(W22),  "", _xlfn.CONCAT("haas/entity/sensor/", LOWER(C22), "/", E22, "/config"))</f>
        <v/>
      </c>
      <c r="Y22" s="23" t="str">
        <f>IF(ISBLANK(W22),  "", _xlfn.CONCAT(LOWER(C22), "/", E22))</f>
        <v/>
      </c>
      <c r="AB22" s="26"/>
      <c r="AC22" s="23" t="str">
        <f>LOWER(_xlfn.CONCAT(Table2[[#This Row],[device_manufacturer]], "-",Table2[[#This Row],[device_suggested_area]]))</f>
        <v>netatmo-laundry</v>
      </c>
      <c r="AD22" s="25" t="s">
        <v>770</v>
      </c>
      <c r="AE22" s="23" t="s">
        <v>772</v>
      </c>
      <c r="AF22" s="23" t="s">
        <v>768</v>
      </c>
      <c r="AG22" s="23" t="s">
        <v>128</v>
      </c>
      <c r="AH22" s="23" t="str">
        <f t="shared" si="1"/>
        <v>Laundry</v>
      </c>
      <c r="AL22" s="27" t="str">
        <f t="shared" si="0"/>
        <v/>
      </c>
    </row>
    <row r="23" spans="1:38" ht="16" customHeight="1" x14ac:dyDescent="0.2">
      <c r="A23" s="23">
        <v>1019</v>
      </c>
      <c r="B23" s="23" t="s">
        <v>26</v>
      </c>
      <c r="C23" s="23" t="s">
        <v>128</v>
      </c>
      <c r="D23" s="23" t="s">
        <v>27</v>
      </c>
      <c r="E23" s="23" t="s">
        <v>473</v>
      </c>
      <c r="F23" s="23" t="str">
        <f>IF(ISBLANK(E23), "", Table2[[#This Row],[unique_id]])</f>
        <v>compensation_sensor_netatmo_laundry_temperature</v>
      </c>
      <c r="G23" s="23" t="s">
        <v>257</v>
      </c>
      <c r="H23" s="23" t="s">
        <v>87</v>
      </c>
      <c r="I23" s="23" t="s">
        <v>30</v>
      </c>
      <c r="L23" s="23" t="s">
        <v>136</v>
      </c>
      <c r="N23" s="23" t="s">
        <v>799</v>
      </c>
      <c r="O23" s="25" t="s">
        <v>508</v>
      </c>
      <c r="P23" s="25"/>
      <c r="Q23" s="23"/>
      <c r="T23" s="23" t="s">
        <v>509</v>
      </c>
      <c r="V23" s="25"/>
      <c r="X23" s="23" t="str">
        <f>IF(ISBLANK(W23),  "", _xlfn.CONCAT("haas/entity/sensor/", LOWER(C23), "/", E23, "/config"))</f>
        <v/>
      </c>
      <c r="Y23" s="23" t="str">
        <f>IF(ISBLANK(W23),  "", _xlfn.CONCAT(LOWER(C23), "/", E23))</f>
        <v/>
      </c>
      <c r="AB23" s="26"/>
      <c r="AC23" s="23" t="str">
        <f>LOWER(_xlfn.CONCAT(Table2[[#This Row],[device_manufacturer]], "-",Table2[[#This Row],[device_suggested_area]]))</f>
        <v>netatmo-laundry</v>
      </c>
      <c r="AD23" s="25" t="s">
        <v>770</v>
      </c>
      <c r="AE23" s="23" t="s">
        <v>772</v>
      </c>
      <c r="AF23" s="23" t="s">
        <v>768</v>
      </c>
      <c r="AG23" s="23" t="s">
        <v>128</v>
      </c>
      <c r="AH23" s="23" t="str">
        <f t="shared" si="1"/>
        <v>Laundry</v>
      </c>
      <c r="AI23" s="23" t="s">
        <v>680</v>
      </c>
      <c r="AJ23" s="28" t="s">
        <v>775</v>
      </c>
      <c r="AL23" s="23" t="str">
        <f t="shared" si="0"/>
        <v>[["mac", "70:ee:50:25:9d:90"]]</v>
      </c>
    </row>
    <row r="24" spans="1:38" ht="16" hidden="1" customHeight="1" x14ac:dyDescent="0.2">
      <c r="A24" s="22">
        <v>1020</v>
      </c>
      <c r="B24" s="23" t="s">
        <v>26</v>
      </c>
      <c r="C24" s="23" t="s">
        <v>128</v>
      </c>
      <c r="D24" s="23" t="s">
        <v>27</v>
      </c>
      <c r="E24" s="23" t="s">
        <v>873</v>
      </c>
      <c r="F24" s="27" t="str">
        <f>IF(ISBLANK(E24), "", Table2[[#This Row],[unique_id]])</f>
        <v>netatmo_bertram_2_office_basement_temperature</v>
      </c>
      <c r="G24" s="23" t="s">
        <v>254</v>
      </c>
      <c r="H24" s="23" t="s">
        <v>87</v>
      </c>
      <c r="I24" s="23" t="s">
        <v>30</v>
      </c>
      <c r="J24" s="23" t="s">
        <v>875</v>
      </c>
      <c r="N24" s="23"/>
      <c r="O24" s="25"/>
      <c r="P24" s="25"/>
      <c r="Q24" s="23"/>
      <c r="T24" s="23" t="s">
        <v>509</v>
      </c>
      <c r="V24" s="25"/>
      <c r="X24" s="23" t="str">
        <f>IF(ISBLANK(W24),  "", _xlfn.CONCAT("haas/entity/sensor/", LOWER(C24), "/", E24, "/config"))</f>
        <v/>
      </c>
      <c r="Y24" s="23" t="str">
        <f>IF(ISBLANK(W24),  "", _xlfn.CONCAT(LOWER(C24), "/", E24))</f>
        <v/>
      </c>
      <c r="AB24" s="26"/>
      <c r="AC24" s="23" t="s">
        <v>862</v>
      </c>
      <c r="AD24" s="25" t="s">
        <v>771</v>
      </c>
      <c r="AE24" s="23" t="s">
        <v>772</v>
      </c>
      <c r="AF24" s="23" t="s">
        <v>769</v>
      </c>
      <c r="AG24" s="23" t="s">
        <v>128</v>
      </c>
      <c r="AH24" s="23" t="str">
        <f t="shared" si="1"/>
        <v>Basement</v>
      </c>
      <c r="AL24" s="27" t="str">
        <f t="shared" si="0"/>
        <v/>
      </c>
    </row>
    <row r="25" spans="1:38" ht="16" hidden="1" customHeight="1" x14ac:dyDescent="0.2">
      <c r="A25" s="23">
        <v>1021</v>
      </c>
      <c r="B25" s="23" t="s">
        <v>26</v>
      </c>
      <c r="C25" s="23" t="s">
        <v>128</v>
      </c>
      <c r="D25" s="23" t="s">
        <v>27</v>
      </c>
      <c r="E25" s="23" t="s">
        <v>474</v>
      </c>
      <c r="F25" s="23" t="str">
        <f>IF(ISBLANK(E25), "", Table2[[#This Row],[unique_id]])</f>
        <v>compensation_sensor_netatmo_bertram_2_office_basement_temperature</v>
      </c>
      <c r="G25" s="23" t="s">
        <v>254</v>
      </c>
      <c r="H25" s="23" t="s">
        <v>87</v>
      </c>
      <c r="I25" s="23" t="s">
        <v>30</v>
      </c>
      <c r="L25" s="23" t="s">
        <v>136</v>
      </c>
      <c r="N25" s="23" t="s">
        <v>799</v>
      </c>
      <c r="O25" s="25" t="s">
        <v>508</v>
      </c>
      <c r="P25" s="25"/>
      <c r="Q25" s="23"/>
      <c r="T25" s="23" t="s">
        <v>509</v>
      </c>
      <c r="V25" s="25"/>
      <c r="X25" s="23" t="str">
        <f>IF(ISBLANK(W25),  "", _xlfn.CONCAT("haas/entity/sensor/", LOWER(C25), "/", E25, "/config"))</f>
        <v/>
      </c>
      <c r="Y25" s="23" t="str">
        <f>IF(ISBLANK(W25),  "", _xlfn.CONCAT(LOWER(C25), "/", E25))</f>
        <v/>
      </c>
      <c r="AB25" s="26"/>
      <c r="AC25" s="23" t="s">
        <v>862</v>
      </c>
      <c r="AD25" s="25" t="s">
        <v>771</v>
      </c>
      <c r="AE25" s="23" t="s">
        <v>772</v>
      </c>
      <c r="AF25" s="23" t="s">
        <v>769</v>
      </c>
      <c r="AG25" s="23" t="s">
        <v>128</v>
      </c>
      <c r="AH25" s="23" t="str">
        <f t="shared" si="1"/>
        <v>Basement</v>
      </c>
      <c r="AL25" s="23" t="str">
        <f t="shared" si="0"/>
        <v/>
      </c>
    </row>
    <row r="26" spans="1:38" ht="16" hidden="1" customHeight="1" x14ac:dyDescent="0.2">
      <c r="A26" s="22">
        <v>1022</v>
      </c>
      <c r="B26" s="23" t="s">
        <v>26</v>
      </c>
      <c r="C26" s="23" t="s">
        <v>39</v>
      </c>
      <c r="D26" s="23" t="s">
        <v>27</v>
      </c>
      <c r="E26" s="23" t="s">
        <v>874</v>
      </c>
      <c r="F26" s="27" t="str">
        <f>IF(ISBLANK(E26), "", Table2[[#This Row],[unique_id]])</f>
        <v>rack_temperature</v>
      </c>
      <c r="G26" s="23" t="s">
        <v>28</v>
      </c>
      <c r="H26" s="23" t="s">
        <v>87</v>
      </c>
      <c r="I26" s="23" t="s">
        <v>30</v>
      </c>
      <c r="J26" s="23" t="s">
        <v>875</v>
      </c>
      <c r="N26" s="23"/>
      <c r="O26" s="25"/>
      <c r="P26" s="25"/>
      <c r="Q26" s="23"/>
      <c r="R26" s="23" t="s">
        <v>88</v>
      </c>
      <c r="S26" s="23" t="s">
        <v>89</v>
      </c>
      <c r="T26" s="23" t="s">
        <v>509</v>
      </c>
      <c r="V26" s="25"/>
      <c r="X26" s="23" t="str">
        <f>IF(ISBLANK(W26),  "", _xlfn.CONCAT("haas/entity/sensor/", LOWER(C26), "/", E26, "/config"))</f>
        <v/>
      </c>
      <c r="Y26" s="23" t="str">
        <f>IF(ISBLANK(W26),  "", _xlfn.CONCAT(LOWER(C26), "/", E26))</f>
        <v/>
      </c>
      <c r="AB26" s="26" t="s">
        <v>195</v>
      </c>
      <c r="AC26" s="23" t="s">
        <v>611</v>
      </c>
      <c r="AD26" s="25">
        <v>3.15</v>
      </c>
      <c r="AE26" s="23" t="s">
        <v>585</v>
      </c>
      <c r="AF26" s="23" t="s">
        <v>36</v>
      </c>
      <c r="AG26" s="23" t="s">
        <v>37</v>
      </c>
      <c r="AH26" s="23" t="s">
        <v>28</v>
      </c>
      <c r="AL26" s="27" t="str">
        <f t="shared" si="0"/>
        <v/>
      </c>
    </row>
    <row r="27" spans="1:38" ht="16" hidden="1" customHeight="1" x14ac:dyDescent="0.2">
      <c r="A27" s="23">
        <v>1023</v>
      </c>
      <c r="B27" s="23" t="s">
        <v>26</v>
      </c>
      <c r="C27" s="23" t="s">
        <v>39</v>
      </c>
      <c r="D27" s="23" t="s">
        <v>27</v>
      </c>
      <c r="E27" s="23" t="s">
        <v>475</v>
      </c>
      <c r="F27" s="23" t="str">
        <f>IF(ISBLANK(E27), "", Table2[[#This Row],[unique_id]])</f>
        <v>compensation_sensor_rack_temperature</v>
      </c>
      <c r="G27" s="23" t="s">
        <v>28</v>
      </c>
      <c r="H27" s="23" t="s">
        <v>87</v>
      </c>
      <c r="I27" s="23" t="s">
        <v>30</v>
      </c>
      <c r="L27" s="23" t="s">
        <v>136</v>
      </c>
      <c r="N27" s="23"/>
      <c r="O27" s="25" t="s">
        <v>508</v>
      </c>
      <c r="P27" s="25"/>
      <c r="Q27" s="23" t="s">
        <v>31</v>
      </c>
      <c r="R27" s="23" t="s">
        <v>88</v>
      </c>
      <c r="S27" s="23" t="s">
        <v>89</v>
      </c>
      <c r="T27" s="23" t="s">
        <v>509</v>
      </c>
      <c r="U27" s="23">
        <v>300</v>
      </c>
      <c r="V27" s="25" t="s">
        <v>34</v>
      </c>
      <c r="W27" s="23" t="s">
        <v>179</v>
      </c>
      <c r="X27" s="23" t="str">
        <f>IF(ISBLANK(W27),  "", _xlfn.CONCAT("haas/entity/sensor/", LOWER(C27), "/", E27, "/config"))</f>
        <v>haas/entity/sensor/weewx/compensation_sensor_rack_temperature/config</v>
      </c>
      <c r="Y27" s="23" t="str">
        <f>IF(ISBLANK(W27),  "", _xlfn.CONCAT(LOWER(C27), "/", E27))</f>
        <v>weewx/compensation_sensor_rack_temperature</v>
      </c>
      <c r="Z27" s="23" t="s">
        <v>428</v>
      </c>
      <c r="AA27" s="23">
        <v>1</v>
      </c>
      <c r="AB27" s="26" t="s">
        <v>195</v>
      </c>
      <c r="AC27" s="23" t="s">
        <v>611</v>
      </c>
      <c r="AD27" s="25">
        <v>3.15</v>
      </c>
      <c r="AE27" s="23" t="s">
        <v>585</v>
      </c>
      <c r="AF27" s="23" t="s">
        <v>36</v>
      </c>
      <c r="AG27" s="23" t="s">
        <v>37</v>
      </c>
      <c r="AH27" s="23" t="s">
        <v>28</v>
      </c>
      <c r="AL27" s="23" t="str">
        <f t="shared" si="0"/>
        <v/>
      </c>
    </row>
    <row r="28" spans="1:38" ht="16" hidden="1" customHeight="1" x14ac:dyDescent="0.2">
      <c r="A28" s="22">
        <v>1024</v>
      </c>
      <c r="B28" s="23" t="s">
        <v>26</v>
      </c>
      <c r="C28" s="23" t="s">
        <v>39</v>
      </c>
      <c r="D28" s="23" t="s">
        <v>27</v>
      </c>
      <c r="E28" s="23" t="s">
        <v>476</v>
      </c>
      <c r="F28" s="23" t="str">
        <f>IF(ISBLANK(E28), "", Table2[[#This Row],[unique_id]])</f>
        <v>compensation_sensor_roof_apparent_temperature</v>
      </c>
      <c r="G28" s="23" t="s">
        <v>92</v>
      </c>
      <c r="H28" s="23" t="s">
        <v>87</v>
      </c>
      <c r="I28" s="23" t="s">
        <v>30</v>
      </c>
      <c r="N28" s="23"/>
      <c r="O28" s="25" t="s">
        <v>508</v>
      </c>
      <c r="P28" s="25"/>
      <c r="Q28" s="23" t="s">
        <v>31</v>
      </c>
      <c r="R28" s="23" t="s">
        <v>88</v>
      </c>
      <c r="S28" s="23" t="s">
        <v>89</v>
      </c>
      <c r="T28" s="23" t="s">
        <v>509</v>
      </c>
      <c r="U28" s="23">
        <v>300</v>
      </c>
      <c r="V28" s="25" t="s">
        <v>34</v>
      </c>
      <c r="W28" s="23" t="s">
        <v>93</v>
      </c>
      <c r="X28" s="23" t="str">
        <f>IF(ISBLANK(W28),  "", _xlfn.CONCAT("haas/entity/sensor/", LOWER(C28), "/", E28, "/config"))</f>
        <v>haas/entity/sensor/weewx/compensation_sensor_roof_apparent_temperature/config</v>
      </c>
      <c r="Y28" s="23" t="str">
        <f>IF(ISBLANK(W28),  "", _xlfn.CONCAT(LOWER(C28), "/", E28))</f>
        <v>weewx/compensation_sensor_roof_apparent_temperature</v>
      </c>
      <c r="Z28" s="23" t="s">
        <v>428</v>
      </c>
      <c r="AA28" s="23">
        <v>1</v>
      </c>
      <c r="AB28" s="26" t="s">
        <v>195</v>
      </c>
      <c r="AC28" s="23" t="s">
        <v>611</v>
      </c>
      <c r="AD28" s="25">
        <v>3.15</v>
      </c>
      <c r="AE28" s="23" t="s">
        <v>585</v>
      </c>
      <c r="AF28" s="23" t="s">
        <v>36</v>
      </c>
      <c r="AG28" s="23" t="s">
        <v>37</v>
      </c>
      <c r="AH28" s="23" t="s">
        <v>38</v>
      </c>
      <c r="AL28" s="23" t="str">
        <f t="shared" si="0"/>
        <v/>
      </c>
    </row>
    <row r="29" spans="1:38" ht="16" hidden="1" customHeight="1" x14ac:dyDescent="0.2">
      <c r="A29" s="23">
        <v>1025</v>
      </c>
      <c r="B29" s="23" t="s">
        <v>26</v>
      </c>
      <c r="C29" s="23" t="s">
        <v>39</v>
      </c>
      <c r="D29" s="23" t="s">
        <v>27</v>
      </c>
      <c r="E29" s="23" t="s">
        <v>477</v>
      </c>
      <c r="F29" s="23" t="str">
        <f>IF(ISBLANK(E29), "", Table2[[#This Row],[unique_id]])</f>
        <v>compensation_sensor_roof_dew_point</v>
      </c>
      <c r="G29" s="23" t="s">
        <v>94</v>
      </c>
      <c r="H29" s="23" t="s">
        <v>87</v>
      </c>
      <c r="I29" s="23" t="s">
        <v>30</v>
      </c>
      <c r="N29" s="23"/>
      <c r="O29" s="25" t="s">
        <v>508</v>
      </c>
      <c r="P29" s="25"/>
      <c r="Q29" s="23" t="s">
        <v>31</v>
      </c>
      <c r="R29" s="23" t="s">
        <v>88</v>
      </c>
      <c r="S29" s="23" t="s">
        <v>89</v>
      </c>
      <c r="T29" s="23" t="s">
        <v>509</v>
      </c>
      <c r="U29" s="23">
        <v>300</v>
      </c>
      <c r="V29" s="25" t="s">
        <v>34</v>
      </c>
      <c r="W29" s="23" t="s">
        <v>95</v>
      </c>
      <c r="X29" s="23" t="str">
        <f>IF(ISBLANK(W29),  "", _xlfn.CONCAT("haas/entity/sensor/", LOWER(C29), "/", E29, "/config"))</f>
        <v>haas/entity/sensor/weewx/compensation_sensor_roof_dew_point/config</v>
      </c>
      <c r="Y29" s="23" t="str">
        <f>IF(ISBLANK(W29),  "", _xlfn.CONCAT(LOWER(C29), "/", E29))</f>
        <v>weewx/compensation_sensor_roof_dew_point</v>
      </c>
      <c r="Z29" s="23" t="s">
        <v>428</v>
      </c>
      <c r="AA29" s="23">
        <v>1</v>
      </c>
      <c r="AB29" s="26" t="s">
        <v>195</v>
      </c>
      <c r="AC29" s="23" t="s">
        <v>611</v>
      </c>
      <c r="AD29" s="25">
        <v>3.15</v>
      </c>
      <c r="AE29" s="23" t="s">
        <v>585</v>
      </c>
      <c r="AF29" s="23" t="s">
        <v>36</v>
      </c>
      <c r="AG29" s="23" t="s">
        <v>37</v>
      </c>
      <c r="AH29" s="23" t="s">
        <v>38</v>
      </c>
      <c r="AL29" s="23" t="str">
        <f t="shared" si="0"/>
        <v/>
      </c>
    </row>
    <row r="30" spans="1:38" ht="16" hidden="1" customHeight="1" x14ac:dyDescent="0.2">
      <c r="A30" s="22">
        <v>1026</v>
      </c>
      <c r="B30" s="23" t="s">
        <v>26</v>
      </c>
      <c r="C30" s="23" t="s">
        <v>39</v>
      </c>
      <c r="D30" s="23" t="s">
        <v>27</v>
      </c>
      <c r="E30" s="23" t="s">
        <v>478</v>
      </c>
      <c r="F30" s="23" t="str">
        <f>IF(ISBLANK(E30), "", Table2[[#This Row],[unique_id]])</f>
        <v>compensation_sensor_roof_heat_index</v>
      </c>
      <c r="G30" s="23" t="s">
        <v>96</v>
      </c>
      <c r="H30" s="23" t="s">
        <v>87</v>
      </c>
      <c r="I30" s="23" t="s">
        <v>30</v>
      </c>
      <c r="N30" s="23"/>
      <c r="O30" s="25" t="s">
        <v>508</v>
      </c>
      <c r="P30" s="25"/>
      <c r="Q30" s="23" t="s">
        <v>31</v>
      </c>
      <c r="R30" s="23" t="s">
        <v>88</v>
      </c>
      <c r="S30" s="23" t="s">
        <v>89</v>
      </c>
      <c r="T30" s="23" t="s">
        <v>509</v>
      </c>
      <c r="U30" s="23">
        <v>300</v>
      </c>
      <c r="V30" s="25" t="s">
        <v>34</v>
      </c>
      <c r="W30" s="23" t="s">
        <v>97</v>
      </c>
      <c r="X30" s="23" t="str">
        <f>IF(ISBLANK(W30),  "", _xlfn.CONCAT("haas/entity/sensor/", LOWER(C30), "/", E30, "/config"))</f>
        <v>haas/entity/sensor/weewx/compensation_sensor_roof_heat_index/config</v>
      </c>
      <c r="Y30" s="23" t="str">
        <f>IF(ISBLANK(W30),  "", _xlfn.CONCAT(LOWER(C30), "/", E30))</f>
        <v>weewx/compensation_sensor_roof_heat_index</v>
      </c>
      <c r="Z30" s="23" t="s">
        <v>428</v>
      </c>
      <c r="AA30" s="23">
        <v>1</v>
      </c>
      <c r="AB30" s="26" t="s">
        <v>195</v>
      </c>
      <c r="AC30" s="23" t="s">
        <v>611</v>
      </c>
      <c r="AD30" s="25">
        <v>3.15</v>
      </c>
      <c r="AE30" s="23" t="s">
        <v>585</v>
      </c>
      <c r="AF30" s="23" t="s">
        <v>36</v>
      </c>
      <c r="AG30" s="23" t="s">
        <v>37</v>
      </c>
      <c r="AH30" s="23" t="s">
        <v>38</v>
      </c>
      <c r="AL30" s="23" t="str">
        <f t="shared" si="0"/>
        <v/>
      </c>
    </row>
    <row r="31" spans="1:38" ht="16" hidden="1" customHeight="1" x14ac:dyDescent="0.2">
      <c r="A31" s="23">
        <v>1027</v>
      </c>
      <c r="B31" s="23" t="s">
        <v>26</v>
      </c>
      <c r="C31" s="23" t="s">
        <v>39</v>
      </c>
      <c r="D31" s="23" t="s">
        <v>27</v>
      </c>
      <c r="E31" s="23" t="s">
        <v>479</v>
      </c>
      <c r="F31" s="23" t="str">
        <f>IF(ISBLANK(E31), "", Table2[[#This Row],[unique_id]])</f>
        <v>compensation_sensor_roof_humidity_index</v>
      </c>
      <c r="G31" s="23" t="s">
        <v>98</v>
      </c>
      <c r="H31" s="23" t="s">
        <v>87</v>
      </c>
      <c r="I31" s="23" t="s">
        <v>30</v>
      </c>
      <c r="N31" s="23"/>
      <c r="O31" s="25" t="s">
        <v>508</v>
      </c>
      <c r="P31" s="25"/>
      <c r="Q31" s="23" t="s">
        <v>31</v>
      </c>
      <c r="R31" s="23" t="s">
        <v>88</v>
      </c>
      <c r="S31" s="23" t="s">
        <v>89</v>
      </c>
      <c r="T31" s="23" t="s">
        <v>509</v>
      </c>
      <c r="U31" s="23">
        <v>300</v>
      </c>
      <c r="V31" s="25" t="s">
        <v>34</v>
      </c>
      <c r="W31" s="23" t="s">
        <v>99</v>
      </c>
      <c r="X31" s="23" t="str">
        <f>IF(ISBLANK(W31),  "", _xlfn.CONCAT("haas/entity/sensor/", LOWER(C31), "/", E31, "/config"))</f>
        <v>haas/entity/sensor/weewx/compensation_sensor_roof_humidity_index/config</v>
      </c>
      <c r="Y31" s="23" t="str">
        <f>IF(ISBLANK(W31),  "", _xlfn.CONCAT(LOWER(C31), "/", E31))</f>
        <v>weewx/compensation_sensor_roof_humidity_index</v>
      </c>
      <c r="Z31" s="23" t="s">
        <v>428</v>
      </c>
      <c r="AA31" s="23">
        <v>1</v>
      </c>
      <c r="AB31" s="26" t="s">
        <v>195</v>
      </c>
      <c r="AC31" s="23" t="s">
        <v>611</v>
      </c>
      <c r="AD31" s="25">
        <v>3.15</v>
      </c>
      <c r="AE31" s="23" t="s">
        <v>585</v>
      </c>
      <c r="AF31" s="23" t="s">
        <v>36</v>
      </c>
      <c r="AG31" s="23" t="s">
        <v>37</v>
      </c>
      <c r="AH31" s="23" t="s">
        <v>38</v>
      </c>
      <c r="AL31" s="23" t="str">
        <f t="shared" si="0"/>
        <v/>
      </c>
    </row>
    <row r="32" spans="1:38" ht="16" hidden="1" customHeight="1" x14ac:dyDescent="0.2">
      <c r="A32" s="22">
        <v>1028</v>
      </c>
      <c r="B32" s="23" t="s">
        <v>26</v>
      </c>
      <c r="C32" s="23" t="s">
        <v>39</v>
      </c>
      <c r="D32" s="23" t="s">
        <v>27</v>
      </c>
      <c r="E32" s="23" t="s">
        <v>480</v>
      </c>
      <c r="F32" s="23" t="str">
        <f>IF(ISBLANK(E32), "", Table2[[#This Row],[unique_id]])</f>
        <v>compensation_sensor_rack_dew_point</v>
      </c>
      <c r="G32" s="23" t="s">
        <v>100</v>
      </c>
      <c r="H32" s="23" t="s">
        <v>87</v>
      </c>
      <c r="I32" s="23" t="s">
        <v>30</v>
      </c>
      <c r="N32" s="23"/>
      <c r="O32" s="25" t="s">
        <v>508</v>
      </c>
      <c r="P32" s="25"/>
      <c r="Q32" s="23" t="s">
        <v>31</v>
      </c>
      <c r="R32" s="23" t="s">
        <v>88</v>
      </c>
      <c r="S32" s="23" t="s">
        <v>89</v>
      </c>
      <c r="T32" s="23" t="s">
        <v>509</v>
      </c>
      <c r="U32" s="23">
        <v>300</v>
      </c>
      <c r="V32" s="25" t="s">
        <v>34</v>
      </c>
      <c r="W32" s="23" t="s">
        <v>101</v>
      </c>
      <c r="X32" s="23" t="str">
        <f>IF(ISBLANK(W32),  "", _xlfn.CONCAT("haas/entity/sensor/", LOWER(C32), "/", E32, "/config"))</f>
        <v>haas/entity/sensor/weewx/compensation_sensor_rack_dew_point/config</v>
      </c>
      <c r="Y32" s="23" t="str">
        <f>IF(ISBLANK(W32),  "", _xlfn.CONCAT(LOWER(C32), "/", E32))</f>
        <v>weewx/compensation_sensor_rack_dew_point</v>
      </c>
      <c r="Z32" s="23" t="s">
        <v>428</v>
      </c>
      <c r="AA32" s="23">
        <v>1</v>
      </c>
      <c r="AB32" s="26" t="s">
        <v>195</v>
      </c>
      <c r="AC32" s="23" t="s">
        <v>611</v>
      </c>
      <c r="AD32" s="25">
        <v>3.15</v>
      </c>
      <c r="AE32" s="23" t="s">
        <v>585</v>
      </c>
      <c r="AF32" s="23" t="s">
        <v>36</v>
      </c>
      <c r="AG32" s="23" t="s">
        <v>37</v>
      </c>
      <c r="AH32" s="23" t="s">
        <v>28</v>
      </c>
      <c r="AL32" s="23" t="str">
        <f t="shared" si="0"/>
        <v/>
      </c>
    </row>
    <row r="33" spans="1:38" ht="16" hidden="1" customHeight="1" x14ac:dyDescent="0.2">
      <c r="A33" s="23">
        <v>1029</v>
      </c>
      <c r="B33" s="23" t="s">
        <v>26</v>
      </c>
      <c r="C33" s="23" t="s">
        <v>39</v>
      </c>
      <c r="D33" s="23" t="s">
        <v>27</v>
      </c>
      <c r="E33" s="23" t="s">
        <v>481</v>
      </c>
      <c r="F33" s="23" t="str">
        <f>IF(ISBLANK(E33), "", Table2[[#This Row],[unique_id]])</f>
        <v>compensation_sensor_roof_wind_chill_temperature</v>
      </c>
      <c r="G33" s="23" t="s">
        <v>102</v>
      </c>
      <c r="H33" s="23" t="s">
        <v>87</v>
      </c>
      <c r="I33" s="23" t="s">
        <v>30</v>
      </c>
      <c r="N33" s="23"/>
      <c r="O33" s="25" t="s">
        <v>508</v>
      </c>
      <c r="P33" s="25"/>
      <c r="Q33" s="23" t="s">
        <v>31</v>
      </c>
      <c r="R33" s="23" t="s">
        <v>88</v>
      </c>
      <c r="S33" s="23" t="s">
        <v>89</v>
      </c>
      <c r="T33" s="23" t="s">
        <v>509</v>
      </c>
      <c r="U33" s="23">
        <v>300</v>
      </c>
      <c r="V33" s="25" t="s">
        <v>34</v>
      </c>
      <c r="W33" s="23" t="s">
        <v>103</v>
      </c>
      <c r="X33" s="23" t="str">
        <f>IF(ISBLANK(W33),  "", _xlfn.CONCAT("haas/entity/sensor/", LOWER(C33), "/", E33, "/config"))</f>
        <v>haas/entity/sensor/weewx/compensation_sensor_roof_wind_chill_temperature/config</v>
      </c>
      <c r="Y33" s="23" t="str">
        <f>IF(ISBLANK(W33),  "", _xlfn.CONCAT(LOWER(C33), "/", E33))</f>
        <v>weewx/compensation_sensor_roof_wind_chill_temperature</v>
      </c>
      <c r="Z33" s="23" t="s">
        <v>428</v>
      </c>
      <c r="AA33" s="23">
        <v>1</v>
      </c>
      <c r="AB33" s="26" t="s">
        <v>195</v>
      </c>
      <c r="AC33" s="23" t="s">
        <v>611</v>
      </c>
      <c r="AD33" s="25">
        <v>3.15</v>
      </c>
      <c r="AE33" s="23" t="s">
        <v>585</v>
      </c>
      <c r="AF33" s="23" t="s">
        <v>36</v>
      </c>
      <c r="AG33" s="23" t="s">
        <v>37</v>
      </c>
      <c r="AH33" s="23" t="s">
        <v>38</v>
      </c>
      <c r="AL33" s="23" t="str">
        <f t="shared" si="0"/>
        <v/>
      </c>
    </row>
    <row r="34" spans="1:38" ht="16" hidden="1" customHeight="1" x14ac:dyDescent="0.2">
      <c r="A34" s="22">
        <v>1030</v>
      </c>
      <c r="B34" s="23" t="s">
        <v>26</v>
      </c>
      <c r="C34" s="23" t="s">
        <v>803</v>
      </c>
      <c r="D34" s="23" t="s">
        <v>536</v>
      </c>
      <c r="E34" s="23" t="s">
        <v>535</v>
      </c>
      <c r="F34" s="23" t="str">
        <f>IF(ISBLANK(E34), "", Table2[[#This Row],[unique_id]])</f>
        <v>column_break</v>
      </c>
      <c r="G34" s="23" t="s">
        <v>532</v>
      </c>
      <c r="H34" s="23" t="s">
        <v>87</v>
      </c>
      <c r="I34" s="23" t="s">
        <v>30</v>
      </c>
      <c r="L34" s="23" t="s">
        <v>533</v>
      </c>
      <c r="M34" s="23" t="s">
        <v>534</v>
      </c>
      <c r="N34" s="23"/>
      <c r="O34" s="25"/>
      <c r="P34" s="25"/>
      <c r="Q34" s="23"/>
      <c r="V34" s="25"/>
      <c r="Y34" s="23" t="str">
        <f>IF(ISBLANK(W34),  "", _xlfn.CONCAT(LOWER(C34), "/", E34))</f>
        <v/>
      </c>
      <c r="AB34" s="26"/>
      <c r="AL34" s="23" t="str">
        <f t="shared" si="0"/>
        <v/>
      </c>
    </row>
    <row r="35" spans="1:38" ht="16" hidden="1" customHeight="1" x14ac:dyDescent="0.2">
      <c r="A35" s="23">
        <v>1050</v>
      </c>
      <c r="B35" s="23" t="s">
        <v>26</v>
      </c>
      <c r="C35" s="23" t="s">
        <v>39</v>
      </c>
      <c r="D35" s="23" t="s">
        <v>27</v>
      </c>
      <c r="E35" s="23" t="s">
        <v>490</v>
      </c>
      <c r="F35" s="23" t="str">
        <f>IF(ISBLANK(E35), "", Table2[[#This Row],[unique_id]])</f>
        <v>compensation_sensor_roof_humidity</v>
      </c>
      <c r="G35" s="23" t="s">
        <v>38</v>
      </c>
      <c r="H35" s="23" t="s">
        <v>29</v>
      </c>
      <c r="I35" s="23" t="s">
        <v>30</v>
      </c>
      <c r="L35" s="23" t="s">
        <v>90</v>
      </c>
      <c r="N35" s="23" t="s">
        <v>799</v>
      </c>
      <c r="O35" s="25" t="s">
        <v>508</v>
      </c>
      <c r="P35" s="25"/>
      <c r="Q35" s="23" t="s">
        <v>31</v>
      </c>
      <c r="R35" s="23" t="s">
        <v>32</v>
      </c>
      <c r="S35" s="23" t="s">
        <v>33</v>
      </c>
      <c r="T35" s="23" t="s">
        <v>511</v>
      </c>
      <c r="U35" s="23">
        <v>300</v>
      </c>
      <c r="V35" s="25" t="s">
        <v>34</v>
      </c>
      <c r="W35" s="23" t="s">
        <v>40</v>
      </c>
      <c r="X35" s="23" t="str">
        <f>IF(ISBLANK(W35),  "", _xlfn.CONCAT("haas/entity/sensor/", LOWER(C35), "/", E35, "/config"))</f>
        <v>haas/entity/sensor/weewx/compensation_sensor_roof_humidity/config</v>
      </c>
      <c r="Y35" s="23" t="str">
        <f>IF(ISBLANK(W35),  "", _xlfn.CONCAT(LOWER(C35), "/", E35))</f>
        <v>weewx/compensation_sensor_roof_humidity</v>
      </c>
      <c r="Z35" s="23" t="s">
        <v>429</v>
      </c>
      <c r="AA35" s="23">
        <v>1</v>
      </c>
      <c r="AB35" s="26" t="s">
        <v>195</v>
      </c>
      <c r="AC35" s="23" t="s">
        <v>611</v>
      </c>
      <c r="AD35" s="25">
        <v>3.15</v>
      </c>
      <c r="AE35" s="23" t="s">
        <v>585</v>
      </c>
      <c r="AF35" s="23" t="s">
        <v>36</v>
      </c>
      <c r="AG35" s="23" t="s">
        <v>37</v>
      </c>
      <c r="AH35" s="23" t="s">
        <v>38</v>
      </c>
      <c r="AL35" s="23" t="str">
        <f t="shared" si="0"/>
        <v/>
      </c>
    </row>
    <row r="36" spans="1:38" ht="16" hidden="1" customHeight="1" x14ac:dyDescent="0.2">
      <c r="A36" s="23">
        <v>1051</v>
      </c>
      <c r="B36" s="23" t="s">
        <v>26</v>
      </c>
      <c r="C36" s="23" t="s">
        <v>128</v>
      </c>
      <c r="D36" s="23" t="s">
        <v>27</v>
      </c>
      <c r="E36" s="23" t="s">
        <v>491</v>
      </c>
      <c r="F36" s="23" t="str">
        <f>IF(ISBLANK(E36), "", Table2[[#This Row],[unique_id]])</f>
        <v>compensation_sensor_netatmo_ada_humidity</v>
      </c>
      <c r="G36" s="23" t="s">
        <v>130</v>
      </c>
      <c r="H36" s="23" t="s">
        <v>29</v>
      </c>
      <c r="I36" s="23" t="s">
        <v>30</v>
      </c>
      <c r="L36" s="23" t="s">
        <v>90</v>
      </c>
      <c r="N36" s="23" t="s">
        <v>799</v>
      </c>
      <c r="O36" s="25" t="s">
        <v>508</v>
      </c>
      <c r="P36" s="25"/>
      <c r="Q36" s="23"/>
      <c r="T36" s="23" t="s">
        <v>511</v>
      </c>
      <c r="V36" s="25"/>
      <c r="X36" s="23" t="str">
        <f>IF(ISBLANK(W36),  "", _xlfn.CONCAT("haas/entity/sensor/", LOWER(C36), "/", E36, "/config"))</f>
        <v/>
      </c>
      <c r="Y36" s="23" t="str">
        <f>IF(ISBLANK(W36),  "", _xlfn.CONCAT(LOWER(C36), "/", E36))</f>
        <v/>
      </c>
      <c r="AB36" s="26"/>
      <c r="AC36" s="23" t="str">
        <f>LOWER(_xlfn.CONCAT(Table2[[#This Row],[device_manufacturer]], "-",Table2[[#This Row],[device_suggested_area]]))</f>
        <v>netatmo-ada</v>
      </c>
      <c r="AD36" s="25" t="s">
        <v>770</v>
      </c>
      <c r="AE36" s="23" t="s">
        <v>772</v>
      </c>
      <c r="AF36" s="23" t="s">
        <v>768</v>
      </c>
      <c r="AG36" s="23" t="s">
        <v>128</v>
      </c>
      <c r="AH36" s="23" t="str">
        <f t="shared" ref="AH36:AH45" si="2">G36</f>
        <v>Ada</v>
      </c>
      <c r="AL36" s="23" t="str">
        <f t="shared" si="0"/>
        <v/>
      </c>
    </row>
    <row r="37" spans="1:38" ht="16" hidden="1" customHeight="1" x14ac:dyDescent="0.2">
      <c r="A37" s="23">
        <v>1052</v>
      </c>
      <c r="B37" s="23" t="s">
        <v>26</v>
      </c>
      <c r="C37" s="23" t="s">
        <v>128</v>
      </c>
      <c r="D37" s="23" t="s">
        <v>27</v>
      </c>
      <c r="E37" s="23" t="s">
        <v>492</v>
      </c>
      <c r="F37" s="23" t="str">
        <f>IF(ISBLANK(E37), "", Table2[[#This Row],[unique_id]])</f>
        <v>compensation_sensor_netatmo_edwin_humidity</v>
      </c>
      <c r="G37" s="23" t="s">
        <v>127</v>
      </c>
      <c r="H37" s="23" t="s">
        <v>29</v>
      </c>
      <c r="I37" s="23" t="s">
        <v>30</v>
      </c>
      <c r="L37" s="23" t="s">
        <v>90</v>
      </c>
      <c r="N37" s="23" t="s">
        <v>799</v>
      </c>
      <c r="O37" s="25" t="s">
        <v>508</v>
      </c>
      <c r="P37" s="25"/>
      <c r="Q37" s="23"/>
      <c r="T37" s="23" t="s">
        <v>511</v>
      </c>
      <c r="V37" s="25"/>
      <c r="X37" s="23" t="str">
        <f>IF(ISBLANK(W37),  "", _xlfn.CONCAT("haas/entity/sensor/", LOWER(C37), "/", E37, "/config"))</f>
        <v/>
      </c>
      <c r="Y37" s="23" t="str">
        <f>IF(ISBLANK(W37),  "", _xlfn.CONCAT(LOWER(C37), "/", E37))</f>
        <v/>
      </c>
      <c r="AB37" s="26"/>
      <c r="AC37" s="23" t="str">
        <f>LOWER(_xlfn.CONCAT(Table2[[#This Row],[device_manufacturer]], "-",Table2[[#This Row],[device_suggested_area]]))</f>
        <v>netatmo-edwin</v>
      </c>
      <c r="AD37" s="25" t="s">
        <v>770</v>
      </c>
      <c r="AE37" s="23" t="s">
        <v>772</v>
      </c>
      <c r="AF37" s="23" t="s">
        <v>768</v>
      </c>
      <c r="AG37" s="23" t="s">
        <v>128</v>
      </c>
      <c r="AH37" s="23" t="str">
        <f t="shared" si="2"/>
        <v>Edwin</v>
      </c>
      <c r="AL37" s="23" t="str">
        <f t="shared" si="0"/>
        <v/>
      </c>
    </row>
    <row r="38" spans="1:38" ht="16" hidden="1" customHeight="1" x14ac:dyDescent="0.2">
      <c r="A38" s="23">
        <v>1053</v>
      </c>
      <c r="B38" s="23" t="s">
        <v>26</v>
      </c>
      <c r="C38" s="23" t="s">
        <v>128</v>
      </c>
      <c r="D38" s="23" t="s">
        <v>27</v>
      </c>
      <c r="E38" s="23" t="s">
        <v>497</v>
      </c>
      <c r="F38" s="23" t="str">
        <f>IF(ISBLANK(E38), "", Table2[[#This Row],[unique_id]])</f>
        <v>compensation_sensor_netatmo_bertram_2_office_lounge_humidity</v>
      </c>
      <c r="G38" s="23" t="s">
        <v>237</v>
      </c>
      <c r="H38" s="23" t="s">
        <v>29</v>
      </c>
      <c r="I38" s="23" t="s">
        <v>30</v>
      </c>
      <c r="L38" s="23" t="s">
        <v>90</v>
      </c>
      <c r="N38" s="23" t="s">
        <v>799</v>
      </c>
      <c r="O38" s="25" t="s">
        <v>508</v>
      </c>
      <c r="P38" s="25"/>
      <c r="Q38" s="23"/>
      <c r="T38" s="23" t="s">
        <v>511</v>
      </c>
      <c r="V38" s="25"/>
      <c r="X38" s="23" t="str">
        <f>IF(ISBLANK(W38),  "", _xlfn.CONCAT("haas/entity/sensor/", LOWER(C38), "/", E38, "/config"))</f>
        <v/>
      </c>
      <c r="Y38" s="23" t="str">
        <f>IF(ISBLANK(W38),  "", _xlfn.CONCAT(LOWER(C38), "/", E38))</f>
        <v/>
      </c>
      <c r="AB38" s="26"/>
      <c r="AC38" s="23" t="s">
        <v>859</v>
      </c>
      <c r="AD38" s="25" t="s">
        <v>771</v>
      </c>
      <c r="AE38" s="23" t="s">
        <v>772</v>
      </c>
      <c r="AF38" s="23" t="s">
        <v>769</v>
      </c>
      <c r="AG38" s="23" t="s">
        <v>128</v>
      </c>
      <c r="AH38" s="23" t="str">
        <f t="shared" si="2"/>
        <v>Lounge</v>
      </c>
      <c r="AL38" s="23" t="str">
        <f t="shared" si="0"/>
        <v/>
      </c>
    </row>
    <row r="39" spans="1:38" ht="16" hidden="1" customHeight="1" x14ac:dyDescent="0.2">
      <c r="A39" s="23">
        <v>1054</v>
      </c>
      <c r="B39" s="23" t="s">
        <v>26</v>
      </c>
      <c r="C39" s="23" t="s">
        <v>128</v>
      </c>
      <c r="D39" s="23" t="s">
        <v>27</v>
      </c>
      <c r="E39" s="23" t="s">
        <v>493</v>
      </c>
      <c r="F39" s="23" t="str">
        <f>IF(ISBLANK(E39), "", Table2[[#This Row],[unique_id]])</f>
        <v>compensation_sensor_netatmo_parents_humidity</v>
      </c>
      <c r="G39" s="23" t="s">
        <v>235</v>
      </c>
      <c r="H39" s="23" t="s">
        <v>29</v>
      </c>
      <c r="I39" s="23" t="s">
        <v>30</v>
      </c>
      <c r="L39" s="23" t="s">
        <v>136</v>
      </c>
      <c r="N39" s="23" t="s">
        <v>799</v>
      </c>
      <c r="O39" s="25" t="s">
        <v>508</v>
      </c>
      <c r="P39" s="25"/>
      <c r="Q39" s="23"/>
      <c r="T39" s="23" t="s">
        <v>511</v>
      </c>
      <c r="V39" s="25"/>
      <c r="X39" s="23" t="str">
        <f>IF(ISBLANK(W39),  "", _xlfn.CONCAT("haas/entity/sensor/", LOWER(C39), "/", E39, "/config"))</f>
        <v/>
      </c>
      <c r="Y39" s="23" t="str">
        <f>IF(ISBLANK(W39),  "", _xlfn.CONCAT(LOWER(C39), "/", E39))</f>
        <v/>
      </c>
      <c r="AB39" s="26"/>
      <c r="AC39" s="23" t="str">
        <f>LOWER(_xlfn.CONCAT(Table2[[#This Row],[device_manufacturer]], "-",Table2[[#This Row],[device_suggested_area]]))</f>
        <v>netatmo-parents</v>
      </c>
      <c r="AD39" s="25" t="s">
        <v>770</v>
      </c>
      <c r="AE39" s="23" t="s">
        <v>772</v>
      </c>
      <c r="AF39" s="23" t="s">
        <v>768</v>
      </c>
      <c r="AG39" s="23" t="s">
        <v>128</v>
      </c>
      <c r="AH39" s="23" t="str">
        <f t="shared" si="2"/>
        <v>Parents</v>
      </c>
      <c r="AL39" s="23" t="str">
        <f t="shared" si="0"/>
        <v/>
      </c>
    </row>
    <row r="40" spans="1:38" ht="16" hidden="1" customHeight="1" x14ac:dyDescent="0.2">
      <c r="A40" s="23">
        <v>1055</v>
      </c>
      <c r="B40" s="23" t="s">
        <v>26</v>
      </c>
      <c r="C40" s="23" t="s">
        <v>128</v>
      </c>
      <c r="D40" s="23" t="s">
        <v>27</v>
      </c>
      <c r="E40" s="23" t="s">
        <v>494</v>
      </c>
      <c r="F40" s="23" t="str">
        <f>IF(ISBLANK(E40), "", Table2[[#This Row],[unique_id]])</f>
        <v>compensation_sensor_netatmo_bertram_2_office_humidity</v>
      </c>
      <c r="G40" s="23" t="s">
        <v>256</v>
      </c>
      <c r="H40" s="23" t="s">
        <v>29</v>
      </c>
      <c r="I40" s="23" t="s">
        <v>30</v>
      </c>
      <c r="L40" s="23" t="s">
        <v>136</v>
      </c>
      <c r="N40" s="23" t="s">
        <v>799</v>
      </c>
      <c r="O40" s="25" t="s">
        <v>508</v>
      </c>
      <c r="P40" s="25"/>
      <c r="Q40" s="23"/>
      <c r="T40" s="23" t="s">
        <v>511</v>
      </c>
      <c r="V40" s="25"/>
      <c r="X40" s="23" t="str">
        <f>IF(ISBLANK(W40),  "", _xlfn.CONCAT("haas/entity/sensor/", LOWER(C40), "/", E40, "/config"))</f>
        <v/>
      </c>
      <c r="Y40" s="23" t="str">
        <f>IF(ISBLANK(W40),  "", _xlfn.CONCAT(LOWER(C40), "/", E40))</f>
        <v/>
      </c>
      <c r="AB40" s="26"/>
      <c r="AC40" s="23" t="str">
        <f>LOWER(_xlfn.CONCAT(Table2[[#This Row],[device_manufacturer]], "-",Table2[[#This Row],[device_suggested_area]]))</f>
        <v>netatmo-office</v>
      </c>
      <c r="AD40" s="25" t="s">
        <v>771</v>
      </c>
      <c r="AE40" s="23" t="s">
        <v>772</v>
      </c>
      <c r="AF40" s="23" t="s">
        <v>769</v>
      </c>
      <c r="AG40" s="23" t="s">
        <v>128</v>
      </c>
      <c r="AH40" s="23" t="str">
        <f t="shared" si="2"/>
        <v>Office</v>
      </c>
      <c r="AL40" s="23" t="str">
        <f t="shared" si="0"/>
        <v/>
      </c>
    </row>
    <row r="41" spans="1:38" ht="16" hidden="1" customHeight="1" x14ac:dyDescent="0.2">
      <c r="A41" s="23">
        <v>1056</v>
      </c>
      <c r="B41" s="23" t="s">
        <v>26</v>
      </c>
      <c r="C41" s="23" t="s">
        <v>128</v>
      </c>
      <c r="D41" s="23" t="s">
        <v>27</v>
      </c>
      <c r="E41" s="23" t="s">
        <v>495</v>
      </c>
      <c r="F41" s="23" t="str">
        <f>IF(ISBLANK(E41), "", Table2[[#This Row],[unique_id]])</f>
        <v>compensation_sensor_netatmo_bertram_2_kitchen_humidity</v>
      </c>
      <c r="G41" s="23" t="s">
        <v>249</v>
      </c>
      <c r="H41" s="23" t="s">
        <v>29</v>
      </c>
      <c r="I41" s="23" t="s">
        <v>30</v>
      </c>
      <c r="L41" s="23" t="s">
        <v>136</v>
      </c>
      <c r="N41" s="23" t="s">
        <v>799</v>
      </c>
      <c r="O41" s="25" t="s">
        <v>508</v>
      </c>
      <c r="P41" s="25"/>
      <c r="Q41" s="23"/>
      <c r="T41" s="23" t="s">
        <v>511</v>
      </c>
      <c r="V41" s="25"/>
      <c r="X41" s="23" t="str">
        <f>IF(ISBLANK(W41),  "", _xlfn.CONCAT("haas/entity/sensor/", LOWER(C41), "/", E41, "/config"))</f>
        <v/>
      </c>
      <c r="Y41" s="23" t="str">
        <f>IF(ISBLANK(W41),  "", _xlfn.CONCAT(LOWER(C41), "/", E41))</f>
        <v/>
      </c>
      <c r="AB41" s="26"/>
      <c r="AC41" s="23" t="str">
        <f>LOWER(_xlfn.CONCAT(Table2[[#This Row],[device_manufacturer]], "-",Table2[[#This Row],[device_suggested_area]]))</f>
        <v>netatmo-kitchen</v>
      </c>
      <c r="AD41" s="25" t="s">
        <v>771</v>
      </c>
      <c r="AE41" s="23" t="s">
        <v>772</v>
      </c>
      <c r="AF41" s="23" t="s">
        <v>769</v>
      </c>
      <c r="AG41" s="23" t="s">
        <v>128</v>
      </c>
      <c r="AH41" s="23" t="str">
        <f t="shared" si="2"/>
        <v>Kitchen</v>
      </c>
      <c r="AL41" s="23" t="str">
        <f t="shared" si="0"/>
        <v/>
      </c>
    </row>
    <row r="42" spans="1:38" ht="16" hidden="1" customHeight="1" x14ac:dyDescent="0.2">
      <c r="A42" s="23">
        <v>1057</v>
      </c>
      <c r="B42" s="23" t="s">
        <v>26</v>
      </c>
      <c r="C42" s="23" t="s">
        <v>128</v>
      </c>
      <c r="D42" s="23" t="s">
        <v>27</v>
      </c>
      <c r="E42" s="23" t="s">
        <v>496</v>
      </c>
      <c r="F42" s="23" t="str">
        <f>IF(ISBLANK(E42), "", Table2[[#This Row],[unique_id]])</f>
        <v>compensation_sensor_netatmo_bertram_2_office_pantry_humidity</v>
      </c>
      <c r="G42" s="23" t="s">
        <v>255</v>
      </c>
      <c r="H42" s="23" t="s">
        <v>29</v>
      </c>
      <c r="I42" s="23" t="s">
        <v>30</v>
      </c>
      <c r="L42" s="23" t="s">
        <v>136</v>
      </c>
      <c r="N42" s="23" t="s">
        <v>799</v>
      </c>
      <c r="O42" s="25" t="s">
        <v>508</v>
      </c>
      <c r="P42" s="25"/>
      <c r="Q42" s="23"/>
      <c r="T42" s="23" t="s">
        <v>511</v>
      </c>
      <c r="V42" s="25"/>
      <c r="X42" s="23" t="str">
        <f>IF(ISBLANK(W42),  "", _xlfn.CONCAT("haas/entity/sensor/", LOWER(C42), "/", E42, "/config"))</f>
        <v/>
      </c>
      <c r="Y42" s="23" t="str">
        <f>IF(ISBLANK(W42),  "", _xlfn.CONCAT(LOWER(C42), "/", E42))</f>
        <v/>
      </c>
      <c r="AB42" s="26"/>
      <c r="AC42" s="23" t="s">
        <v>860</v>
      </c>
      <c r="AD42" s="25" t="s">
        <v>771</v>
      </c>
      <c r="AE42" s="23" t="s">
        <v>772</v>
      </c>
      <c r="AF42" s="23" t="s">
        <v>769</v>
      </c>
      <c r="AG42" s="23" t="s">
        <v>128</v>
      </c>
      <c r="AH42" s="23" t="str">
        <f t="shared" si="2"/>
        <v>Pantry</v>
      </c>
      <c r="AL42" s="23" t="str">
        <f t="shared" si="0"/>
        <v/>
      </c>
    </row>
    <row r="43" spans="1:38" ht="16" hidden="1" customHeight="1" x14ac:dyDescent="0.2">
      <c r="A43" s="23">
        <v>1058</v>
      </c>
      <c r="B43" s="23" t="s">
        <v>26</v>
      </c>
      <c r="C43" s="23" t="s">
        <v>128</v>
      </c>
      <c r="D43" s="23" t="s">
        <v>27</v>
      </c>
      <c r="E43" s="23" t="s">
        <v>498</v>
      </c>
      <c r="F43" s="23" t="str">
        <f>IF(ISBLANK(E43), "", Table2[[#This Row],[unique_id]])</f>
        <v>compensation_sensor_netatmo_bertram_2_office_dining_humidity</v>
      </c>
      <c r="G43" s="23" t="s">
        <v>236</v>
      </c>
      <c r="H43" s="23" t="s">
        <v>29</v>
      </c>
      <c r="I43" s="23" t="s">
        <v>30</v>
      </c>
      <c r="L43" s="23" t="s">
        <v>136</v>
      </c>
      <c r="N43" s="23" t="s">
        <v>799</v>
      </c>
      <c r="O43" s="25" t="s">
        <v>508</v>
      </c>
      <c r="P43" s="25"/>
      <c r="Q43" s="23"/>
      <c r="T43" s="23" t="s">
        <v>511</v>
      </c>
      <c r="V43" s="25"/>
      <c r="X43" s="23" t="str">
        <f>IF(ISBLANK(W43),  "", _xlfn.CONCAT("haas/entity/sensor/", LOWER(C43), "/", E43, "/config"))</f>
        <v/>
      </c>
      <c r="Y43" s="23" t="str">
        <f>IF(ISBLANK(W43),  "", _xlfn.CONCAT(LOWER(C43), "/", E43))</f>
        <v/>
      </c>
      <c r="AB43" s="26"/>
      <c r="AC43" s="23" t="s">
        <v>861</v>
      </c>
      <c r="AD43" s="25" t="s">
        <v>771</v>
      </c>
      <c r="AE43" s="23" t="s">
        <v>772</v>
      </c>
      <c r="AF43" s="23" t="s">
        <v>769</v>
      </c>
      <c r="AG43" s="23" t="s">
        <v>128</v>
      </c>
      <c r="AH43" s="23" t="str">
        <f t="shared" si="2"/>
        <v>Dining</v>
      </c>
      <c r="AL43" s="23" t="str">
        <f t="shared" si="0"/>
        <v/>
      </c>
    </row>
    <row r="44" spans="1:38" ht="16" hidden="1" customHeight="1" x14ac:dyDescent="0.2">
      <c r="A44" s="23">
        <v>1059</v>
      </c>
      <c r="B44" s="23" t="s">
        <v>26</v>
      </c>
      <c r="C44" s="23" t="s">
        <v>128</v>
      </c>
      <c r="D44" s="23" t="s">
        <v>27</v>
      </c>
      <c r="E44" s="23" t="s">
        <v>499</v>
      </c>
      <c r="F44" s="23" t="str">
        <f>IF(ISBLANK(E44), "", Table2[[#This Row],[unique_id]])</f>
        <v>compensation_sensor_netatmo_laundry_humidity</v>
      </c>
      <c r="G44" s="23" t="s">
        <v>257</v>
      </c>
      <c r="H44" s="23" t="s">
        <v>29</v>
      </c>
      <c r="I44" s="23" t="s">
        <v>30</v>
      </c>
      <c r="L44" s="23" t="s">
        <v>136</v>
      </c>
      <c r="N44" s="23" t="s">
        <v>799</v>
      </c>
      <c r="O44" s="25" t="s">
        <v>508</v>
      </c>
      <c r="P44" s="25"/>
      <c r="Q44" s="23"/>
      <c r="T44" s="23" t="s">
        <v>511</v>
      </c>
      <c r="V44" s="25"/>
      <c r="X44" s="23" t="str">
        <f>IF(ISBLANK(W44),  "", _xlfn.CONCAT("haas/entity/sensor/", LOWER(C44), "/", E44, "/config"))</f>
        <v/>
      </c>
      <c r="Y44" s="23" t="str">
        <f>IF(ISBLANK(W44),  "", _xlfn.CONCAT(LOWER(C44), "/", E44))</f>
        <v/>
      </c>
      <c r="AB44" s="26"/>
      <c r="AC44" s="23" t="str">
        <f>LOWER(_xlfn.CONCAT(Table2[[#This Row],[device_manufacturer]], "-",Table2[[#This Row],[device_suggested_area]]))</f>
        <v>netatmo-laundry</v>
      </c>
      <c r="AD44" s="25" t="s">
        <v>770</v>
      </c>
      <c r="AE44" s="23" t="s">
        <v>772</v>
      </c>
      <c r="AF44" s="23" t="s">
        <v>768</v>
      </c>
      <c r="AG44" s="23" t="s">
        <v>128</v>
      </c>
      <c r="AH44" s="23" t="str">
        <f t="shared" si="2"/>
        <v>Laundry</v>
      </c>
      <c r="AL44" s="23" t="str">
        <f t="shared" si="0"/>
        <v/>
      </c>
    </row>
    <row r="45" spans="1:38" ht="16" hidden="1" customHeight="1" x14ac:dyDescent="0.2">
      <c r="A45" s="23">
        <v>1060</v>
      </c>
      <c r="B45" s="23" t="s">
        <v>26</v>
      </c>
      <c r="C45" s="23" t="s">
        <v>128</v>
      </c>
      <c r="D45" s="23" t="s">
        <v>27</v>
      </c>
      <c r="E45" s="23" t="s">
        <v>500</v>
      </c>
      <c r="F45" s="23" t="str">
        <f>IF(ISBLANK(E45), "", Table2[[#This Row],[unique_id]])</f>
        <v>compensation_sensor_netatmo_bertram_2_office_basement_humidity</v>
      </c>
      <c r="G45" s="23" t="s">
        <v>254</v>
      </c>
      <c r="H45" s="23" t="s">
        <v>29</v>
      </c>
      <c r="I45" s="23" t="s">
        <v>30</v>
      </c>
      <c r="L45" s="23" t="s">
        <v>136</v>
      </c>
      <c r="N45" s="23" t="s">
        <v>799</v>
      </c>
      <c r="O45" s="25" t="s">
        <v>508</v>
      </c>
      <c r="P45" s="25"/>
      <c r="Q45" s="23"/>
      <c r="T45" s="23" t="s">
        <v>511</v>
      </c>
      <c r="V45" s="25"/>
      <c r="X45" s="23" t="str">
        <f>IF(ISBLANK(W45),  "", _xlfn.CONCAT("haas/entity/sensor/", LOWER(C45), "/", E45, "/config"))</f>
        <v/>
      </c>
      <c r="Y45" s="23" t="str">
        <f>IF(ISBLANK(W45),  "", _xlfn.CONCAT(LOWER(C45), "/", E45))</f>
        <v/>
      </c>
      <c r="AB45" s="26"/>
      <c r="AC45" s="23" t="s">
        <v>862</v>
      </c>
      <c r="AD45" s="25" t="s">
        <v>771</v>
      </c>
      <c r="AE45" s="23" t="s">
        <v>772</v>
      </c>
      <c r="AF45" s="23" t="s">
        <v>769</v>
      </c>
      <c r="AG45" s="23" t="s">
        <v>128</v>
      </c>
      <c r="AH45" s="23" t="str">
        <f t="shared" si="2"/>
        <v>Basement</v>
      </c>
      <c r="AL45" s="23" t="str">
        <f t="shared" si="0"/>
        <v/>
      </c>
    </row>
    <row r="46" spans="1:38" ht="16" hidden="1" customHeight="1" x14ac:dyDescent="0.2">
      <c r="A46" s="23">
        <v>1061</v>
      </c>
      <c r="B46" s="23" t="s">
        <v>26</v>
      </c>
      <c r="C46" s="23" t="s">
        <v>39</v>
      </c>
      <c r="D46" s="23" t="s">
        <v>27</v>
      </c>
      <c r="E46" s="23" t="s">
        <v>501</v>
      </c>
      <c r="F46" s="23" t="str">
        <f>IF(ISBLANK(E46), "", Table2[[#This Row],[unique_id]])</f>
        <v>compensation_sensor_rack_humidity</v>
      </c>
      <c r="G46" s="23" t="s">
        <v>28</v>
      </c>
      <c r="H46" s="23" t="s">
        <v>29</v>
      </c>
      <c r="I46" s="23" t="s">
        <v>30</v>
      </c>
      <c r="L46" s="23" t="s">
        <v>136</v>
      </c>
      <c r="N46" s="23"/>
      <c r="O46" s="25" t="s">
        <v>508</v>
      </c>
      <c r="P46" s="25"/>
      <c r="Q46" s="23" t="s">
        <v>31</v>
      </c>
      <c r="R46" s="23" t="s">
        <v>32</v>
      </c>
      <c r="S46" s="23" t="s">
        <v>33</v>
      </c>
      <c r="T46" s="23" t="s">
        <v>511</v>
      </c>
      <c r="U46" s="23">
        <v>300</v>
      </c>
      <c r="V46" s="25" t="s">
        <v>34</v>
      </c>
      <c r="W46" s="23" t="s">
        <v>35</v>
      </c>
      <c r="X46" s="23" t="str">
        <f>IF(ISBLANK(W46),  "", _xlfn.CONCAT("haas/entity/sensor/", LOWER(C46), "/", E46, "/config"))</f>
        <v>haas/entity/sensor/weewx/compensation_sensor_rack_humidity/config</v>
      </c>
      <c r="Y46" s="23" t="str">
        <f>IF(ISBLANK(W46),  "", _xlfn.CONCAT(LOWER(C46), "/", E46))</f>
        <v>weewx/compensation_sensor_rack_humidity</v>
      </c>
      <c r="Z46" s="23" t="s">
        <v>429</v>
      </c>
      <c r="AA46" s="23">
        <v>1</v>
      </c>
      <c r="AB46" s="26" t="s">
        <v>195</v>
      </c>
      <c r="AC46" s="23" t="s">
        <v>611</v>
      </c>
      <c r="AD46" s="25">
        <v>3.15</v>
      </c>
      <c r="AE46" s="23" t="s">
        <v>585</v>
      </c>
      <c r="AF46" s="23" t="s">
        <v>36</v>
      </c>
      <c r="AG46" s="23" t="s">
        <v>37</v>
      </c>
      <c r="AH46" s="23" t="s">
        <v>28</v>
      </c>
      <c r="AL46" s="23" t="str">
        <f t="shared" si="0"/>
        <v/>
      </c>
    </row>
    <row r="47" spans="1:38" ht="16" hidden="1" customHeight="1" x14ac:dyDescent="0.2">
      <c r="A47" s="23">
        <v>1062</v>
      </c>
      <c r="B47" s="23" t="s">
        <v>26</v>
      </c>
      <c r="C47" s="23" t="s">
        <v>803</v>
      </c>
      <c r="D47" s="23" t="s">
        <v>536</v>
      </c>
      <c r="E47" s="23" t="s">
        <v>535</v>
      </c>
      <c r="F47" s="23" t="str">
        <f>IF(ISBLANK(E47), "", Table2[[#This Row],[unique_id]])</f>
        <v>column_break</v>
      </c>
      <c r="G47" s="23" t="s">
        <v>532</v>
      </c>
      <c r="H47" s="23" t="s">
        <v>29</v>
      </c>
      <c r="I47" s="23" t="s">
        <v>30</v>
      </c>
      <c r="L47" s="23" t="s">
        <v>533</v>
      </c>
      <c r="M47" s="23" t="s">
        <v>534</v>
      </c>
      <c r="N47" s="23"/>
      <c r="O47" s="25"/>
      <c r="P47" s="25"/>
      <c r="Q47" s="23"/>
      <c r="V47" s="25"/>
      <c r="Y47" s="23" t="str">
        <f>IF(ISBLANK(W47),  "", _xlfn.CONCAT(LOWER(C47), "/", E47))</f>
        <v/>
      </c>
      <c r="AB47" s="26"/>
      <c r="AL47" s="23" t="str">
        <f t="shared" si="0"/>
        <v/>
      </c>
    </row>
    <row r="48" spans="1:38" ht="16" hidden="1" customHeight="1" x14ac:dyDescent="0.2">
      <c r="A48" s="23">
        <v>1100</v>
      </c>
      <c r="B48" s="23" t="s">
        <v>26</v>
      </c>
      <c r="C48" s="23" t="s">
        <v>128</v>
      </c>
      <c r="D48" s="23" t="s">
        <v>27</v>
      </c>
      <c r="E48" s="23" t="s">
        <v>482</v>
      </c>
      <c r="F48" s="23" t="str">
        <f>IF(ISBLANK(E48), "", Table2[[#This Row],[unique_id]])</f>
        <v>compensation_sensor_netatmo_ada_co2</v>
      </c>
      <c r="G48" s="23" t="s">
        <v>130</v>
      </c>
      <c r="H48" s="23" t="s">
        <v>188</v>
      </c>
      <c r="I48" s="23" t="s">
        <v>30</v>
      </c>
      <c r="N48" s="23"/>
      <c r="O48" s="25" t="s">
        <v>508</v>
      </c>
      <c r="P48" s="25"/>
      <c r="Q48" s="23"/>
      <c r="T48" s="23" t="s">
        <v>324</v>
      </c>
      <c r="V48" s="25"/>
      <c r="X48" s="23" t="str">
        <f>IF(ISBLANK(W48),  "", _xlfn.CONCAT("haas/entity/sensor/", LOWER(C48), "/", E48, "/config"))</f>
        <v/>
      </c>
      <c r="Y48" s="23" t="str">
        <f>IF(ISBLANK(W48),  "", _xlfn.CONCAT(LOWER(C48), "/", E48))</f>
        <v/>
      </c>
      <c r="AB48" s="26"/>
      <c r="AC48" s="23" t="str">
        <f>LOWER(_xlfn.CONCAT(Table2[[#This Row],[device_manufacturer]], "-",Table2[[#This Row],[device_suggested_area]]))</f>
        <v>netatmo-ada</v>
      </c>
      <c r="AD48" s="25" t="s">
        <v>770</v>
      </c>
      <c r="AE48" s="23" t="s">
        <v>772</v>
      </c>
      <c r="AF48" s="23" t="s">
        <v>768</v>
      </c>
      <c r="AG48" s="23" t="s">
        <v>128</v>
      </c>
      <c r="AH48" s="23" t="str">
        <f t="shared" ref="AH48:AH56" si="3">G48</f>
        <v>Ada</v>
      </c>
      <c r="AL48" s="23" t="str">
        <f t="shared" si="0"/>
        <v/>
      </c>
    </row>
    <row r="49" spans="1:38" ht="16" hidden="1" customHeight="1" x14ac:dyDescent="0.2">
      <c r="A49" s="23">
        <v>1101</v>
      </c>
      <c r="B49" s="23" t="s">
        <v>26</v>
      </c>
      <c r="C49" s="23" t="s">
        <v>128</v>
      </c>
      <c r="D49" s="23" t="s">
        <v>27</v>
      </c>
      <c r="E49" s="23" t="s">
        <v>483</v>
      </c>
      <c r="F49" s="23" t="str">
        <f>IF(ISBLANK(E49), "", Table2[[#This Row],[unique_id]])</f>
        <v>compensation_sensor_netatmo_edwin_co2</v>
      </c>
      <c r="G49" s="23" t="s">
        <v>127</v>
      </c>
      <c r="H49" s="23" t="s">
        <v>188</v>
      </c>
      <c r="I49" s="23" t="s">
        <v>30</v>
      </c>
      <c r="L49" s="23" t="s">
        <v>90</v>
      </c>
      <c r="N49" s="23" t="s">
        <v>799</v>
      </c>
      <c r="O49" s="25" t="s">
        <v>508</v>
      </c>
      <c r="P49" s="25"/>
      <c r="Q49" s="23"/>
      <c r="T49" s="23" t="s">
        <v>324</v>
      </c>
      <c r="X49" s="23" t="str">
        <f>IF(ISBLANK(W49),  "", _xlfn.CONCAT("haas/entity/sensor/", LOWER(C49), "/", E49, "/config"))</f>
        <v/>
      </c>
      <c r="Y49" s="23" t="str">
        <f>IF(ISBLANK(W49),  "", _xlfn.CONCAT(LOWER(C49), "/", E49))</f>
        <v/>
      </c>
      <c r="AC49" s="23" t="str">
        <f>LOWER(_xlfn.CONCAT(Table2[[#This Row],[device_manufacturer]], "-",Table2[[#This Row],[device_suggested_area]]))</f>
        <v>netatmo-edwin</v>
      </c>
      <c r="AD49" s="25" t="s">
        <v>770</v>
      </c>
      <c r="AE49" s="23" t="s">
        <v>772</v>
      </c>
      <c r="AF49" s="23" t="s">
        <v>768</v>
      </c>
      <c r="AG49" s="23" t="s">
        <v>128</v>
      </c>
      <c r="AH49" s="23" t="str">
        <f t="shared" si="3"/>
        <v>Edwin</v>
      </c>
      <c r="AL49" s="23" t="str">
        <f t="shared" si="0"/>
        <v/>
      </c>
    </row>
    <row r="50" spans="1:38" ht="16" hidden="1" customHeight="1" x14ac:dyDescent="0.2">
      <c r="A50" s="23">
        <v>1102</v>
      </c>
      <c r="B50" s="23" t="s">
        <v>26</v>
      </c>
      <c r="C50" s="23" t="s">
        <v>128</v>
      </c>
      <c r="D50" s="23" t="s">
        <v>27</v>
      </c>
      <c r="E50" s="23" t="s">
        <v>460</v>
      </c>
      <c r="F50" s="23" t="str">
        <f>IF(ISBLANK(E50), "", Table2[[#This Row],[unique_id]])</f>
        <v>compensation_sensor_netatmo_parents_co2</v>
      </c>
      <c r="G50" s="23" t="s">
        <v>235</v>
      </c>
      <c r="H50" s="23" t="s">
        <v>188</v>
      </c>
      <c r="I50" s="23" t="s">
        <v>30</v>
      </c>
      <c r="L50" s="23" t="s">
        <v>90</v>
      </c>
      <c r="N50" s="23" t="s">
        <v>799</v>
      </c>
      <c r="O50" s="25" t="s">
        <v>462</v>
      </c>
      <c r="P50" s="25"/>
      <c r="Q50" s="23"/>
      <c r="T50" s="23" t="s">
        <v>324</v>
      </c>
      <c r="X50" s="23" t="str">
        <f>IF(ISBLANK(W50),  "", _xlfn.CONCAT("haas/entity/sensor/", LOWER(C50), "/", E50, "/config"))</f>
        <v/>
      </c>
      <c r="Y50" s="23" t="str">
        <f>IF(ISBLANK(W50),  "", _xlfn.CONCAT(LOWER(C50), "/", E50))</f>
        <v/>
      </c>
      <c r="AC50" s="23" t="str">
        <f>LOWER(_xlfn.CONCAT(Table2[[#This Row],[device_manufacturer]], "-",Table2[[#This Row],[device_suggested_area]]))</f>
        <v>netatmo-parents</v>
      </c>
      <c r="AD50" s="25" t="s">
        <v>770</v>
      </c>
      <c r="AE50" s="23" t="s">
        <v>772</v>
      </c>
      <c r="AF50" s="23" t="s">
        <v>768</v>
      </c>
      <c r="AG50" s="23" t="s">
        <v>128</v>
      </c>
      <c r="AH50" s="23" t="str">
        <f t="shared" si="3"/>
        <v>Parents</v>
      </c>
      <c r="AL50" s="23" t="str">
        <f t="shared" si="0"/>
        <v/>
      </c>
    </row>
    <row r="51" spans="1:38" ht="16" hidden="1" customHeight="1" x14ac:dyDescent="0.2">
      <c r="A51" s="23">
        <v>1103</v>
      </c>
      <c r="B51" s="23" t="s">
        <v>26</v>
      </c>
      <c r="C51" s="23" t="s">
        <v>128</v>
      </c>
      <c r="D51" s="23" t="s">
        <v>27</v>
      </c>
      <c r="E51" s="23" t="s">
        <v>484</v>
      </c>
      <c r="F51" s="23" t="str">
        <f>IF(ISBLANK(E51), "", Table2[[#This Row],[unique_id]])</f>
        <v>compensation_sensor_netatmo_bertram_2_office_co2</v>
      </c>
      <c r="G51" s="23" t="s">
        <v>256</v>
      </c>
      <c r="H51" s="23" t="s">
        <v>188</v>
      </c>
      <c r="I51" s="23" t="s">
        <v>30</v>
      </c>
      <c r="L51" s="23" t="s">
        <v>90</v>
      </c>
      <c r="N51" s="23" t="s">
        <v>799</v>
      </c>
      <c r="O51" s="25" t="s">
        <v>508</v>
      </c>
      <c r="P51" s="25"/>
      <c r="Q51" s="23"/>
      <c r="T51" s="23" t="s">
        <v>324</v>
      </c>
      <c r="X51" s="23" t="str">
        <f>IF(ISBLANK(W51),  "", _xlfn.CONCAT("haas/entity/sensor/", LOWER(C51), "/", E51, "/config"))</f>
        <v/>
      </c>
      <c r="Y51" s="23" t="str">
        <f>IF(ISBLANK(W51),  "", _xlfn.CONCAT(LOWER(C51), "/", E51))</f>
        <v/>
      </c>
      <c r="AC51" s="23" t="str">
        <f>LOWER(_xlfn.CONCAT(Table2[[#This Row],[device_manufacturer]], "-",Table2[[#This Row],[device_suggested_area]]))</f>
        <v>netatmo-office</v>
      </c>
      <c r="AD51" s="25" t="s">
        <v>771</v>
      </c>
      <c r="AE51" s="23" t="s">
        <v>772</v>
      </c>
      <c r="AF51" s="23" t="s">
        <v>769</v>
      </c>
      <c r="AG51" s="23" t="s">
        <v>128</v>
      </c>
      <c r="AH51" s="23" t="str">
        <f t="shared" si="3"/>
        <v>Office</v>
      </c>
      <c r="AL51" s="23" t="str">
        <f t="shared" si="0"/>
        <v/>
      </c>
    </row>
    <row r="52" spans="1:38" ht="16" hidden="1" customHeight="1" x14ac:dyDescent="0.2">
      <c r="A52" s="23">
        <v>1104</v>
      </c>
      <c r="B52" s="23" t="s">
        <v>26</v>
      </c>
      <c r="C52" s="23" t="s">
        <v>128</v>
      </c>
      <c r="D52" s="23" t="s">
        <v>27</v>
      </c>
      <c r="E52" s="23" t="s">
        <v>487</v>
      </c>
      <c r="F52" s="23" t="str">
        <f>IF(ISBLANK(E52), "", Table2[[#This Row],[unique_id]])</f>
        <v>compensation_sensor_netatmo_bertram_2_office_lounge_co2</v>
      </c>
      <c r="G52" s="23" t="s">
        <v>237</v>
      </c>
      <c r="H52" s="23" t="s">
        <v>188</v>
      </c>
      <c r="I52" s="23" t="s">
        <v>30</v>
      </c>
      <c r="L52" s="23" t="s">
        <v>90</v>
      </c>
      <c r="N52" s="23" t="s">
        <v>799</v>
      </c>
      <c r="O52" s="25" t="s">
        <v>508</v>
      </c>
      <c r="P52" s="25"/>
      <c r="Q52" s="23"/>
      <c r="T52" s="23" t="s">
        <v>324</v>
      </c>
      <c r="X52" s="23" t="str">
        <f>IF(ISBLANK(W52),  "", _xlfn.CONCAT("haas/entity/sensor/", LOWER(C52), "/", E52, "/config"))</f>
        <v/>
      </c>
      <c r="Y52" s="23" t="str">
        <f>IF(ISBLANK(W52),  "", _xlfn.CONCAT(LOWER(C52), "/", E52))</f>
        <v/>
      </c>
      <c r="AC52" s="23" t="s">
        <v>859</v>
      </c>
      <c r="AD52" s="25" t="s">
        <v>771</v>
      </c>
      <c r="AE52" s="23" t="s">
        <v>772</v>
      </c>
      <c r="AF52" s="23" t="s">
        <v>769</v>
      </c>
      <c r="AG52" s="23" t="s">
        <v>128</v>
      </c>
      <c r="AH52" s="23" t="str">
        <f t="shared" si="3"/>
        <v>Lounge</v>
      </c>
      <c r="AL52" s="23" t="str">
        <f t="shared" si="0"/>
        <v/>
      </c>
    </row>
    <row r="53" spans="1:38" ht="16" hidden="1" customHeight="1" x14ac:dyDescent="0.2">
      <c r="A53" s="23">
        <v>1105</v>
      </c>
      <c r="B53" s="23" t="s">
        <v>26</v>
      </c>
      <c r="C53" s="23" t="s">
        <v>128</v>
      </c>
      <c r="D53" s="23" t="s">
        <v>27</v>
      </c>
      <c r="E53" s="23" t="s">
        <v>485</v>
      </c>
      <c r="F53" s="23" t="str">
        <f>IF(ISBLANK(E53), "", Table2[[#This Row],[unique_id]])</f>
        <v>compensation_sensor_netatmo_bertram_2_kitchen_co2</v>
      </c>
      <c r="G53" s="23" t="s">
        <v>249</v>
      </c>
      <c r="H53" s="23" t="s">
        <v>188</v>
      </c>
      <c r="I53" s="23" t="s">
        <v>30</v>
      </c>
      <c r="L53" s="23" t="s">
        <v>136</v>
      </c>
      <c r="N53" s="23" t="s">
        <v>799</v>
      </c>
      <c r="O53" s="25" t="s">
        <v>508</v>
      </c>
      <c r="P53" s="25"/>
      <c r="Q53" s="23"/>
      <c r="T53" s="23" t="s">
        <v>324</v>
      </c>
      <c r="X53" s="23" t="str">
        <f>IF(ISBLANK(W53),  "", _xlfn.CONCAT("haas/entity/sensor/", LOWER(C53), "/", E53, "/config"))</f>
        <v/>
      </c>
      <c r="Y53" s="23" t="str">
        <f>IF(ISBLANK(W53),  "", _xlfn.CONCAT(LOWER(C53), "/", E53))</f>
        <v/>
      </c>
      <c r="AC53" s="23" t="str">
        <f>LOWER(_xlfn.CONCAT(Table2[[#This Row],[device_manufacturer]], "-",Table2[[#This Row],[device_suggested_area]]))</f>
        <v>netatmo-kitchen</v>
      </c>
      <c r="AD53" s="25" t="s">
        <v>771</v>
      </c>
      <c r="AE53" s="23" t="s">
        <v>772</v>
      </c>
      <c r="AF53" s="23" t="s">
        <v>769</v>
      </c>
      <c r="AG53" s="23" t="s">
        <v>128</v>
      </c>
      <c r="AH53" s="23" t="str">
        <f t="shared" si="3"/>
        <v>Kitchen</v>
      </c>
      <c r="AL53" s="23" t="str">
        <f t="shared" si="0"/>
        <v/>
      </c>
    </row>
    <row r="54" spans="1:38" ht="16" hidden="1" customHeight="1" x14ac:dyDescent="0.2">
      <c r="A54" s="23">
        <v>1106</v>
      </c>
      <c r="B54" s="23" t="s">
        <v>26</v>
      </c>
      <c r="C54" s="23" t="s">
        <v>128</v>
      </c>
      <c r="D54" s="23" t="s">
        <v>27</v>
      </c>
      <c r="E54" s="23" t="s">
        <v>486</v>
      </c>
      <c r="F54" s="23" t="str">
        <f>IF(ISBLANK(E54), "", Table2[[#This Row],[unique_id]])</f>
        <v>compensation_sensor_netatmo_bertram_2_office_pantry_co2</v>
      </c>
      <c r="G54" s="23" t="s">
        <v>255</v>
      </c>
      <c r="H54" s="23" t="s">
        <v>188</v>
      </c>
      <c r="I54" s="23" t="s">
        <v>30</v>
      </c>
      <c r="L54" s="23" t="s">
        <v>136</v>
      </c>
      <c r="N54" s="23" t="s">
        <v>799</v>
      </c>
      <c r="O54" s="25" t="s">
        <v>508</v>
      </c>
      <c r="P54" s="25"/>
      <c r="Q54" s="23"/>
      <c r="T54" s="23" t="s">
        <v>324</v>
      </c>
      <c r="X54" s="23" t="str">
        <f>IF(ISBLANK(W54),  "", _xlfn.CONCAT("haas/entity/sensor/", LOWER(C54), "/", E54, "/config"))</f>
        <v/>
      </c>
      <c r="Y54" s="23" t="str">
        <f>IF(ISBLANK(W54),  "", _xlfn.CONCAT(LOWER(C54), "/", E54))</f>
        <v/>
      </c>
      <c r="AC54" s="23" t="s">
        <v>860</v>
      </c>
      <c r="AD54" s="25" t="s">
        <v>771</v>
      </c>
      <c r="AE54" s="23" t="s">
        <v>772</v>
      </c>
      <c r="AF54" s="23" t="s">
        <v>769</v>
      </c>
      <c r="AG54" s="23" t="s">
        <v>128</v>
      </c>
      <c r="AH54" s="23" t="str">
        <f t="shared" si="3"/>
        <v>Pantry</v>
      </c>
      <c r="AL54" s="23" t="str">
        <f t="shared" si="0"/>
        <v/>
      </c>
    </row>
    <row r="55" spans="1:38" ht="16" hidden="1" customHeight="1" x14ac:dyDescent="0.2">
      <c r="A55" s="23">
        <v>1107</v>
      </c>
      <c r="B55" s="23" t="s">
        <v>26</v>
      </c>
      <c r="C55" s="23" t="s">
        <v>128</v>
      </c>
      <c r="D55" s="23" t="s">
        <v>27</v>
      </c>
      <c r="E55" s="23" t="s">
        <v>488</v>
      </c>
      <c r="F55" s="23" t="str">
        <f>IF(ISBLANK(E55), "", Table2[[#This Row],[unique_id]])</f>
        <v>compensation_sensor_netatmo_bertram_2_office_dining_co2</v>
      </c>
      <c r="G55" s="23" t="s">
        <v>236</v>
      </c>
      <c r="H55" s="23" t="s">
        <v>188</v>
      </c>
      <c r="I55" s="23" t="s">
        <v>30</v>
      </c>
      <c r="L55" s="23" t="s">
        <v>136</v>
      </c>
      <c r="N55" s="23" t="s">
        <v>799</v>
      </c>
      <c r="O55" s="25" t="s">
        <v>508</v>
      </c>
      <c r="P55" s="25"/>
      <c r="Q55" s="23"/>
      <c r="T55" s="23" t="s">
        <v>324</v>
      </c>
      <c r="X55" s="23" t="str">
        <f>IF(ISBLANK(W55),  "", _xlfn.CONCAT("haas/entity/sensor/", LOWER(C55), "/", E55, "/config"))</f>
        <v/>
      </c>
      <c r="Y55" s="23" t="str">
        <f>IF(ISBLANK(W55),  "", _xlfn.CONCAT(LOWER(C55), "/", E55))</f>
        <v/>
      </c>
      <c r="AC55" s="23" t="s">
        <v>861</v>
      </c>
      <c r="AD55" s="25" t="s">
        <v>771</v>
      </c>
      <c r="AE55" s="23" t="s">
        <v>772</v>
      </c>
      <c r="AF55" s="23" t="s">
        <v>769</v>
      </c>
      <c r="AG55" s="23" t="s">
        <v>128</v>
      </c>
      <c r="AH55" s="23" t="str">
        <f t="shared" si="3"/>
        <v>Dining</v>
      </c>
      <c r="AL55" s="23" t="str">
        <f t="shared" si="0"/>
        <v/>
      </c>
    </row>
    <row r="56" spans="1:38" ht="16" hidden="1" customHeight="1" x14ac:dyDescent="0.2">
      <c r="A56" s="23">
        <v>1108</v>
      </c>
      <c r="B56" s="23" t="s">
        <v>26</v>
      </c>
      <c r="C56" s="23" t="s">
        <v>128</v>
      </c>
      <c r="D56" s="23" t="s">
        <v>27</v>
      </c>
      <c r="E56" s="23" t="s">
        <v>489</v>
      </c>
      <c r="F56" s="23" t="str">
        <f>IF(ISBLANK(E56), "", Table2[[#This Row],[unique_id]])</f>
        <v>compensation_sensor_netatmo_laundry_co2</v>
      </c>
      <c r="G56" s="23" t="s">
        <v>257</v>
      </c>
      <c r="H56" s="23" t="s">
        <v>188</v>
      </c>
      <c r="I56" s="23" t="s">
        <v>30</v>
      </c>
      <c r="N56" s="23"/>
      <c r="O56" s="25" t="s">
        <v>508</v>
      </c>
      <c r="P56" s="25"/>
      <c r="Q56" s="23"/>
      <c r="T56" s="23" t="s">
        <v>324</v>
      </c>
      <c r="X56" s="23" t="str">
        <f>IF(ISBLANK(W56),  "", _xlfn.CONCAT("haas/entity/sensor/", LOWER(C56), "/", E56, "/config"))</f>
        <v/>
      </c>
      <c r="Y56" s="23" t="str">
        <f>IF(ISBLANK(W56),  "", _xlfn.CONCAT(LOWER(C56), "/", E56))</f>
        <v/>
      </c>
      <c r="AC56" s="23" t="str">
        <f>LOWER(_xlfn.CONCAT(Table2[[#This Row],[device_manufacturer]], "-",Table2[[#This Row],[device_suggested_area]]))</f>
        <v>netatmo-laundry</v>
      </c>
      <c r="AD56" s="25" t="s">
        <v>770</v>
      </c>
      <c r="AE56" s="23" t="s">
        <v>772</v>
      </c>
      <c r="AF56" s="23" t="s">
        <v>768</v>
      </c>
      <c r="AG56" s="23" t="s">
        <v>128</v>
      </c>
      <c r="AH56" s="23" t="str">
        <f t="shared" si="3"/>
        <v>Laundry</v>
      </c>
      <c r="AL56" s="23" t="str">
        <f t="shared" si="0"/>
        <v/>
      </c>
    </row>
    <row r="57" spans="1:38" ht="16" hidden="1" customHeight="1" x14ac:dyDescent="0.2">
      <c r="A57" s="23">
        <v>1109</v>
      </c>
      <c r="B57" s="23" t="s">
        <v>26</v>
      </c>
      <c r="C57" s="23" t="s">
        <v>803</v>
      </c>
      <c r="D57" s="23" t="s">
        <v>536</v>
      </c>
      <c r="E57" s="23" t="s">
        <v>535</v>
      </c>
      <c r="F57" s="23" t="str">
        <f>IF(ISBLANK(E57), "", Table2[[#This Row],[unique_id]])</f>
        <v>column_break</v>
      </c>
      <c r="G57" s="23" t="s">
        <v>532</v>
      </c>
      <c r="H57" s="23" t="s">
        <v>188</v>
      </c>
      <c r="I57" s="23" t="s">
        <v>30</v>
      </c>
      <c r="L57" s="23" t="s">
        <v>533</v>
      </c>
      <c r="M57" s="23" t="s">
        <v>534</v>
      </c>
      <c r="N57" s="23"/>
      <c r="O57" s="25"/>
      <c r="P57" s="25"/>
      <c r="Q57" s="23"/>
      <c r="X57" s="23" t="str">
        <f>IF(ISBLANK(W57),  "", _xlfn.CONCAT("haas/entity/sensor/", LOWER(C57), "/", E57, "/config"))</f>
        <v/>
      </c>
      <c r="Y57" s="23" t="str">
        <f>IF(ISBLANK(W57),  "", _xlfn.CONCAT(LOWER(C57), "/", E57))</f>
        <v/>
      </c>
      <c r="AL57" s="27" t="str">
        <f t="shared" si="0"/>
        <v/>
      </c>
    </row>
    <row r="58" spans="1:38" ht="16" hidden="1" customHeight="1" x14ac:dyDescent="0.2">
      <c r="A58" s="23">
        <v>1110</v>
      </c>
      <c r="B58" s="23" t="s">
        <v>26</v>
      </c>
      <c r="C58" s="23" t="s">
        <v>823</v>
      </c>
      <c r="D58" s="23" t="s">
        <v>27</v>
      </c>
      <c r="E58" s="23" t="s">
        <v>827</v>
      </c>
      <c r="F58" s="27" t="str">
        <f>IF(ISBLANK(E58), "", Table2[[#This Row],[unique_id]])</f>
        <v>lounge_air_purifier_pm25</v>
      </c>
      <c r="G58" s="23" t="s">
        <v>237</v>
      </c>
      <c r="H58" s="23" t="s">
        <v>826</v>
      </c>
      <c r="I58" s="23" t="s">
        <v>30</v>
      </c>
      <c r="L58" s="23" t="s">
        <v>90</v>
      </c>
      <c r="N58" s="23" t="s">
        <v>799</v>
      </c>
      <c r="O58" s="25"/>
      <c r="P58" s="25"/>
      <c r="Q58" s="23"/>
      <c r="T58" s="23" t="s">
        <v>829</v>
      </c>
      <c r="X58" s="23" t="str">
        <f>IF(ISBLANK(W58),  "", _xlfn.CONCAT("haas/entity/sensor/", LOWER(C58), "/", E58, "/config"))</f>
        <v/>
      </c>
      <c r="Y58" s="23" t="str">
        <f>IF(ISBLANK(W58),  "", _xlfn.CONCAT(LOWER(C58), "/", E58))</f>
        <v/>
      </c>
      <c r="AL58" s="27" t="str">
        <f t="shared" si="0"/>
        <v/>
      </c>
    </row>
    <row r="59" spans="1:38" ht="16" hidden="1" customHeight="1" x14ac:dyDescent="0.2">
      <c r="A59" s="23">
        <v>1111</v>
      </c>
      <c r="B59" s="23" t="s">
        <v>26</v>
      </c>
      <c r="C59" s="23" t="s">
        <v>803</v>
      </c>
      <c r="D59" s="23" t="s">
        <v>536</v>
      </c>
      <c r="E59" s="23" t="s">
        <v>535</v>
      </c>
      <c r="F59" s="23" t="str">
        <f>IF(ISBLANK(E59), "", Table2[[#This Row],[unique_id]])</f>
        <v>column_break</v>
      </c>
      <c r="G59" s="23" t="s">
        <v>532</v>
      </c>
      <c r="H59" s="23" t="s">
        <v>826</v>
      </c>
      <c r="I59" s="23" t="s">
        <v>30</v>
      </c>
      <c r="L59" s="23" t="s">
        <v>533</v>
      </c>
      <c r="M59" s="23" t="s">
        <v>534</v>
      </c>
      <c r="N59" s="23"/>
      <c r="O59" s="25"/>
      <c r="P59" s="25"/>
      <c r="Q59" s="23"/>
      <c r="T59" s="23" t="s">
        <v>829</v>
      </c>
      <c r="Y59" s="23" t="str">
        <f>IF(ISBLANK(W59),  "", _xlfn.CONCAT(LOWER(C59), "/", E59))</f>
        <v/>
      </c>
      <c r="AL59" s="23" t="str">
        <f t="shared" si="0"/>
        <v/>
      </c>
    </row>
    <row r="60" spans="1:38" ht="16" hidden="1" customHeight="1" x14ac:dyDescent="0.2">
      <c r="A60" s="23">
        <v>1150</v>
      </c>
      <c r="B60" s="23" t="s">
        <v>26</v>
      </c>
      <c r="C60" s="23" t="s">
        <v>128</v>
      </c>
      <c r="D60" s="23" t="s">
        <v>27</v>
      </c>
      <c r="E60" s="23" t="s">
        <v>502</v>
      </c>
      <c r="F60" s="23" t="str">
        <f>IF(ISBLANK(E60), "", Table2[[#This Row],[unique_id]])</f>
        <v>compensation_sensor_netatmo_ada_noise</v>
      </c>
      <c r="G60" s="23" t="s">
        <v>130</v>
      </c>
      <c r="H60" s="23" t="s">
        <v>189</v>
      </c>
      <c r="I60" s="23" t="s">
        <v>30</v>
      </c>
      <c r="L60" s="23" t="s">
        <v>90</v>
      </c>
      <c r="N60" s="23" t="s">
        <v>799</v>
      </c>
      <c r="O60" s="25" t="s">
        <v>508</v>
      </c>
      <c r="P60" s="25"/>
      <c r="Q60" s="23"/>
      <c r="T60" s="23" t="s">
        <v>510</v>
      </c>
      <c r="V60" s="25"/>
      <c r="X60" s="23" t="str">
        <f>IF(ISBLANK(W60),  "", _xlfn.CONCAT("haas/entity/sensor/", LOWER(C60), "/", E60, "/config"))</f>
        <v/>
      </c>
      <c r="Y60" s="23" t="str">
        <f>IF(ISBLANK(W60),  "", _xlfn.CONCAT(LOWER(C60), "/", E60))</f>
        <v/>
      </c>
      <c r="AC60" s="23" t="str">
        <f>LOWER(_xlfn.CONCAT(Table2[[#This Row],[device_manufacturer]], "-",Table2[[#This Row],[device_suggested_area]]))</f>
        <v>netatmo-ada</v>
      </c>
      <c r="AD60" s="25" t="s">
        <v>770</v>
      </c>
      <c r="AE60" s="23" t="s">
        <v>772</v>
      </c>
      <c r="AF60" s="23" t="s">
        <v>768</v>
      </c>
      <c r="AG60" s="23" t="s">
        <v>128</v>
      </c>
      <c r="AH60" s="23" t="str">
        <f t="shared" ref="AH60:AH65" si="4">G60</f>
        <v>Ada</v>
      </c>
      <c r="AL60" s="23" t="str">
        <f t="shared" si="0"/>
        <v/>
      </c>
    </row>
    <row r="61" spans="1:38" ht="16" hidden="1" customHeight="1" x14ac:dyDescent="0.2">
      <c r="A61" s="23">
        <v>1151</v>
      </c>
      <c r="B61" s="23" t="s">
        <v>26</v>
      </c>
      <c r="C61" s="23" t="s">
        <v>128</v>
      </c>
      <c r="D61" s="23" t="s">
        <v>27</v>
      </c>
      <c r="E61" s="23" t="s">
        <v>503</v>
      </c>
      <c r="F61" s="23" t="str">
        <f>IF(ISBLANK(E61), "", Table2[[#This Row],[unique_id]])</f>
        <v>compensation_sensor_netatmo_edwin_noise</v>
      </c>
      <c r="G61" s="23" t="s">
        <v>127</v>
      </c>
      <c r="H61" s="23" t="s">
        <v>189</v>
      </c>
      <c r="I61" s="23" t="s">
        <v>30</v>
      </c>
      <c r="L61" s="23" t="s">
        <v>90</v>
      </c>
      <c r="N61" s="23" t="s">
        <v>799</v>
      </c>
      <c r="O61" s="25" t="s">
        <v>508</v>
      </c>
      <c r="P61" s="25"/>
      <c r="Q61" s="23"/>
      <c r="T61" s="23" t="s">
        <v>510</v>
      </c>
      <c r="V61" s="25"/>
      <c r="X61" s="23" t="str">
        <f>IF(ISBLANK(W61),  "", _xlfn.CONCAT("haas/entity/sensor/", LOWER(C61), "/", E61, "/config"))</f>
        <v/>
      </c>
      <c r="Y61" s="23" t="str">
        <f>IF(ISBLANK(W61),  "", _xlfn.CONCAT(LOWER(C61), "/", E61))</f>
        <v/>
      </c>
      <c r="AC61" s="23" t="str">
        <f>LOWER(_xlfn.CONCAT(Table2[[#This Row],[device_manufacturer]], "-",Table2[[#This Row],[device_suggested_area]]))</f>
        <v>netatmo-edwin</v>
      </c>
      <c r="AD61" s="25" t="s">
        <v>770</v>
      </c>
      <c r="AE61" s="23" t="s">
        <v>772</v>
      </c>
      <c r="AF61" s="23" t="s">
        <v>768</v>
      </c>
      <c r="AG61" s="23" t="s">
        <v>128</v>
      </c>
      <c r="AH61" s="23" t="str">
        <f t="shared" si="4"/>
        <v>Edwin</v>
      </c>
      <c r="AL61" s="23" t="str">
        <f t="shared" si="0"/>
        <v/>
      </c>
    </row>
    <row r="62" spans="1:38" ht="16" hidden="1" customHeight="1" x14ac:dyDescent="0.2">
      <c r="A62" s="23">
        <v>1152</v>
      </c>
      <c r="B62" s="23" t="s">
        <v>26</v>
      </c>
      <c r="C62" s="23" t="s">
        <v>128</v>
      </c>
      <c r="D62" s="23" t="s">
        <v>27</v>
      </c>
      <c r="E62" s="23" t="s">
        <v>504</v>
      </c>
      <c r="F62" s="23" t="str">
        <f>IF(ISBLANK(E62), "", Table2[[#This Row],[unique_id]])</f>
        <v>compensation_sensor_netatmo_parents_noise</v>
      </c>
      <c r="G62" s="23" t="s">
        <v>235</v>
      </c>
      <c r="H62" s="23" t="s">
        <v>189</v>
      </c>
      <c r="I62" s="23" t="s">
        <v>30</v>
      </c>
      <c r="L62" s="23" t="s">
        <v>90</v>
      </c>
      <c r="N62" s="23" t="s">
        <v>799</v>
      </c>
      <c r="O62" s="25" t="s">
        <v>508</v>
      </c>
      <c r="P62" s="25"/>
      <c r="Q62" s="23"/>
      <c r="T62" s="23" t="s">
        <v>510</v>
      </c>
      <c r="V62" s="25"/>
      <c r="X62" s="23" t="str">
        <f>IF(ISBLANK(W62),  "", _xlfn.CONCAT("haas/entity/sensor/", LOWER(C62), "/", E62, "/config"))</f>
        <v/>
      </c>
      <c r="Y62" s="23" t="str">
        <f>IF(ISBLANK(W62),  "", _xlfn.CONCAT(LOWER(C62), "/", E62))</f>
        <v/>
      </c>
      <c r="AC62" s="23" t="str">
        <f>LOWER(_xlfn.CONCAT(Table2[[#This Row],[device_manufacturer]], "-",Table2[[#This Row],[device_suggested_area]]))</f>
        <v>netatmo-parents</v>
      </c>
      <c r="AD62" s="25" t="s">
        <v>770</v>
      </c>
      <c r="AE62" s="23" t="s">
        <v>772</v>
      </c>
      <c r="AF62" s="23" t="s">
        <v>768</v>
      </c>
      <c r="AG62" s="23" t="s">
        <v>128</v>
      </c>
      <c r="AH62" s="23" t="str">
        <f t="shared" si="4"/>
        <v>Parents</v>
      </c>
      <c r="AL62" s="23" t="str">
        <f t="shared" si="0"/>
        <v/>
      </c>
    </row>
    <row r="63" spans="1:38" ht="16" hidden="1" customHeight="1" x14ac:dyDescent="0.2">
      <c r="A63" s="23">
        <v>1153</v>
      </c>
      <c r="B63" s="23" t="s">
        <v>26</v>
      </c>
      <c r="C63" s="23" t="s">
        <v>128</v>
      </c>
      <c r="D63" s="23" t="s">
        <v>27</v>
      </c>
      <c r="E63" s="23" t="s">
        <v>505</v>
      </c>
      <c r="F63" s="23" t="str">
        <f>IF(ISBLANK(E63), "", Table2[[#This Row],[unique_id]])</f>
        <v>compensation_sensor_netatmo_bertram_2_office_noise</v>
      </c>
      <c r="G63" s="23" t="s">
        <v>256</v>
      </c>
      <c r="H63" s="23" t="s">
        <v>189</v>
      </c>
      <c r="I63" s="23" t="s">
        <v>30</v>
      </c>
      <c r="L63" s="23" t="s">
        <v>90</v>
      </c>
      <c r="N63" s="23" t="s">
        <v>799</v>
      </c>
      <c r="O63" s="25" t="s">
        <v>508</v>
      </c>
      <c r="P63" s="25"/>
      <c r="Q63" s="23"/>
      <c r="T63" s="23" t="s">
        <v>510</v>
      </c>
      <c r="V63" s="25"/>
      <c r="X63" s="23" t="str">
        <f>IF(ISBLANK(W63),  "", _xlfn.CONCAT("haas/entity/sensor/", LOWER(C63), "/", E63, "/config"))</f>
        <v/>
      </c>
      <c r="Y63" s="23" t="str">
        <f>IF(ISBLANK(W63),  "", _xlfn.CONCAT(LOWER(C63), "/", E63))</f>
        <v/>
      </c>
      <c r="AC63" s="23" t="str">
        <f>LOWER(_xlfn.CONCAT(Table2[[#This Row],[device_manufacturer]], "-",Table2[[#This Row],[device_suggested_area]]))</f>
        <v>netatmo-office</v>
      </c>
      <c r="AD63" s="25" t="s">
        <v>771</v>
      </c>
      <c r="AE63" s="23" t="s">
        <v>772</v>
      </c>
      <c r="AF63" s="23" t="s">
        <v>769</v>
      </c>
      <c r="AG63" s="23" t="s">
        <v>128</v>
      </c>
      <c r="AH63" s="23" t="str">
        <f t="shared" si="4"/>
        <v>Office</v>
      </c>
      <c r="AL63" s="23" t="str">
        <f t="shared" si="0"/>
        <v/>
      </c>
    </row>
    <row r="64" spans="1:38" ht="16" hidden="1" customHeight="1" x14ac:dyDescent="0.2">
      <c r="A64" s="23">
        <v>1154</v>
      </c>
      <c r="B64" s="23" t="s">
        <v>26</v>
      </c>
      <c r="C64" s="23" t="s">
        <v>128</v>
      </c>
      <c r="D64" s="23" t="s">
        <v>27</v>
      </c>
      <c r="E64" s="23" t="s">
        <v>506</v>
      </c>
      <c r="F64" s="23" t="str">
        <f>IF(ISBLANK(E64), "", Table2[[#This Row],[unique_id]])</f>
        <v>compensation_sensor_netatmo_bertram_2_kitchen_noise</v>
      </c>
      <c r="G64" s="23" t="s">
        <v>249</v>
      </c>
      <c r="H64" s="23" t="s">
        <v>189</v>
      </c>
      <c r="I64" s="23" t="s">
        <v>30</v>
      </c>
      <c r="L64" s="23" t="s">
        <v>136</v>
      </c>
      <c r="N64" s="23" t="s">
        <v>799</v>
      </c>
      <c r="O64" s="25" t="s">
        <v>508</v>
      </c>
      <c r="P64" s="25"/>
      <c r="Q64" s="23"/>
      <c r="T64" s="23" t="s">
        <v>510</v>
      </c>
      <c r="V64" s="25"/>
      <c r="X64" s="23" t="str">
        <f>IF(ISBLANK(W64),  "", _xlfn.CONCAT("haas/entity/sensor/", LOWER(C64), "/", E64, "/config"))</f>
        <v/>
      </c>
      <c r="Y64" s="23" t="str">
        <f>IF(ISBLANK(W64),  "", _xlfn.CONCAT(LOWER(C64), "/", E64))</f>
        <v/>
      </c>
      <c r="AC64" s="23" t="str">
        <f>LOWER(_xlfn.CONCAT(Table2[[#This Row],[device_manufacturer]], "-",Table2[[#This Row],[device_suggested_area]]))</f>
        <v>netatmo-kitchen</v>
      </c>
      <c r="AD64" s="25" t="s">
        <v>771</v>
      </c>
      <c r="AE64" s="23" t="s">
        <v>772</v>
      </c>
      <c r="AF64" s="23" t="s">
        <v>769</v>
      </c>
      <c r="AG64" s="23" t="s">
        <v>128</v>
      </c>
      <c r="AH64" s="23" t="str">
        <f t="shared" si="4"/>
        <v>Kitchen</v>
      </c>
      <c r="AL64" s="23" t="str">
        <f t="shared" si="0"/>
        <v/>
      </c>
    </row>
    <row r="65" spans="1:38" ht="16" hidden="1" customHeight="1" x14ac:dyDescent="0.2">
      <c r="A65" s="23">
        <v>1155</v>
      </c>
      <c r="B65" s="23" t="s">
        <v>26</v>
      </c>
      <c r="C65" s="23" t="s">
        <v>128</v>
      </c>
      <c r="D65" s="23" t="s">
        <v>27</v>
      </c>
      <c r="E65" s="23" t="s">
        <v>507</v>
      </c>
      <c r="F65" s="23" t="str">
        <f>IF(ISBLANK(E65), "", Table2[[#This Row],[unique_id]])</f>
        <v>compensation_sensor_netatmo_laundry_noise</v>
      </c>
      <c r="G65" s="23" t="s">
        <v>257</v>
      </c>
      <c r="H65" s="23" t="s">
        <v>189</v>
      </c>
      <c r="I65" s="23" t="s">
        <v>30</v>
      </c>
      <c r="L65" s="23" t="s">
        <v>136</v>
      </c>
      <c r="N65" s="23" t="s">
        <v>799</v>
      </c>
      <c r="O65" s="25" t="s">
        <v>508</v>
      </c>
      <c r="P65" s="25"/>
      <c r="Q65" s="23"/>
      <c r="T65" s="23" t="s">
        <v>510</v>
      </c>
      <c r="V65" s="25"/>
      <c r="X65" s="23" t="str">
        <f>IF(ISBLANK(W65),  "", _xlfn.CONCAT("haas/entity/sensor/", LOWER(C65), "/", E65, "/config"))</f>
        <v/>
      </c>
      <c r="Y65" s="23" t="str">
        <f>IF(ISBLANK(W65),  "", _xlfn.CONCAT(LOWER(C65), "/", E65))</f>
        <v/>
      </c>
      <c r="AC65" s="23" t="str">
        <f>LOWER(_xlfn.CONCAT(Table2[[#This Row],[device_manufacturer]], "-",Table2[[#This Row],[device_suggested_area]]))</f>
        <v>netatmo-laundry</v>
      </c>
      <c r="AD65" s="25" t="s">
        <v>770</v>
      </c>
      <c r="AE65" s="23" t="s">
        <v>772</v>
      </c>
      <c r="AF65" s="23" t="s">
        <v>768</v>
      </c>
      <c r="AG65" s="23" t="s">
        <v>128</v>
      </c>
      <c r="AH65" s="23" t="str">
        <f t="shared" si="4"/>
        <v>Laundry</v>
      </c>
      <c r="AL65" s="23" t="str">
        <f t="shared" si="0"/>
        <v/>
      </c>
    </row>
    <row r="66" spans="1:38" ht="16" hidden="1" customHeight="1" x14ac:dyDescent="0.2">
      <c r="A66" s="23">
        <v>1200</v>
      </c>
      <c r="B66" s="23" t="s">
        <v>26</v>
      </c>
      <c r="C66" s="23" t="s">
        <v>39</v>
      </c>
      <c r="D66" s="23" t="s">
        <v>27</v>
      </c>
      <c r="E66" s="23" t="s">
        <v>41</v>
      </c>
      <c r="F66" s="23" t="str">
        <f>IF(ISBLANK(E66), "", Table2[[#This Row],[unique_id]])</f>
        <v>roof_cloud_base</v>
      </c>
      <c r="G66" s="23" t="s">
        <v>42</v>
      </c>
      <c r="H66" s="23" t="s">
        <v>43</v>
      </c>
      <c r="I66" s="23" t="s">
        <v>30</v>
      </c>
      <c r="N66" s="23"/>
      <c r="O66" s="25"/>
      <c r="P66" s="25"/>
      <c r="Q66" s="23" t="s">
        <v>31</v>
      </c>
      <c r="R66" s="23" t="s">
        <v>44</v>
      </c>
      <c r="T66" s="23" t="s">
        <v>183</v>
      </c>
      <c r="U66" s="23">
        <v>300</v>
      </c>
      <c r="V66" s="25" t="s">
        <v>34</v>
      </c>
      <c r="W66" s="23" t="s">
        <v>45</v>
      </c>
      <c r="X66" s="23" t="str">
        <f>IF(ISBLANK(W66),  "", _xlfn.CONCAT("haas/entity/sensor/", LOWER(C66), "/", E66, "/config"))</f>
        <v>haas/entity/sensor/weewx/roof_cloud_base/config</v>
      </c>
      <c r="Y66" s="23" t="str">
        <f>IF(ISBLANK(W66),  "", _xlfn.CONCAT(LOWER(C66), "/", E66))</f>
        <v>weewx/roof_cloud_base</v>
      </c>
      <c r="Z66" s="23" t="s">
        <v>429</v>
      </c>
      <c r="AA66" s="23">
        <v>1</v>
      </c>
      <c r="AB66" s="26" t="s">
        <v>195</v>
      </c>
      <c r="AC66" s="23" t="s">
        <v>611</v>
      </c>
      <c r="AD66" s="25">
        <v>3.15</v>
      </c>
      <c r="AE66" s="23" t="s">
        <v>585</v>
      </c>
      <c r="AF66" s="23" t="s">
        <v>36</v>
      </c>
      <c r="AG66" s="23" t="s">
        <v>37</v>
      </c>
      <c r="AH66" s="23" t="s">
        <v>38</v>
      </c>
      <c r="AL66" s="23" t="str">
        <f t="shared" si="0"/>
        <v/>
      </c>
    </row>
    <row r="67" spans="1:38" ht="16" hidden="1" customHeight="1" x14ac:dyDescent="0.2">
      <c r="A67" s="23">
        <v>1201</v>
      </c>
      <c r="B67" s="23" t="s">
        <v>26</v>
      </c>
      <c r="C67" s="23" t="s">
        <v>39</v>
      </c>
      <c r="D67" s="23" t="s">
        <v>27</v>
      </c>
      <c r="E67" s="23" t="s">
        <v>46</v>
      </c>
      <c r="F67" s="23" t="str">
        <f>IF(ISBLANK(E67), "", Table2[[#This Row],[unique_id]])</f>
        <v>roof_max_solar_radiation</v>
      </c>
      <c r="G67" s="23" t="s">
        <v>47</v>
      </c>
      <c r="H67" s="23" t="s">
        <v>43</v>
      </c>
      <c r="I67" s="23" t="s">
        <v>30</v>
      </c>
      <c r="N67" s="23"/>
      <c r="O67" s="25"/>
      <c r="P67" s="25"/>
      <c r="Q67" s="23" t="s">
        <v>31</v>
      </c>
      <c r="R67" s="23" t="s">
        <v>48</v>
      </c>
      <c r="T67" s="23" t="s">
        <v>184</v>
      </c>
      <c r="U67" s="23">
        <v>300</v>
      </c>
      <c r="V67" s="25" t="s">
        <v>34</v>
      </c>
      <c r="W67" s="23" t="s">
        <v>49</v>
      </c>
      <c r="X67" s="23" t="str">
        <f>IF(ISBLANK(W67),  "", _xlfn.CONCAT("haas/entity/sensor/", LOWER(C67), "/", E67, "/config"))</f>
        <v>haas/entity/sensor/weewx/roof_max_solar_radiation/config</v>
      </c>
      <c r="Y67" s="23" t="str">
        <f>IF(ISBLANK(W67),  "", _xlfn.CONCAT(LOWER(C67), "/", E67))</f>
        <v>weewx/roof_max_solar_radiation</v>
      </c>
      <c r="Z67" s="23" t="s">
        <v>429</v>
      </c>
      <c r="AA67" s="23">
        <v>1</v>
      </c>
      <c r="AB67" s="26" t="s">
        <v>195</v>
      </c>
      <c r="AC67" s="23" t="s">
        <v>611</v>
      </c>
      <c r="AD67" s="25">
        <v>3.15</v>
      </c>
      <c r="AE67" s="23" t="s">
        <v>585</v>
      </c>
      <c r="AF67" s="23" t="s">
        <v>36</v>
      </c>
      <c r="AG67" s="23" t="s">
        <v>37</v>
      </c>
      <c r="AH67" s="23" t="s">
        <v>38</v>
      </c>
      <c r="AL67" s="23" t="str">
        <f t="shared" si="0"/>
        <v/>
      </c>
    </row>
    <row r="68" spans="1:38" ht="16" hidden="1" customHeight="1" x14ac:dyDescent="0.2">
      <c r="A68" s="23">
        <v>1250</v>
      </c>
      <c r="B68" s="23" t="s">
        <v>26</v>
      </c>
      <c r="C68" s="23" t="s">
        <v>39</v>
      </c>
      <c r="D68" s="23" t="s">
        <v>27</v>
      </c>
      <c r="E68" s="23" t="s">
        <v>53</v>
      </c>
      <c r="F68" s="23" t="str">
        <f>IF(ISBLANK(E68), "", Table2[[#This Row],[unique_id]])</f>
        <v>roof_barometer_pressure</v>
      </c>
      <c r="G68" s="23" t="s">
        <v>54</v>
      </c>
      <c r="H68" s="23" t="s">
        <v>50</v>
      </c>
      <c r="I68" s="23" t="s">
        <v>30</v>
      </c>
      <c r="N68" s="23"/>
      <c r="O68" s="25"/>
      <c r="P68" s="25"/>
      <c r="Q68" s="23" t="s">
        <v>31</v>
      </c>
      <c r="R68" s="23" t="s">
        <v>51</v>
      </c>
      <c r="S68" s="23" t="s">
        <v>52</v>
      </c>
      <c r="U68" s="23">
        <v>300</v>
      </c>
      <c r="V68" s="25" t="s">
        <v>34</v>
      </c>
      <c r="W68" s="23" t="s">
        <v>55</v>
      </c>
      <c r="X68" s="23" t="str">
        <f>IF(ISBLANK(W68),  "", _xlfn.CONCAT("haas/entity/sensor/", LOWER(C68), "/", E68, "/config"))</f>
        <v>haas/entity/sensor/weewx/roof_barometer_pressure/config</v>
      </c>
      <c r="Y68" s="23" t="str">
        <f>IF(ISBLANK(W68),  "", _xlfn.CONCAT(LOWER(C68), "/", E68))</f>
        <v>weewx/roof_barometer_pressure</v>
      </c>
      <c r="Z68" s="23" t="s">
        <v>429</v>
      </c>
      <c r="AA68" s="23">
        <v>1</v>
      </c>
      <c r="AB68" s="26" t="s">
        <v>195</v>
      </c>
      <c r="AC68" s="23" t="s">
        <v>611</v>
      </c>
      <c r="AD68" s="25">
        <v>3.15</v>
      </c>
      <c r="AE68" s="23" t="s">
        <v>585</v>
      </c>
      <c r="AF68" s="23" t="s">
        <v>36</v>
      </c>
      <c r="AG68" s="23" t="s">
        <v>37</v>
      </c>
      <c r="AH68" s="23" t="s">
        <v>38</v>
      </c>
      <c r="AL68" s="23" t="str">
        <f t="shared" ref="AL68:AL131" si="5">IF(AND(ISBLANK(AJ68), ISBLANK(AK68)), "", _xlfn.CONCAT("[", IF(ISBLANK(AJ68), "", _xlfn.CONCAT("[""mac"", """, AJ68, """]")), IF(ISBLANK(AK68), "", _xlfn.CONCAT(", [""ip"", """, AK68, """]")), "]"))</f>
        <v/>
      </c>
    </row>
    <row r="69" spans="1:38" ht="16" hidden="1" customHeight="1" x14ac:dyDescent="0.2">
      <c r="A69" s="23">
        <v>1251</v>
      </c>
      <c r="B69" s="23" t="s">
        <v>26</v>
      </c>
      <c r="C69" s="23" t="s">
        <v>39</v>
      </c>
      <c r="D69" s="23" t="s">
        <v>27</v>
      </c>
      <c r="E69" s="23" t="s">
        <v>56</v>
      </c>
      <c r="F69" s="23" t="str">
        <f>IF(ISBLANK(E69), "", Table2[[#This Row],[unique_id]])</f>
        <v>roof_pressure</v>
      </c>
      <c r="G69" s="23" t="s">
        <v>38</v>
      </c>
      <c r="H69" s="23" t="s">
        <v>50</v>
      </c>
      <c r="I69" s="23" t="s">
        <v>30</v>
      </c>
      <c r="N69" s="23"/>
      <c r="O69" s="25"/>
      <c r="P69" s="25"/>
      <c r="Q69" s="23" t="s">
        <v>31</v>
      </c>
      <c r="R69" s="23" t="s">
        <v>51</v>
      </c>
      <c r="S69" s="23" t="s">
        <v>52</v>
      </c>
      <c r="U69" s="23">
        <v>300</v>
      </c>
      <c r="V69" s="25" t="s">
        <v>34</v>
      </c>
      <c r="W69" s="23" t="s">
        <v>52</v>
      </c>
      <c r="X69" s="23" t="str">
        <f>IF(ISBLANK(W69),  "", _xlfn.CONCAT("haas/entity/sensor/", LOWER(C69), "/", E69, "/config"))</f>
        <v>haas/entity/sensor/weewx/roof_pressure/config</v>
      </c>
      <c r="Y69" s="23" t="str">
        <f>IF(ISBLANK(W69),  "", _xlfn.CONCAT(LOWER(C69), "/", E69))</f>
        <v>weewx/roof_pressure</v>
      </c>
      <c r="Z69" s="23" t="s">
        <v>429</v>
      </c>
      <c r="AA69" s="23">
        <v>1</v>
      </c>
      <c r="AB69" s="26" t="s">
        <v>195</v>
      </c>
      <c r="AC69" s="23" t="s">
        <v>611</v>
      </c>
      <c r="AD69" s="25">
        <v>3.15</v>
      </c>
      <c r="AE69" s="23" t="s">
        <v>585</v>
      </c>
      <c r="AF69" s="23" t="s">
        <v>36</v>
      </c>
      <c r="AG69" s="23" t="s">
        <v>37</v>
      </c>
      <c r="AH69" s="23" t="s">
        <v>38</v>
      </c>
      <c r="AL69" s="23" t="str">
        <f t="shared" si="5"/>
        <v/>
      </c>
    </row>
    <row r="70" spans="1:38" ht="16" hidden="1" customHeight="1" x14ac:dyDescent="0.2">
      <c r="A70" s="23">
        <v>1300</v>
      </c>
      <c r="B70" s="23" t="s">
        <v>26</v>
      </c>
      <c r="C70" s="23" t="s">
        <v>39</v>
      </c>
      <c r="D70" s="23" t="s">
        <v>27</v>
      </c>
      <c r="E70" s="23" t="s">
        <v>107</v>
      </c>
      <c r="F70" s="23" t="str">
        <f>IF(ISBLANK(E70), "", Table2[[#This Row],[unique_id]])</f>
        <v>roof_wind_direction</v>
      </c>
      <c r="G70" s="23" t="s">
        <v>108</v>
      </c>
      <c r="H70" s="23" t="s">
        <v>109</v>
      </c>
      <c r="I70" s="23" t="s">
        <v>30</v>
      </c>
      <c r="N70" s="23"/>
      <c r="O70" s="25"/>
      <c r="P70" s="25"/>
      <c r="Q70" s="23" t="s">
        <v>31</v>
      </c>
      <c r="R70" s="23" t="s">
        <v>177</v>
      </c>
      <c r="T70" s="23" t="s">
        <v>186</v>
      </c>
      <c r="U70" s="23">
        <v>300</v>
      </c>
      <c r="V70" s="25" t="s">
        <v>34</v>
      </c>
      <c r="W70" s="23" t="s">
        <v>110</v>
      </c>
      <c r="X70" s="23" t="str">
        <f>IF(ISBLANK(W70),  "", _xlfn.CONCAT("haas/entity/sensor/", LOWER(C70), "/", E70, "/config"))</f>
        <v>haas/entity/sensor/weewx/roof_wind_direction/config</v>
      </c>
      <c r="Y70" s="23" t="str">
        <f>IF(ISBLANK(W70),  "", _xlfn.CONCAT(LOWER(C70), "/", E70))</f>
        <v>weewx/roof_wind_direction</v>
      </c>
      <c r="Z70" s="23" t="s">
        <v>429</v>
      </c>
      <c r="AA70" s="23">
        <v>1</v>
      </c>
      <c r="AB70" s="26" t="s">
        <v>195</v>
      </c>
      <c r="AC70" s="23" t="s">
        <v>611</v>
      </c>
      <c r="AD70" s="25">
        <v>3.15</v>
      </c>
      <c r="AE70" s="23" t="s">
        <v>585</v>
      </c>
      <c r="AF70" s="23" t="s">
        <v>36</v>
      </c>
      <c r="AG70" s="23" t="s">
        <v>37</v>
      </c>
      <c r="AH70" s="23" t="s">
        <v>38</v>
      </c>
      <c r="AL70" s="23" t="str">
        <f t="shared" si="5"/>
        <v/>
      </c>
    </row>
    <row r="71" spans="1:38" ht="16" hidden="1" customHeight="1" x14ac:dyDescent="0.2">
      <c r="A71" s="23">
        <v>1301</v>
      </c>
      <c r="B71" s="23" t="s">
        <v>26</v>
      </c>
      <c r="C71" s="23" t="s">
        <v>39</v>
      </c>
      <c r="D71" s="23" t="s">
        <v>27</v>
      </c>
      <c r="E71" s="23" t="s">
        <v>111</v>
      </c>
      <c r="F71" s="23" t="str">
        <f>IF(ISBLANK(E71), "", Table2[[#This Row],[unique_id]])</f>
        <v>roof_wind_gust_direction</v>
      </c>
      <c r="G71" s="23" t="s">
        <v>112</v>
      </c>
      <c r="H71" s="23" t="s">
        <v>109</v>
      </c>
      <c r="I71" s="23" t="s">
        <v>30</v>
      </c>
      <c r="N71" s="23"/>
      <c r="O71" s="25"/>
      <c r="P71" s="25"/>
      <c r="Q71" s="23" t="s">
        <v>31</v>
      </c>
      <c r="R71" s="23" t="s">
        <v>177</v>
      </c>
      <c r="T71" s="23" t="s">
        <v>186</v>
      </c>
      <c r="U71" s="23">
        <v>300</v>
      </c>
      <c r="V71" s="25" t="s">
        <v>34</v>
      </c>
      <c r="W71" s="23" t="s">
        <v>113</v>
      </c>
      <c r="X71" s="23" t="str">
        <f>IF(ISBLANK(W71),  "", _xlfn.CONCAT("haas/entity/sensor/", LOWER(C71), "/", E71, "/config"))</f>
        <v>haas/entity/sensor/weewx/roof_wind_gust_direction/config</v>
      </c>
      <c r="Y71" s="23" t="str">
        <f>IF(ISBLANK(W71),  "", _xlfn.CONCAT(LOWER(C71), "/", E71))</f>
        <v>weewx/roof_wind_gust_direction</v>
      </c>
      <c r="Z71" s="23" t="s">
        <v>429</v>
      </c>
      <c r="AA71" s="23">
        <v>1</v>
      </c>
      <c r="AB71" s="26" t="s">
        <v>195</v>
      </c>
      <c r="AC71" s="23" t="s">
        <v>611</v>
      </c>
      <c r="AD71" s="25">
        <v>3.15</v>
      </c>
      <c r="AE71" s="23" t="s">
        <v>585</v>
      </c>
      <c r="AF71" s="23" t="s">
        <v>36</v>
      </c>
      <c r="AG71" s="23" t="s">
        <v>37</v>
      </c>
      <c r="AH71" s="23" t="s">
        <v>38</v>
      </c>
      <c r="AL71" s="23" t="str">
        <f t="shared" si="5"/>
        <v/>
      </c>
    </row>
    <row r="72" spans="1:38" ht="16" hidden="1" customHeight="1" x14ac:dyDescent="0.2">
      <c r="A72" s="23">
        <v>1302</v>
      </c>
      <c r="B72" s="23" t="s">
        <v>26</v>
      </c>
      <c r="C72" s="23" t="s">
        <v>39</v>
      </c>
      <c r="D72" s="23" t="s">
        <v>27</v>
      </c>
      <c r="E72" s="23" t="s">
        <v>114</v>
      </c>
      <c r="F72" s="23" t="str">
        <f>IF(ISBLANK(E72), "", Table2[[#This Row],[unique_id]])</f>
        <v>roof_wind_gust_speed</v>
      </c>
      <c r="G72" s="23" t="s">
        <v>115</v>
      </c>
      <c r="H72" s="23" t="s">
        <v>109</v>
      </c>
      <c r="I72" s="23" t="s">
        <v>30</v>
      </c>
      <c r="N72" s="23"/>
      <c r="O72" s="25"/>
      <c r="P72" s="25"/>
      <c r="Q72" s="23" t="s">
        <v>31</v>
      </c>
      <c r="R72" s="23" t="s">
        <v>178</v>
      </c>
      <c r="T72" s="23" t="s">
        <v>186</v>
      </c>
      <c r="U72" s="23">
        <v>300</v>
      </c>
      <c r="V72" s="25" t="s">
        <v>34</v>
      </c>
      <c r="W72" s="23" t="s">
        <v>116</v>
      </c>
      <c r="X72" s="23" t="str">
        <f>IF(ISBLANK(W72),  "", _xlfn.CONCAT("haas/entity/sensor/", LOWER(C72), "/", E72, "/config"))</f>
        <v>haas/entity/sensor/weewx/roof_wind_gust_speed/config</v>
      </c>
      <c r="Y72" s="23" t="str">
        <f>IF(ISBLANK(W72),  "", _xlfn.CONCAT(LOWER(C72), "/", E72))</f>
        <v>weewx/roof_wind_gust_speed</v>
      </c>
      <c r="Z72" s="23" t="s">
        <v>428</v>
      </c>
      <c r="AA72" s="23">
        <v>1</v>
      </c>
      <c r="AB72" s="26" t="s">
        <v>195</v>
      </c>
      <c r="AC72" s="23" t="s">
        <v>611</v>
      </c>
      <c r="AD72" s="25">
        <v>3.15</v>
      </c>
      <c r="AE72" s="23" t="s">
        <v>585</v>
      </c>
      <c r="AF72" s="23" t="s">
        <v>36</v>
      </c>
      <c r="AG72" s="23" t="s">
        <v>37</v>
      </c>
      <c r="AH72" s="23" t="s">
        <v>38</v>
      </c>
      <c r="AL72" s="23" t="str">
        <f t="shared" si="5"/>
        <v/>
      </c>
    </row>
    <row r="73" spans="1:38" ht="16" hidden="1" customHeight="1" x14ac:dyDescent="0.2">
      <c r="A73" s="23">
        <v>1303</v>
      </c>
      <c r="B73" s="23" t="s">
        <v>26</v>
      </c>
      <c r="C73" s="23" t="s">
        <v>39</v>
      </c>
      <c r="D73" s="23" t="s">
        <v>27</v>
      </c>
      <c r="E73" s="23" t="s">
        <v>117</v>
      </c>
      <c r="F73" s="23" t="str">
        <f>IF(ISBLANK(E73), "", Table2[[#This Row],[unique_id]])</f>
        <v>roof_wind_speed_10min</v>
      </c>
      <c r="G73" s="23" t="s">
        <v>118</v>
      </c>
      <c r="H73" s="23" t="s">
        <v>109</v>
      </c>
      <c r="I73" s="23" t="s">
        <v>30</v>
      </c>
      <c r="N73" s="23"/>
      <c r="O73" s="25"/>
      <c r="P73" s="25"/>
      <c r="Q73" s="23" t="s">
        <v>31</v>
      </c>
      <c r="R73" s="23" t="s">
        <v>178</v>
      </c>
      <c r="T73" s="23" t="s">
        <v>186</v>
      </c>
      <c r="U73" s="23">
        <v>300</v>
      </c>
      <c r="V73" s="25" t="s">
        <v>34</v>
      </c>
      <c r="W73" s="23" t="s">
        <v>119</v>
      </c>
      <c r="X73" s="23" t="str">
        <f>IF(ISBLANK(W73),  "", _xlfn.CONCAT("haas/entity/sensor/", LOWER(C73), "/", E73, "/config"))</f>
        <v>haas/entity/sensor/weewx/roof_wind_speed_10min/config</v>
      </c>
      <c r="Y73" s="23" t="str">
        <f>IF(ISBLANK(W73),  "", _xlfn.CONCAT(LOWER(C73), "/", E73))</f>
        <v>weewx/roof_wind_speed_10min</v>
      </c>
      <c r="Z73" s="23" t="s">
        <v>428</v>
      </c>
      <c r="AA73" s="23">
        <v>1</v>
      </c>
      <c r="AB73" s="26" t="s">
        <v>195</v>
      </c>
      <c r="AC73" s="23" t="s">
        <v>611</v>
      </c>
      <c r="AD73" s="25">
        <v>3.15</v>
      </c>
      <c r="AE73" s="23" t="s">
        <v>585</v>
      </c>
      <c r="AF73" s="23" t="s">
        <v>36</v>
      </c>
      <c r="AG73" s="23" t="s">
        <v>37</v>
      </c>
      <c r="AH73" s="23" t="s">
        <v>38</v>
      </c>
      <c r="AL73" s="23" t="str">
        <f t="shared" si="5"/>
        <v/>
      </c>
    </row>
    <row r="74" spans="1:38" ht="16" hidden="1" customHeight="1" x14ac:dyDescent="0.2">
      <c r="A74" s="23">
        <v>1304</v>
      </c>
      <c r="B74" s="23" t="s">
        <v>26</v>
      </c>
      <c r="C74" s="23" t="s">
        <v>39</v>
      </c>
      <c r="D74" s="23" t="s">
        <v>27</v>
      </c>
      <c r="E74" s="23" t="s">
        <v>120</v>
      </c>
      <c r="F74" s="23" t="str">
        <f>IF(ISBLANK(E74), "", Table2[[#This Row],[unique_id]])</f>
        <v>roof_wind_samples</v>
      </c>
      <c r="G74" s="23" t="s">
        <v>121</v>
      </c>
      <c r="H74" s="23" t="s">
        <v>109</v>
      </c>
      <c r="I74" s="23" t="s">
        <v>30</v>
      </c>
      <c r="N74" s="23"/>
      <c r="O74" s="25"/>
      <c r="P74" s="25"/>
      <c r="Q74" s="23" t="s">
        <v>31</v>
      </c>
      <c r="T74" s="23" t="s">
        <v>186</v>
      </c>
      <c r="U74" s="23">
        <v>300</v>
      </c>
      <c r="V74" s="25" t="s">
        <v>34</v>
      </c>
      <c r="W74" s="23" t="s">
        <v>122</v>
      </c>
      <c r="X74" s="23" t="str">
        <f>IF(ISBLANK(W74),  "", _xlfn.CONCAT("haas/entity/sensor/", LOWER(C74), "/", E74, "/config"))</f>
        <v>haas/entity/sensor/weewx/roof_wind_samples/config</v>
      </c>
      <c r="Y74" s="23" t="str">
        <f>IF(ISBLANK(W74),  "", _xlfn.CONCAT(LOWER(C74), "/", E74))</f>
        <v>weewx/roof_wind_samples</v>
      </c>
      <c r="Z74" s="23" t="s">
        <v>430</v>
      </c>
      <c r="AA74" s="23">
        <v>1</v>
      </c>
      <c r="AB74" s="26" t="s">
        <v>195</v>
      </c>
      <c r="AC74" s="23" t="s">
        <v>611</v>
      </c>
      <c r="AD74" s="25">
        <v>3.15</v>
      </c>
      <c r="AE74" s="23" t="s">
        <v>585</v>
      </c>
      <c r="AF74" s="23" t="s">
        <v>36</v>
      </c>
      <c r="AG74" s="23" t="s">
        <v>37</v>
      </c>
      <c r="AH74" s="23" t="s">
        <v>38</v>
      </c>
      <c r="AL74" s="23" t="str">
        <f t="shared" si="5"/>
        <v/>
      </c>
    </row>
    <row r="75" spans="1:38" ht="16" hidden="1" customHeight="1" x14ac:dyDescent="0.2">
      <c r="A75" s="23">
        <v>1305</v>
      </c>
      <c r="B75" s="23" t="s">
        <v>26</v>
      </c>
      <c r="C75" s="23" t="s">
        <v>39</v>
      </c>
      <c r="D75" s="23" t="s">
        <v>27</v>
      </c>
      <c r="E75" s="23" t="s">
        <v>123</v>
      </c>
      <c r="F75" s="23" t="str">
        <f>IF(ISBLANK(E75), "", Table2[[#This Row],[unique_id]])</f>
        <v>roof_wind_run</v>
      </c>
      <c r="G75" s="23" t="s">
        <v>124</v>
      </c>
      <c r="H75" s="23" t="s">
        <v>109</v>
      </c>
      <c r="I75" s="23" t="s">
        <v>30</v>
      </c>
      <c r="N75" s="23"/>
      <c r="O75" s="25"/>
      <c r="P75" s="25"/>
      <c r="Q75" s="23" t="s">
        <v>31</v>
      </c>
      <c r="R75" s="23" t="s">
        <v>125</v>
      </c>
      <c r="T75" s="23" t="s">
        <v>186</v>
      </c>
      <c r="U75" s="23">
        <v>300</v>
      </c>
      <c r="V75" s="25" t="s">
        <v>34</v>
      </c>
      <c r="W75" s="23" t="s">
        <v>126</v>
      </c>
      <c r="X75" s="23" t="str">
        <f>IF(ISBLANK(W75),  "", _xlfn.CONCAT("haas/entity/sensor/", LOWER(C75), "/", E75, "/config"))</f>
        <v>haas/entity/sensor/weewx/roof_wind_run/config</v>
      </c>
      <c r="Y75" s="23" t="str">
        <f>IF(ISBLANK(W75),  "", _xlfn.CONCAT(LOWER(C75), "/", E75))</f>
        <v>weewx/roof_wind_run</v>
      </c>
      <c r="Z75" s="23" t="s">
        <v>428</v>
      </c>
      <c r="AA75" s="23">
        <v>1</v>
      </c>
      <c r="AB75" s="26" t="s">
        <v>195</v>
      </c>
      <c r="AC75" s="23" t="s">
        <v>611</v>
      </c>
      <c r="AD75" s="25">
        <v>3.15</v>
      </c>
      <c r="AE75" s="23" t="s">
        <v>585</v>
      </c>
      <c r="AF75" s="23" t="s">
        <v>36</v>
      </c>
      <c r="AG75" s="23" t="s">
        <v>37</v>
      </c>
      <c r="AH75" s="23" t="s">
        <v>38</v>
      </c>
      <c r="AL75" s="23" t="str">
        <f t="shared" si="5"/>
        <v/>
      </c>
    </row>
    <row r="76" spans="1:38" ht="16" hidden="1" customHeight="1" x14ac:dyDescent="0.2">
      <c r="A76" s="23">
        <v>1306</v>
      </c>
      <c r="B76" s="23" t="s">
        <v>26</v>
      </c>
      <c r="C76" s="23" t="s">
        <v>39</v>
      </c>
      <c r="D76" s="23" t="s">
        <v>27</v>
      </c>
      <c r="E76" s="23" t="s">
        <v>104</v>
      </c>
      <c r="F76" s="23" t="str">
        <f>IF(ISBLANK(E76), "", Table2[[#This Row],[unique_id]])</f>
        <v>roof_wind_speed</v>
      </c>
      <c r="G76" s="23" t="s">
        <v>105</v>
      </c>
      <c r="H76" s="23" t="s">
        <v>109</v>
      </c>
      <c r="I76" s="23" t="s">
        <v>30</v>
      </c>
      <c r="N76" s="23"/>
      <c r="O76" s="25"/>
      <c r="P76" s="25"/>
      <c r="Q76" s="23" t="s">
        <v>31</v>
      </c>
      <c r="R76" s="31" t="s">
        <v>178</v>
      </c>
      <c r="T76" s="23" t="s">
        <v>186</v>
      </c>
      <c r="U76" s="23">
        <v>300</v>
      </c>
      <c r="V76" s="25" t="s">
        <v>34</v>
      </c>
      <c r="W76" s="23" t="s">
        <v>106</v>
      </c>
      <c r="X76" s="23" t="str">
        <f>IF(ISBLANK(W76),  "", _xlfn.CONCAT("haas/entity/sensor/", LOWER(C76), "/", E76, "/config"))</f>
        <v>haas/entity/sensor/weewx/roof_wind_speed/config</v>
      </c>
      <c r="Y76" s="23" t="str">
        <f>IF(ISBLANK(W76),  "", _xlfn.CONCAT(LOWER(C76), "/", E76))</f>
        <v>weewx/roof_wind_speed</v>
      </c>
      <c r="Z76" s="23" t="s">
        <v>428</v>
      </c>
      <c r="AA76" s="23">
        <v>1</v>
      </c>
      <c r="AB76" s="26" t="s">
        <v>195</v>
      </c>
      <c r="AC76" s="23" t="s">
        <v>611</v>
      </c>
      <c r="AD76" s="25">
        <v>3.15</v>
      </c>
      <c r="AE76" s="23" t="s">
        <v>585</v>
      </c>
      <c r="AF76" s="23" t="s">
        <v>36</v>
      </c>
      <c r="AG76" s="23" t="s">
        <v>37</v>
      </c>
      <c r="AH76" s="23" t="s">
        <v>38</v>
      </c>
      <c r="AL76" s="23" t="str">
        <f t="shared" si="5"/>
        <v/>
      </c>
    </row>
    <row r="77" spans="1:38" ht="16" hidden="1" customHeight="1" x14ac:dyDescent="0.2">
      <c r="A77" s="23">
        <v>1350</v>
      </c>
      <c r="B77" s="23" t="s">
        <v>26</v>
      </c>
      <c r="C77" s="23" t="s">
        <v>39</v>
      </c>
      <c r="D77" s="23" t="s">
        <v>27</v>
      </c>
      <c r="E77" s="23" t="s">
        <v>71</v>
      </c>
      <c r="F77" s="23" t="str">
        <f>IF(ISBLANK(E77), "", Table2[[#This Row],[unique_id]])</f>
        <v>roof_rain_rate</v>
      </c>
      <c r="G77" s="23" t="s">
        <v>72</v>
      </c>
      <c r="H77" s="23" t="s">
        <v>59</v>
      </c>
      <c r="I77" s="23" t="s">
        <v>194</v>
      </c>
      <c r="L77" s="23" t="s">
        <v>90</v>
      </c>
      <c r="N77" s="23"/>
      <c r="O77" s="25"/>
      <c r="P77" s="25"/>
      <c r="Q77" s="23" t="s">
        <v>31</v>
      </c>
      <c r="R77" s="23" t="s">
        <v>260</v>
      </c>
      <c r="T77" s="23" t="s">
        <v>185</v>
      </c>
      <c r="U77" s="23">
        <v>300</v>
      </c>
      <c r="V77" s="25" t="s">
        <v>34</v>
      </c>
      <c r="W77" s="23" t="s">
        <v>73</v>
      </c>
      <c r="X77" s="23" t="str">
        <f>IF(ISBLANK(W77),  "", _xlfn.CONCAT("haas/entity/sensor/", LOWER(C77), "/", E77, "/config"))</f>
        <v>haas/entity/sensor/weewx/roof_rain_rate/config</v>
      </c>
      <c r="Y77" s="23" t="str">
        <f>IF(ISBLANK(W77),  "", _xlfn.CONCAT(LOWER(C77), "/", E77))</f>
        <v>weewx/roof_rain_rate</v>
      </c>
      <c r="Z77" s="23" t="s">
        <v>794</v>
      </c>
      <c r="AA77" s="23">
        <v>1</v>
      </c>
      <c r="AB77" s="26" t="s">
        <v>195</v>
      </c>
      <c r="AC77" s="23" t="s">
        <v>611</v>
      </c>
      <c r="AD77" s="25">
        <v>3.15</v>
      </c>
      <c r="AE77" s="23" t="s">
        <v>585</v>
      </c>
      <c r="AF77" s="23" t="s">
        <v>36</v>
      </c>
      <c r="AG77" s="23" t="s">
        <v>37</v>
      </c>
      <c r="AH77" s="23" t="s">
        <v>38</v>
      </c>
      <c r="AL77" s="23" t="str">
        <f t="shared" si="5"/>
        <v/>
      </c>
    </row>
    <row r="78" spans="1:38" ht="16" hidden="1" customHeight="1" x14ac:dyDescent="0.2">
      <c r="A78" s="23">
        <v>1351</v>
      </c>
      <c r="B78" s="23" t="s">
        <v>26</v>
      </c>
      <c r="C78" s="23" t="s">
        <v>39</v>
      </c>
      <c r="D78" s="23" t="s">
        <v>27</v>
      </c>
      <c r="E78" s="23" t="s">
        <v>63</v>
      </c>
      <c r="F78" s="23" t="str">
        <f>IF(ISBLANK(E78), "", Table2[[#This Row],[unique_id]])</f>
        <v>roof_hourly_rain</v>
      </c>
      <c r="G78" s="23" t="s">
        <v>64</v>
      </c>
      <c r="H78" s="23" t="s">
        <v>59</v>
      </c>
      <c r="I78" s="23" t="s">
        <v>194</v>
      </c>
      <c r="L78" s="23" t="s">
        <v>136</v>
      </c>
      <c r="N78" s="23" t="s">
        <v>799</v>
      </c>
      <c r="O78" s="25"/>
      <c r="P78" s="25"/>
      <c r="Q78" s="23" t="s">
        <v>60</v>
      </c>
      <c r="R78" s="23" t="s">
        <v>296</v>
      </c>
      <c r="T78" s="23" t="s">
        <v>185</v>
      </c>
      <c r="U78" s="23">
        <v>300</v>
      </c>
      <c r="V78" s="25" t="s">
        <v>34</v>
      </c>
      <c r="W78" s="23" t="s">
        <v>65</v>
      </c>
      <c r="X78" s="23" t="str">
        <f>IF(ISBLANK(W78),  "", _xlfn.CONCAT("haas/entity/sensor/", LOWER(C78), "/", E78, "/config"))</f>
        <v>haas/entity/sensor/weewx/roof_hourly_rain/config</v>
      </c>
      <c r="Y78" s="23" t="str">
        <f>IF(ISBLANK(W78),  "", _xlfn.CONCAT(LOWER(C78), "/", E78))</f>
        <v>weewx/roof_hourly_rain</v>
      </c>
      <c r="Z78" s="23" t="s">
        <v>794</v>
      </c>
      <c r="AA78" s="23">
        <v>1</v>
      </c>
      <c r="AB78" s="26" t="s">
        <v>195</v>
      </c>
      <c r="AC78" s="23" t="s">
        <v>611</v>
      </c>
      <c r="AD78" s="25">
        <v>3.15</v>
      </c>
      <c r="AE78" s="23" t="s">
        <v>585</v>
      </c>
      <c r="AF78" s="23" t="s">
        <v>36</v>
      </c>
      <c r="AG78" s="23" t="s">
        <v>37</v>
      </c>
      <c r="AH78" s="23" t="s">
        <v>38</v>
      </c>
      <c r="AL78" s="23" t="str">
        <f t="shared" si="5"/>
        <v/>
      </c>
    </row>
    <row r="79" spans="1:38" ht="16" hidden="1" customHeight="1" x14ac:dyDescent="0.2">
      <c r="A79" s="23">
        <v>1352</v>
      </c>
      <c r="B79" s="23" t="s">
        <v>26</v>
      </c>
      <c r="C79" s="23" t="s">
        <v>803</v>
      </c>
      <c r="D79" s="23" t="s">
        <v>536</v>
      </c>
      <c r="E79" s="23" t="s">
        <v>801</v>
      </c>
      <c r="F79" s="23" t="str">
        <f>IF(ISBLANK(E79), "", Table2[[#This Row],[unique_id]])</f>
        <v>graph_break</v>
      </c>
      <c r="G79" s="23" t="s">
        <v>802</v>
      </c>
      <c r="H79" s="23" t="s">
        <v>59</v>
      </c>
      <c r="I79" s="23" t="s">
        <v>194</v>
      </c>
      <c r="N79" s="23" t="s">
        <v>799</v>
      </c>
      <c r="O79" s="25"/>
      <c r="P79" s="25"/>
      <c r="Q79" s="23"/>
      <c r="V79" s="25"/>
      <c r="X79" s="23" t="str">
        <f>IF(ISBLANK(W79),  "", _xlfn.CONCAT("haas/entity/sensor/", LOWER(C79), "/", E79, "/config"))</f>
        <v/>
      </c>
      <c r="Y79" s="23" t="str">
        <f>IF(ISBLANK(W79),  "", _xlfn.CONCAT(LOWER(C79), "/", E79))</f>
        <v/>
      </c>
      <c r="AB79" s="26"/>
      <c r="AL79" s="27" t="str">
        <f t="shared" si="5"/>
        <v/>
      </c>
    </row>
    <row r="80" spans="1:38" ht="16" hidden="1" customHeight="1" x14ac:dyDescent="0.2">
      <c r="A80" s="23">
        <v>1353</v>
      </c>
      <c r="B80" s="23" t="s">
        <v>26</v>
      </c>
      <c r="C80" s="23" t="s">
        <v>39</v>
      </c>
      <c r="D80" s="23" t="s">
        <v>27</v>
      </c>
      <c r="E80" s="23" t="s">
        <v>57</v>
      </c>
      <c r="F80" s="23" t="str">
        <f>IF(ISBLANK(E80), "", Table2[[#This Row],[unique_id]])</f>
        <v>roof_daily_rain</v>
      </c>
      <c r="G80" s="23" t="s">
        <v>58</v>
      </c>
      <c r="H80" s="23" t="s">
        <v>59</v>
      </c>
      <c r="I80" s="23" t="s">
        <v>194</v>
      </c>
      <c r="L80" s="23" t="s">
        <v>136</v>
      </c>
      <c r="N80" s="23" t="s">
        <v>799</v>
      </c>
      <c r="O80" s="25"/>
      <c r="P80" s="25"/>
      <c r="Q80" s="23" t="s">
        <v>60</v>
      </c>
      <c r="R80" s="23" t="s">
        <v>296</v>
      </c>
      <c r="T80" s="23" t="s">
        <v>185</v>
      </c>
      <c r="U80" s="23">
        <v>300</v>
      </c>
      <c r="V80" s="25" t="s">
        <v>34</v>
      </c>
      <c r="W80" s="23" t="s">
        <v>62</v>
      </c>
      <c r="X80" s="23" t="str">
        <f>IF(ISBLANK(W80),  "", _xlfn.CONCAT("haas/entity/sensor/", LOWER(C80), "/", E80, "/config"))</f>
        <v>haas/entity/sensor/weewx/roof_daily_rain/config</v>
      </c>
      <c r="Y80" s="23" t="str">
        <f>IF(ISBLANK(W80),  "", _xlfn.CONCAT(LOWER(C80), "/", E80))</f>
        <v>weewx/roof_daily_rain</v>
      </c>
      <c r="Z80" s="23" t="s">
        <v>794</v>
      </c>
      <c r="AA80" s="23">
        <v>1</v>
      </c>
      <c r="AB80" s="26" t="s">
        <v>195</v>
      </c>
      <c r="AC80" s="23" t="s">
        <v>611</v>
      </c>
      <c r="AD80" s="25">
        <v>3.15</v>
      </c>
      <c r="AE80" s="23" t="s">
        <v>585</v>
      </c>
      <c r="AF80" s="23" t="s">
        <v>36</v>
      </c>
      <c r="AG80" s="23" t="s">
        <v>37</v>
      </c>
      <c r="AH80" s="23" t="s">
        <v>38</v>
      </c>
      <c r="AL80" s="23" t="str">
        <f t="shared" si="5"/>
        <v/>
      </c>
    </row>
    <row r="81" spans="1:38" ht="16" hidden="1" customHeight="1" x14ac:dyDescent="0.2">
      <c r="A81" s="23">
        <v>1354</v>
      </c>
      <c r="B81" s="23" t="s">
        <v>26</v>
      </c>
      <c r="C81" s="23" t="s">
        <v>39</v>
      </c>
      <c r="D81" s="23" t="s">
        <v>27</v>
      </c>
      <c r="E81" s="23" t="s">
        <v>182</v>
      </c>
      <c r="F81" s="23" t="str">
        <f>IF(ISBLANK(E81), "", Table2[[#This Row],[unique_id]])</f>
        <v>roof_24hour_rain</v>
      </c>
      <c r="G81" s="23" t="s">
        <v>69</v>
      </c>
      <c r="H81" s="23" t="s">
        <v>59</v>
      </c>
      <c r="I81" s="23" t="s">
        <v>194</v>
      </c>
      <c r="N81" s="23"/>
      <c r="O81" s="25"/>
      <c r="P81" s="25"/>
      <c r="Q81" s="23" t="s">
        <v>60</v>
      </c>
      <c r="R81" s="23" t="s">
        <v>296</v>
      </c>
      <c r="T81" s="23" t="s">
        <v>185</v>
      </c>
      <c r="U81" s="23">
        <v>300</v>
      </c>
      <c r="V81" s="25" t="s">
        <v>34</v>
      </c>
      <c r="W81" s="23" t="s">
        <v>70</v>
      </c>
      <c r="X81" s="23" t="str">
        <f>IF(ISBLANK(W81),  "", _xlfn.CONCAT("haas/entity/sensor/", LOWER(C81), "/", E81, "/config"))</f>
        <v>haas/entity/sensor/weewx/roof_24hour_rain/config</v>
      </c>
      <c r="Y81" s="23" t="str">
        <f>IF(ISBLANK(W81),  "", _xlfn.CONCAT(LOWER(C81), "/", E81))</f>
        <v>weewx/roof_24hour_rain</v>
      </c>
      <c r="Z81" s="23" t="s">
        <v>794</v>
      </c>
      <c r="AA81" s="23">
        <v>1</v>
      </c>
      <c r="AB81" s="26" t="s">
        <v>195</v>
      </c>
      <c r="AC81" s="23" t="s">
        <v>611</v>
      </c>
      <c r="AD81" s="25">
        <v>3.15</v>
      </c>
      <c r="AE81" s="23" t="s">
        <v>585</v>
      </c>
      <c r="AF81" s="23" t="s">
        <v>36</v>
      </c>
      <c r="AG81" s="23" t="s">
        <v>37</v>
      </c>
      <c r="AH81" s="23" t="s">
        <v>38</v>
      </c>
      <c r="AL81" s="23" t="str">
        <f t="shared" si="5"/>
        <v/>
      </c>
    </row>
    <row r="82" spans="1:38" ht="16" hidden="1" customHeight="1" x14ac:dyDescent="0.2">
      <c r="A82" s="23">
        <v>1355</v>
      </c>
      <c r="B82" s="23" t="s">
        <v>262</v>
      </c>
      <c r="C82" s="23" t="s">
        <v>154</v>
      </c>
      <c r="D82" s="23" t="s">
        <v>27</v>
      </c>
      <c r="E82" s="23" t="s">
        <v>312</v>
      </c>
      <c r="F82" s="23" t="str">
        <f>IF(ISBLANK(E82), "", Table2[[#This Row],[unique_id]])</f>
        <v>roof_weekly_rain</v>
      </c>
      <c r="G82" s="23" t="s">
        <v>313</v>
      </c>
      <c r="H82" s="23" t="s">
        <v>59</v>
      </c>
      <c r="I82" s="23" t="s">
        <v>194</v>
      </c>
      <c r="L82" s="23" t="s">
        <v>136</v>
      </c>
      <c r="N82" s="23"/>
      <c r="O82" s="25"/>
      <c r="P82" s="25"/>
      <c r="Q82" s="23"/>
      <c r="V82" s="25"/>
      <c r="X82" s="23" t="str">
        <f>IF(ISBLANK(W82),  "", _xlfn.CONCAT("haas/entity/sensor/", LOWER(C82), "/", E82, "/config"))</f>
        <v/>
      </c>
      <c r="Y82" s="23" t="str">
        <f>IF(ISBLANK(W82),  "", _xlfn.CONCAT(LOWER(C82), "/", E82))</f>
        <v/>
      </c>
      <c r="AB82" s="26"/>
      <c r="AL82" s="23" t="str">
        <f t="shared" si="5"/>
        <v/>
      </c>
    </row>
    <row r="83" spans="1:38" ht="16" hidden="1" customHeight="1" x14ac:dyDescent="0.2">
      <c r="A83" s="23">
        <v>1356</v>
      </c>
      <c r="B83" s="23" t="s">
        <v>26</v>
      </c>
      <c r="C83" s="23" t="s">
        <v>39</v>
      </c>
      <c r="D83" s="23" t="s">
        <v>27</v>
      </c>
      <c r="E83" s="23" t="s">
        <v>66</v>
      </c>
      <c r="F83" s="23" t="str">
        <f>IF(ISBLANK(E83), "", Table2[[#This Row],[unique_id]])</f>
        <v>roof_monthly_rain</v>
      </c>
      <c r="G83" s="23" t="s">
        <v>67</v>
      </c>
      <c r="H83" s="23" t="s">
        <v>59</v>
      </c>
      <c r="I83" s="23" t="s">
        <v>194</v>
      </c>
      <c r="L83" s="23" t="s">
        <v>136</v>
      </c>
      <c r="N83" s="23"/>
      <c r="O83" s="25"/>
      <c r="P83" s="25"/>
      <c r="Q83" s="23" t="s">
        <v>60</v>
      </c>
      <c r="R83" s="23" t="s">
        <v>61</v>
      </c>
      <c r="T83" s="23" t="s">
        <v>185</v>
      </c>
      <c r="U83" s="23">
        <v>300</v>
      </c>
      <c r="V83" s="25" t="s">
        <v>34</v>
      </c>
      <c r="W83" s="23" t="s">
        <v>68</v>
      </c>
      <c r="X83" s="23" t="str">
        <f>IF(ISBLANK(W83),  "", _xlfn.CONCAT("haas/entity/sensor/", LOWER(C83), "/", E83, "/config"))</f>
        <v>haas/entity/sensor/weewx/roof_monthly_rain/config</v>
      </c>
      <c r="Y83" s="23" t="str">
        <f>IF(ISBLANK(W83),  "", _xlfn.CONCAT(LOWER(C83), "/", E83))</f>
        <v>weewx/roof_monthly_rain</v>
      </c>
      <c r="Z83" s="23" t="s">
        <v>431</v>
      </c>
      <c r="AA83" s="23">
        <v>1</v>
      </c>
      <c r="AB83" s="26" t="s">
        <v>195</v>
      </c>
      <c r="AC83" s="23" t="s">
        <v>611</v>
      </c>
      <c r="AD83" s="25">
        <v>3.15</v>
      </c>
      <c r="AE83" s="23" t="s">
        <v>585</v>
      </c>
      <c r="AF83" s="23" t="s">
        <v>36</v>
      </c>
      <c r="AG83" s="23" t="s">
        <v>37</v>
      </c>
      <c r="AH83" s="23" t="s">
        <v>38</v>
      </c>
      <c r="AL83" s="23" t="str">
        <f t="shared" si="5"/>
        <v/>
      </c>
    </row>
    <row r="84" spans="1:38" ht="16" hidden="1" customHeight="1" x14ac:dyDescent="0.2">
      <c r="A84" s="23">
        <v>1357</v>
      </c>
      <c r="B84" s="23" t="s">
        <v>26</v>
      </c>
      <c r="C84" s="23" t="s">
        <v>803</v>
      </c>
      <c r="D84" s="23" t="s">
        <v>536</v>
      </c>
      <c r="E84" s="23" t="s">
        <v>801</v>
      </c>
      <c r="F84" s="23" t="str">
        <f>IF(ISBLANK(E84), "", Table2[[#This Row],[unique_id]])</f>
        <v>graph_break</v>
      </c>
      <c r="G84" s="23" t="s">
        <v>802</v>
      </c>
      <c r="H84" s="23" t="s">
        <v>59</v>
      </c>
      <c r="I84" s="23" t="s">
        <v>194</v>
      </c>
      <c r="N84" s="23" t="s">
        <v>799</v>
      </c>
      <c r="O84" s="25"/>
      <c r="P84" s="25"/>
      <c r="Q84" s="23"/>
      <c r="V84" s="25"/>
      <c r="X84" s="23" t="str">
        <f>IF(ISBLANK(W84),  "", _xlfn.CONCAT("haas/entity/sensor/", LOWER(C84), "/", E84, "/config"))</f>
        <v/>
      </c>
      <c r="Y84" s="23" t="str">
        <f>IF(ISBLANK(W84),  "", _xlfn.CONCAT(LOWER(C84), "/", E84))</f>
        <v/>
      </c>
      <c r="AB84" s="26"/>
      <c r="AL84" s="27" t="str">
        <f t="shared" si="5"/>
        <v/>
      </c>
    </row>
    <row r="85" spans="1:38" ht="16" hidden="1" customHeight="1" x14ac:dyDescent="0.2">
      <c r="A85" s="23">
        <v>1358</v>
      </c>
      <c r="B85" s="23" t="s">
        <v>26</v>
      </c>
      <c r="C85" s="23" t="s">
        <v>39</v>
      </c>
      <c r="D85" s="23" t="s">
        <v>27</v>
      </c>
      <c r="E85" s="23" t="s">
        <v>81</v>
      </c>
      <c r="F85" s="23" t="str">
        <f>IF(ISBLANK(E85), "", Table2[[#This Row],[unique_id]])</f>
        <v>roof_yearly_rain</v>
      </c>
      <c r="G85" s="23" t="s">
        <v>82</v>
      </c>
      <c r="H85" s="23" t="s">
        <v>59</v>
      </c>
      <c r="I85" s="23" t="s">
        <v>194</v>
      </c>
      <c r="L85" s="23" t="s">
        <v>136</v>
      </c>
      <c r="N85" s="23" t="s">
        <v>799</v>
      </c>
      <c r="O85" s="25"/>
      <c r="P85" s="25"/>
      <c r="Q85" s="23" t="s">
        <v>60</v>
      </c>
      <c r="R85" s="23" t="s">
        <v>61</v>
      </c>
      <c r="T85" s="23" t="s">
        <v>185</v>
      </c>
      <c r="U85" s="23">
        <v>300</v>
      </c>
      <c r="V85" s="25" t="s">
        <v>34</v>
      </c>
      <c r="W85" s="23" t="s">
        <v>205</v>
      </c>
      <c r="X85" s="23" t="str">
        <f>IF(ISBLANK(W85),  "", _xlfn.CONCAT("haas/entity/sensor/", LOWER(C85), "/", E85, "/config"))</f>
        <v>haas/entity/sensor/weewx/roof_yearly_rain/config</v>
      </c>
      <c r="Y85" s="23" t="str">
        <f>IF(ISBLANK(W85),  "", _xlfn.CONCAT(LOWER(C85), "/", E85))</f>
        <v>weewx/roof_yearly_rain</v>
      </c>
      <c r="Z85" s="23" t="s">
        <v>431</v>
      </c>
      <c r="AA85" s="23">
        <v>1</v>
      </c>
      <c r="AB85" s="26" t="s">
        <v>195</v>
      </c>
      <c r="AC85" s="23" t="s">
        <v>611</v>
      </c>
      <c r="AD85" s="25">
        <v>3.15</v>
      </c>
      <c r="AE85" s="23" t="s">
        <v>585</v>
      </c>
      <c r="AF85" s="23" t="s">
        <v>36</v>
      </c>
      <c r="AG85" s="23" t="s">
        <v>37</v>
      </c>
      <c r="AH85" s="23" t="s">
        <v>38</v>
      </c>
      <c r="AL85" s="23" t="str">
        <f t="shared" si="5"/>
        <v/>
      </c>
    </row>
    <row r="86" spans="1:38" ht="16" hidden="1" customHeight="1" x14ac:dyDescent="0.2">
      <c r="A86" s="23">
        <v>1359</v>
      </c>
      <c r="B86" s="23" t="s">
        <v>26</v>
      </c>
      <c r="C86" s="23" t="s">
        <v>39</v>
      </c>
      <c r="D86" s="23" t="s">
        <v>27</v>
      </c>
      <c r="E86" s="23" t="s">
        <v>74</v>
      </c>
      <c r="F86" s="23" t="str">
        <f>IF(ISBLANK(E86), "", Table2[[#This Row],[unique_id]])</f>
        <v>roof_rain</v>
      </c>
      <c r="G86" s="23" t="s">
        <v>75</v>
      </c>
      <c r="H86" s="23" t="s">
        <v>59</v>
      </c>
      <c r="I86" s="23" t="s">
        <v>194</v>
      </c>
      <c r="N86" s="23"/>
      <c r="O86" s="25"/>
      <c r="P86" s="25"/>
      <c r="Q86" s="23" t="s">
        <v>76</v>
      </c>
      <c r="R86" s="23" t="s">
        <v>61</v>
      </c>
      <c r="T86" s="23" t="s">
        <v>185</v>
      </c>
      <c r="U86" s="23">
        <v>300</v>
      </c>
      <c r="V86" s="25" t="s">
        <v>34</v>
      </c>
      <c r="W86" s="23" t="s">
        <v>77</v>
      </c>
      <c r="X86" s="23" t="str">
        <f>IF(ISBLANK(W86),  "", _xlfn.CONCAT("haas/entity/sensor/", LOWER(C86), "/", E86, "/config"))</f>
        <v>haas/entity/sensor/weewx/roof_rain/config</v>
      </c>
      <c r="Y86" s="23" t="str">
        <f>IF(ISBLANK(W86),  "", _xlfn.CONCAT(LOWER(C86), "/", E86))</f>
        <v>weewx/roof_rain</v>
      </c>
      <c r="Z86" s="23" t="s">
        <v>431</v>
      </c>
      <c r="AA86" s="23">
        <v>1</v>
      </c>
      <c r="AB86" s="26" t="s">
        <v>195</v>
      </c>
      <c r="AC86" s="23" t="s">
        <v>611</v>
      </c>
      <c r="AD86" s="25">
        <v>3.15</v>
      </c>
      <c r="AE86" s="23" t="s">
        <v>585</v>
      </c>
      <c r="AF86" s="23" t="s">
        <v>36</v>
      </c>
      <c r="AG86" s="23" t="s">
        <v>37</v>
      </c>
      <c r="AH86" s="23" t="s">
        <v>38</v>
      </c>
      <c r="AL86" s="23" t="str">
        <f t="shared" si="5"/>
        <v/>
      </c>
    </row>
    <row r="87" spans="1:38" ht="16" hidden="1" customHeight="1" x14ac:dyDescent="0.2">
      <c r="A87" s="23">
        <v>1360</v>
      </c>
      <c r="B87" s="23" t="s">
        <v>26</v>
      </c>
      <c r="C87" s="23" t="s">
        <v>39</v>
      </c>
      <c r="D87" s="23" t="s">
        <v>27</v>
      </c>
      <c r="E87" s="23" t="s">
        <v>78</v>
      </c>
      <c r="F87" s="23" t="str">
        <f>IF(ISBLANK(E87), "", Table2[[#This Row],[unique_id]])</f>
        <v>roof_storm_rain</v>
      </c>
      <c r="G87" s="23" t="s">
        <v>79</v>
      </c>
      <c r="H87" s="23" t="s">
        <v>59</v>
      </c>
      <c r="I87" s="23" t="s">
        <v>194</v>
      </c>
      <c r="N87" s="23"/>
      <c r="O87" s="25"/>
      <c r="P87" s="25"/>
      <c r="Q87" s="23" t="s">
        <v>31</v>
      </c>
      <c r="R87" s="23" t="s">
        <v>61</v>
      </c>
      <c r="T87" s="23" t="s">
        <v>185</v>
      </c>
      <c r="U87" s="23">
        <v>300</v>
      </c>
      <c r="V87" s="25" t="s">
        <v>34</v>
      </c>
      <c r="W87" s="23" t="s">
        <v>80</v>
      </c>
      <c r="X87" s="23" t="str">
        <f>IF(ISBLANK(W87),  "", _xlfn.CONCAT("haas/entity/sensor/", LOWER(C87), "/", E87, "/config"))</f>
        <v>haas/entity/sensor/weewx/roof_storm_rain/config</v>
      </c>
      <c r="Y87" s="23" t="str">
        <f>IF(ISBLANK(W87),  "", _xlfn.CONCAT(LOWER(C87), "/", E87))</f>
        <v>weewx/roof_storm_rain</v>
      </c>
      <c r="Z87" s="23" t="s">
        <v>431</v>
      </c>
      <c r="AA87" s="23">
        <v>1</v>
      </c>
      <c r="AB87" s="26" t="s">
        <v>195</v>
      </c>
      <c r="AC87" s="23" t="s">
        <v>611</v>
      </c>
      <c r="AD87" s="25">
        <v>3.15</v>
      </c>
      <c r="AE87" s="23" t="s">
        <v>585</v>
      </c>
      <c r="AF87" s="23" t="s">
        <v>36</v>
      </c>
      <c r="AG87" s="23" t="s">
        <v>37</v>
      </c>
      <c r="AH87" s="23" t="s">
        <v>38</v>
      </c>
      <c r="AL87" s="23" t="str">
        <f t="shared" si="5"/>
        <v/>
      </c>
    </row>
    <row r="88" spans="1:38" ht="16" hidden="1" customHeight="1" x14ac:dyDescent="0.2">
      <c r="A88" s="23">
        <v>1400</v>
      </c>
      <c r="B88" s="23" t="s">
        <v>26</v>
      </c>
      <c r="C88" s="23" t="s">
        <v>154</v>
      </c>
      <c r="D88" s="23" t="s">
        <v>457</v>
      </c>
      <c r="E88" s="23" t="s">
        <v>804</v>
      </c>
      <c r="F88" s="27" t="str">
        <f>IF(ISBLANK(E88), "", Table2[[#This Row],[unique_id]])</f>
        <v>home_movie</v>
      </c>
      <c r="G88" s="23" t="s">
        <v>818</v>
      </c>
      <c r="H88" s="23" t="s">
        <v>458</v>
      </c>
      <c r="I88" s="23" t="s">
        <v>132</v>
      </c>
      <c r="J88" s="23" t="s">
        <v>856</v>
      </c>
      <c r="L88" s="23" t="s">
        <v>355</v>
      </c>
      <c r="N88" s="23"/>
      <c r="O88" s="25"/>
      <c r="P88" s="25"/>
      <c r="Q88" s="23"/>
      <c r="T88" s="23" t="s">
        <v>792</v>
      </c>
      <c r="V88" s="25"/>
      <c r="X88" s="23" t="str">
        <f>IF(ISBLANK(W88),  "", _xlfn.CONCAT("haas/entity/sensor/", LOWER(C88), "/", E88, "/config"))</f>
        <v/>
      </c>
      <c r="Y88" s="23" t="str">
        <f>IF(ISBLANK(W88),  "", _xlfn.CONCAT(LOWER(C88), "/", E88))</f>
        <v/>
      </c>
      <c r="AB88" s="26"/>
      <c r="AH88" s="23" t="s">
        <v>175</v>
      </c>
      <c r="AL88" s="27" t="str">
        <f t="shared" si="5"/>
        <v/>
      </c>
    </row>
    <row r="89" spans="1:38" ht="16" hidden="1" customHeight="1" x14ac:dyDescent="0.2">
      <c r="A89" s="23">
        <v>1401</v>
      </c>
      <c r="B89" s="23" t="s">
        <v>26</v>
      </c>
      <c r="C89" s="23" t="s">
        <v>154</v>
      </c>
      <c r="D89" s="23" t="s">
        <v>457</v>
      </c>
      <c r="E89" s="23" t="s">
        <v>456</v>
      </c>
      <c r="F89" s="23" t="str">
        <f>IF(ISBLANK(E89), "", Table2[[#This Row],[unique_id]])</f>
        <v>home_sleep</v>
      </c>
      <c r="G89" s="23" t="s">
        <v>408</v>
      </c>
      <c r="H89" s="23" t="s">
        <v>458</v>
      </c>
      <c r="I89" s="23" t="s">
        <v>132</v>
      </c>
      <c r="J89" s="23" t="s">
        <v>858</v>
      </c>
      <c r="L89" s="23" t="s">
        <v>355</v>
      </c>
      <c r="N89" s="23"/>
      <c r="O89" s="25"/>
      <c r="P89" s="25"/>
      <c r="Q89" s="23"/>
      <c r="T89" s="23" t="s">
        <v>459</v>
      </c>
      <c r="V89" s="25"/>
      <c r="X89" s="23" t="str">
        <f>IF(ISBLANK(W89),  "", _xlfn.CONCAT("haas/entity/sensor/", LOWER(C89), "/", E89, "/config"))</f>
        <v/>
      </c>
      <c r="Y89" s="23" t="str">
        <f>IF(ISBLANK(W89),  "", _xlfn.CONCAT(LOWER(C89), "/", E89))</f>
        <v/>
      </c>
      <c r="AB89" s="26"/>
      <c r="AH89" s="23" t="s">
        <v>175</v>
      </c>
      <c r="AL89" s="23" t="str">
        <f t="shared" si="5"/>
        <v/>
      </c>
    </row>
    <row r="90" spans="1:38" ht="16" hidden="1" customHeight="1" x14ac:dyDescent="0.2">
      <c r="A90" s="23">
        <v>1402</v>
      </c>
      <c r="B90" s="23" t="s">
        <v>26</v>
      </c>
      <c r="C90" s="23" t="s">
        <v>154</v>
      </c>
      <c r="D90" s="23" t="s">
        <v>457</v>
      </c>
      <c r="E90" s="23" t="s">
        <v>791</v>
      </c>
      <c r="F90" s="23" t="str">
        <f>IF(ISBLANK(E90), "", Table2[[#This Row],[unique_id]])</f>
        <v>home_reset</v>
      </c>
      <c r="G90" s="23" t="s">
        <v>819</v>
      </c>
      <c r="H90" s="23" t="s">
        <v>458</v>
      </c>
      <c r="I90" s="23" t="s">
        <v>132</v>
      </c>
      <c r="J90" s="23" t="s">
        <v>857</v>
      </c>
      <c r="L90" s="23" t="s">
        <v>355</v>
      </c>
      <c r="N90" s="23"/>
      <c r="O90" s="25"/>
      <c r="P90" s="25"/>
      <c r="Q90" s="23"/>
      <c r="T90" s="23" t="s">
        <v>793</v>
      </c>
      <c r="V90" s="25"/>
      <c r="X90" s="23" t="str">
        <f>IF(ISBLANK(W90),  "", _xlfn.CONCAT("haas/entity/sensor/", LOWER(C90), "/", E90, "/config"))</f>
        <v/>
      </c>
      <c r="Y90" s="23" t="str">
        <f>IF(ISBLANK(W90),  "", _xlfn.CONCAT(LOWER(C90), "/", E90))</f>
        <v/>
      </c>
      <c r="AB90" s="26"/>
      <c r="AH90" s="23" t="s">
        <v>175</v>
      </c>
      <c r="AL90" s="23" t="str">
        <f t="shared" si="5"/>
        <v/>
      </c>
    </row>
    <row r="91" spans="1:38" ht="16" customHeight="1" x14ac:dyDescent="0.2">
      <c r="A91" s="23">
        <v>1403</v>
      </c>
      <c r="B91" s="23" t="s">
        <v>26</v>
      </c>
      <c r="C91" s="23" t="s">
        <v>287</v>
      </c>
      <c r="D91" s="23" t="s">
        <v>134</v>
      </c>
      <c r="E91" s="23" t="s">
        <v>333</v>
      </c>
      <c r="F91" s="23" t="str">
        <f>IF(ISBLANK(E91), "", Table2[[#This Row],[unique_id]])</f>
        <v>bathroom_rails</v>
      </c>
      <c r="G91" s="23" t="s">
        <v>820</v>
      </c>
      <c r="H91" s="23" t="s">
        <v>458</v>
      </c>
      <c r="I91" s="23" t="s">
        <v>132</v>
      </c>
      <c r="J91" s="23" t="s">
        <v>820</v>
      </c>
      <c r="L91" s="23" t="s">
        <v>355</v>
      </c>
      <c r="N91" s="23"/>
      <c r="O91" s="25"/>
      <c r="P91" s="25"/>
      <c r="Q91" s="23"/>
      <c r="T91" s="23" t="s">
        <v>354</v>
      </c>
      <c r="V91" s="25"/>
      <c r="X91" s="23" t="str">
        <f>IF(ISBLANK(W91),  "", _xlfn.CONCAT("haas/entity/sensor/", LOWER(C91), "/", E91, "/config"))</f>
        <v/>
      </c>
      <c r="Y91" s="23" t="str">
        <f>IF(ISBLANK(W91),  "", _xlfn.CONCAT(LOWER(C91), "/", E91))</f>
        <v/>
      </c>
      <c r="AC91" s="23" t="str">
        <f>IF(OR(ISBLANK(AJ91), ISBLANK(AK91)), "", LOWER(_xlfn.CONCAT(Table2[[#This Row],[device_manufacturer]], "-",Table2[[#This Row],[device_suggested_area]], "-", Table2[[#This Row],[device_identifiers]])))</f>
        <v>tplink-bathroom-rails</v>
      </c>
      <c r="AD91" s="25" t="s">
        <v>582</v>
      </c>
      <c r="AE91" s="23" t="s">
        <v>590</v>
      </c>
      <c r="AF91" s="23" t="s">
        <v>579</v>
      </c>
      <c r="AG91" s="23" t="str">
        <f>IF(OR(ISBLANK(AJ91), ISBLANK(AK91)), "", Table2[[#This Row],[device_via_device]])</f>
        <v>TPLink</v>
      </c>
      <c r="AH91" s="23" t="s">
        <v>578</v>
      </c>
      <c r="AI91" s="23" t="s">
        <v>725</v>
      </c>
      <c r="AJ91" s="23" t="s">
        <v>569</v>
      </c>
      <c r="AK91" s="23" t="s">
        <v>718</v>
      </c>
      <c r="AL91" s="23" t="str">
        <f t="shared" si="5"/>
        <v>[["mac", "ac:84:c6:54:9d:98"], ["ip", "10.0.6.81"]]</v>
      </c>
    </row>
    <row r="92" spans="1:38" ht="16" customHeight="1" x14ac:dyDescent="0.2">
      <c r="A92" s="23">
        <v>1404</v>
      </c>
      <c r="B92" s="23" t="s">
        <v>26</v>
      </c>
      <c r="C92" s="23" t="s">
        <v>545</v>
      </c>
      <c r="D92" s="23" t="s">
        <v>134</v>
      </c>
      <c r="E92" s="23" t="s">
        <v>546</v>
      </c>
      <c r="F92" s="23" t="str">
        <f>IF(ISBLANK(E92), "", Table2[[#This Row],[unique_id]])</f>
        <v>roof_water_heater_booster</v>
      </c>
      <c r="G92" s="23" t="s">
        <v>817</v>
      </c>
      <c r="H92" s="23" t="s">
        <v>458</v>
      </c>
      <c r="I92" s="23" t="s">
        <v>132</v>
      </c>
      <c r="J92" s="23" t="str">
        <f>Table2[[#This Row],[friendly_name]]</f>
        <v>Water Booster</v>
      </c>
      <c r="L92" s="23" t="s">
        <v>355</v>
      </c>
      <c r="N92" s="23"/>
      <c r="O92" s="25"/>
      <c r="P92" s="25"/>
      <c r="Q92" s="23"/>
      <c r="T92" s="23" t="s">
        <v>810</v>
      </c>
      <c r="V92" s="25"/>
      <c r="X92" s="23" t="str">
        <f>IF(ISBLANK(W92),  "", _xlfn.CONCAT("haas/entity/sensor/", LOWER(C92), "/", E92, "/config"))</f>
        <v/>
      </c>
      <c r="Y92" s="23" t="str">
        <f>IF(ISBLANK(W92),  "", _xlfn.CONCAT(LOWER(C92), "/", E92))</f>
        <v/>
      </c>
      <c r="AB92" s="23"/>
      <c r="AC92" s="23" t="str">
        <f>IF(OR(ISBLANK(AJ92), ISBLANK(AK92)), "", LOWER(_xlfn.CONCAT(Table2[[#This Row],[device_manufacturer]], "-",Table2[[#This Row],[device_suggested_area]], "-", Table2[[#This Row],[device_identifiers]])))</f>
        <v>sonoff-roof-water-heater-booster</v>
      </c>
      <c r="AD92" s="25" t="s">
        <v>807</v>
      </c>
      <c r="AE92" s="23" t="s">
        <v>806</v>
      </c>
      <c r="AF92" s="23" t="s">
        <v>808</v>
      </c>
      <c r="AG92" s="23" t="str">
        <f>IF(OR(ISBLANK(AJ92), ISBLANK(AK92)), "", Table2[[#This Row],[device_via_device]])</f>
        <v>Sonoff</v>
      </c>
      <c r="AH92" s="23" t="s">
        <v>38</v>
      </c>
      <c r="AI92" s="23" t="s">
        <v>725</v>
      </c>
      <c r="AJ92" s="23" t="s">
        <v>805</v>
      </c>
      <c r="AK92" s="32" t="s">
        <v>809</v>
      </c>
      <c r="AL92" s="23" t="str">
        <f t="shared" si="5"/>
        <v>[["mac", "ec:fa:bc:50:3e:02"], ["ip", "10.0.6.99"]]</v>
      </c>
    </row>
    <row r="93" spans="1:38" ht="16" hidden="1" customHeight="1" x14ac:dyDescent="0.2">
      <c r="A93" s="23">
        <v>1405</v>
      </c>
      <c r="B93" s="23" t="s">
        <v>262</v>
      </c>
      <c r="C93" s="23" t="s">
        <v>545</v>
      </c>
      <c r="D93" s="23" t="s">
        <v>134</v>
      </c>
      <c r="E93" s="23" t="s">
        <v>811</v>
      </c>
      <c r="F93" s="23" t="str">
        <f>IF(ISBLANK(E93), "", Table2[[#This Row],[unique_id]])</f>
        <v>outdoor_pool_filter</v>
      </c>
      <c r="G93" s="23" t="s">
        <v>512</v>
      </c>
      <c r="H93" s="23" t="s">
        <v>458</v>
      </c>
      <c r="I93" s="23" t="s">
        <v>132</v>
      </c>
      <c r="J93" s="23" t="str">
        <f>Table2[[#This Row],[friendly_name]]</f>
        <v>Pool Filter</v>
      </c>
      <c r="L93" s="23" t="s">
        <v>355</v>
      </c>
      <c r="N93" s="23"/>
      <c r="O93" s="25"/>
      <c r="P93" s="25"/>
      <c r="Q93" s="23"/>
      <c r="T93" s="23" t="s">
        <v>348</v>
      </c>
      <c r="V93" s="25"/>
      <c r="X93" s="23" t="str">
        <f>IF(ISBLANK(W93),  "", _xlfn.CONCAT("haas/entity/sensor/", LOWER(C93), "/", E93, "/config"))</f>
        <v/>
      </c>
      <c r="Y93" s="23" t="str">
        <f>IF(ISBLANK(W93),  "", _xlfn.CONCAT(LOWER(C93), "/", E93))</f>
        <v/>
      </c>
      <c r="AC93" s="23" t="str">
        <f>IF(OR(ISBLANK(AJ93), ISBLANK(AK93)), "", LOWER(_xlfn.CONCAT(Table2[[#This Row],[device_manufacturer]], "-",Table2[[#This Row],[device_suggested_area]], "-", Table2[[#This Row],[device_identifiers]])))</f>
        <v/>
      </c>
      <c r="AD93" s="25" t="s">
        <v>807</v>
      </c>
      <c r="AE93" s="23" t="s">
        <v>806</v>
      </c>
      <c r="AF93" s="23" t="s">
        <v>808</v>
      </c>
      <c r="AG93" s="23" t="str">
        <f>IF(OR(ISBLANK(AJ93), ISBLANK(AK93)), "", Table2[[#This Row],[device_via_device]])</f>
        <v/>
      </c>
      <c r="AH93" s="23" t="s">
        <v>812</v>
      </c>
      <c r="AI93" s="23" t="s">
        <v>725</v>
      </c>
      <c r="AK93" s="32"/>
      <c r="AL93" s="23" t="str">
        <f t="shared" si="5"/>
        <v/>
      </c>
    </row>
    <row r="94" spans="1:38" ht="16" hidden="1" customHeight="1" x14ac:dyDescent="0.2">
      <c r="A94" s="23">
        <v>1406</v>
      </c>
      <c r="B94" s="23" t="s">
        <v>26</v>
      </c>
      <c r="C94" s="23" t="s">
        <v>803</v>
      </c>
      <c r="D94" s="23" t="s">
        <v>536</v>
      </c>
      <c r="E94" s="23" t="s">
        <v>535</v>
      </c>
      <c r="F94" s="23" t="str">
        <f>IF(ISBLANK(E94), "", Table2[[#This Row],[unique_id]])</f>
        <v>column_break</v>
      </c>
      <c r="G94" s="23" t="s">
        <v>532</v>
      </c>
      <c r="H94" s="23" t="s">
        <v>458</v>
      </c>
      <c r="I94" s="23" t="s">
        <v>132</v>
      </c>
      <c r="L94" s="23" t="s">
        <v>533</v>
      </c>
      <c r="M94" s="23" t="s">
        <v>534</v>
      </c>
      <c r="N94" s="23"/>
      <c r="O94" s="25"/>
      <c r="P94" s="25"/>
      <c r="Q94" s="23"/>
      <c r="V94" s="25"/>
      <c r="Y94" s="23" t="str">
        <f>IF(ISBLANK(W94),  "", _xlfn.CONCAT(LOWER(C94), "/", E94))</f>
        <v/>
      </c>
      <c r="AB94" s="26"/>
      <c r="AL94" s="23" t="str">
        <f t="shared" si="5"/>
        <v/>
      </c>
    </row>
    <row r="95" spans="1:38" ht="16" customHeight="1" x14ac:dyDescent="0.2">
      <c r="A95" s="23">
        <v>1450</v>
      </c>
      <c r="B95" s="23" t="s">
        <v>26</v>
      </c>
      <c r="C95" s="23" t="s">
        <v>133</v>
      </c>
      <c r="D95" s="23" t="s">
        <v>129</v>
      </c>
      <c r="E95" s="23" t="s">
        <v>743</v>
      </c>
      <c r="F95" s="23" t="str">
        <f>IF(ISBLANK(E95), "", Table2[[#This Row],[unique_id]])</f>
        <v>ada_fan</v>
      </c>
      <c r="G95" s="23" t="s">
        <v>130</v>
      </c>
      <c r="H95" s="23" t="s">
        <v>131</v>
      </c>
      <c r="I95" s="23" t="s">
        <v>132</v>
      </c>
      <c r="J95" s="23" t="s">
        <v>877</v>
      </c>
      <c r="L95" s="23" t="s">
        <v>136</v>
      </c>
      <c r="N95" s="23"/>
      <c r="O95" s="25"/>
      <c r="P95" s="25"/>
      <c r="Q95" s="23"/>
      <c r="T95" s="23" t="s">
        <v>326</v>
      </c>
      <c r="V95" s="25"/>
      <c r="X95" s="23" t="str">
        <f>IF(ISBLANK(W95),  "", _xlfn.CONCAT("haas/entity/sensor/", LOWER(C95), "/", E95, "/config"))</f>
        <v/>
      </c>
      <c r="Y95" s="23" t="str">
        <f>IF(ISBLANK(W95),  "", _xlfn.CONCAT(LOWER(C95), "/", E95))</f>
        <v/>
      </c>
      <c r="AC95" s="23" t="str">
        <f>IF(OR(ISBLANK(AJ95), ISBLANK(AK95)), "", LOWER(_xlfn.CONCAT(Table2[[#This Row],[device_manufacturer]], "-",Table2[[#This Row],[device_suggested_area]], "-", Table2[[#This Row],[device_identifiers]])))</f>
        <v>senseme-ada-fan</v>
      </c>
      <c r="AD95" s="25" t="s">
        <v>603</v>
      </c>
      <c r="AE95" s="23" t="s">
        <v>129</v>
      </c>
      <c r="AF95" s="23" t="s">
        <v>604</v>
      </c>
      <c r="AG95" s="23" t="str">
        <f>IF(OR(ISBLANK(AJ95), ISBLANK(AK95)), "", Table2[[#This Row],[device_via_device]])</f>
        <v>SenseMe</v>
      </c>
      <c r="AH95" s="23" t="s">
        <v>130</v>
      </c>
      <c r="AI95" s="23" t="s">
        <v>725</v>
      </c>
      <c r="AJ95" s="23" t="s">
        <v>605</v>
      </c>
      <c r="AK95" s="23" t="s">
        <v>729</v>
      </c>
      <c r="AL95" s="23" t="str">
        <f t="shared" si="5"/>
        <v>[["mac", "20:f8:5e:d7:19:e0"], ["ip", "10.0.6.60"]]</v>
      </c>
    </row>
    <row r="96" spans="1:38" ht="16" customHeight="1" x14ac:dyDescent="0.2">
      <c r="A96" s="23">
        <v>1451</v>
      </c>
      <c r="B96" s="23" t="s">
        <v>26</v>
      </c>
      <c r="C96" s="23" t="s">
        <v>133</v>
      </c>
      <c r="D96" s="23" t="s">
        <v>129</v>
      </c>
      <c r="E96" s="23" t="s">
        <v>744</v>
      </c>
      <c r="F96" s="23" t="str">
        <f>IF(ISBLANK(E96), "", Table2[[#This Row],[unique_id]])</f>
        <v>edwin_fan</v>
      </c>
      <c r="G96" s="23" t="s">
        <v>127</v>
      </c>
      <c r="H96" s="23" t="s">
        <v>131</v>
      </c>
      <c r="I96" s="23" t="s">
        <v>132</v>
      </c>
      <c r="J96" s="23" t="s">
        <v>877</v>
      </c>
      <c r="L96" s="23" t="s">
        <v>136</v>
      </c>
      <c r="N96" s="23"/>
      <c r="O96" s="25"/>
      <c r="P96" s="25"/>
      <c r="Q96" s="23"/>
      <c r="T96" s="23" t="s">
        <v>326</v>
      </c>
      <c r="V96" s="25"/>
      <c r="X96" s="23" t="str">
        <f>IF(ISBLANK(W96),  "", _xlfn.CONCAT("haas/entity/sensor/", LOWER(C96), "/", E96, "/config"))</f>
        <v/>
      </c>
      <c r="Y96" s="23" t="str">
        <f>IF(ISBLANK(W96),  "", _xlfn.CONCAT(LOWER(C96), "/", E96))</f>
        <v/>
      </c>
      <c r="AC96" s="23" t="str">
        <f>IF(OR(ISBLANK(AJ96), ISBLANK(AK96)), "", LOWER(_xlfn.CONCAT(Table2[[#This Row],[device_manufacturer]], "-",Table2[[#This Row],[device_suggested_area]], "-", Table2[[#This Row],[device_identifiers]])))</f>
        <v>senseme-edwin-fan</v>
      </c>
      <c r="AD96" s="25" t="s">
        <v>603</v>
      </c>
      <c r="AE96" s="23" t="s">
        <v>129</v>
      </c>
      <c r="AF96" s="23" t="s">
        <v>604</v>
      </c>
      <c r="AG96" s="23" t="str">
        <f>IF(OR(ISBLANK(AJ96), ISBLANK(AK96)), "", Table2[[#This Row],[device_via_device]])</f>
        <v>SenseMe</v>
      </c>
      <c r="AH96" s="23" t="s">
        <v>127</v>
      </c>
      <c r="AI96" s="23" t="s">
        <v>725</v>
      </c>
      <c r="AJ96" s="23" t="s">
        <v>606</v>
      </c>
      <c r="AK96" s="23" t="s">
        <v>730</v>
      </c>
      <c r="AL96" s="23" t="str">
        <f t="shared" si="5"/>
        <v>[["mac", "20:f8:5e:d7:26:1c"], ["ip", "10.0.6.61"]]</v>
      </c>
    </row>
    <row r="97" spans="1:38" ht="16" customHeight="1" x14ac:dyDescent="0.2">
      <c r="A97" s="23">
        <v>1452</v>
      </c>
      <c r="B97" s="23" t="s">
        <v>26</v>
      </c>
      <c r="C97" s="23" t="s">
        <v>133</v>
      </c>
      <c r="D97" s="23" t="s">
        <v>129</v>
      </c>
      <c r="E97" s="23" t="s">
        <v>745</v>
      </c>
      <c r="F97" s="23" t="str">
        <f>IF(ISBLANK(E97), "", Table2[[#This Row],[unique_id]])</f>
        <v>parents_fan</v>
      </c>
      <c r="G97" s="23" t="s">
        <v>235</v>
      </c>
      <c r="H97" s="23" t="s">
        <v>131</v>
      </c>
      <c r="I97" s="23" t="s">
        <v>132</v>
      </c>
      <c r="J97" s="23" t="s">
        <v>854</v>
      </c>
      <c r="L97" s="23" t="s">
        <v>136</v>
      </c>
      <c r="N97" s="23"/>
      <c r="O97" s="25"/>
      <c r="P97" s="25"/>
      <c r="Q97" s="23"/>
      <c r="T97" s="23" t="s">
        <v>326</v>
      </c>
      <c r="V97" s="25"/>
      <c r="X97" s="23" t="str">
        <f>IF(ISBLANK(W97),  "", _xlfn.CONCAT("haas/entity/sensor/", LOWER(C97), "/", E97, "/config"))</f>
        <v/>
      </c>
      <c r="Y97" s="23" t="str">
        <f>IF(ISBLANK(W97),  "", _xlfn.CONCAT(LOWER(C97), "/", E97))</f>
        <v/>
      </c>
      <c r="AC97" s="23" t="str">
        <f>IF(OR(ISBLANK(AJ97), ISBLANK(AK97)), "", LOWER(_xlfn.CONCAT(Table2[[#This Row],[device_manufacturer]], "-",Table2[[#This Row],[device_suggested_area]], "-", Table2[[#This Row],[device_identifiers]])))</f>
        <v>senseme-parents-fan</v>
      </c>
      <c r="AD97" s="25" t="s">
        <v>603</v>
      </c>
      <c r="AE97" s="23" t="s">
        <v>129</v>
      </c>
      <c r="AF97" s="23" t="s">
        <v>604</v>
      </c>
      <c r="AG97" s="23" t="str">
        <f>IF(OR(ISBLANK(AJ97), ISBLANK(AK97)), "", Table2[[#This Row],[device_via_device]])</f>
        <v>SenseMe</v>
      </c>
      <c r="AH97" s="23" t="s">
        <v>235</v>
      </c>
      <c r="AI97" s="23" t="s">
        <v>725</v>
      </c>
      <c r="AJ97" s="23" t="s">
        <v>609</v>
      </c>
      <c r="AK97" s="23" t="s">
        <v>731</v>
      </c>
      <c r="AL97" s="23" t="str">
        <f t="shared" si="5"/>
        <v>[["mac", "20:f8:5e:d8:a5:6b"], ["ip", "10.0.6.62"]]</v>
      </c>
    </row>
    <row r="98" spans="1:38" ht="16" customHeight="1" x14ac:dyDescent="0.2">
      <c r="A98" s="23">
        <v>1453</v>
      </c>
      <c r="B98" s="23" t="s">
        <v>26</v>
      </c>
      <c r="C98" s="23" t="s">
        <v>287</v>
      </c>
      <c r="D98" s="23" t="s">
        <v>134</v>
      </c>
      <c r="E98" s="23" t="s">
        <v>325</v>
      </c>
      <c r="F98" s="23" t="str">
        <f>IF(ISBLANK(E98), "", Table2[[#This Row],[unique_id]])</f>
        <v>kitchen_fan</v>
      </c>
      <c r="G98" s="23" t="s">
        <v>249</v>
      </c>
      <c r="H98" s="23" t="s">
        <v>131</v>
      </c>
      <c r="I98" s="23" t="s">
        <v>132</v>
      </c>
      <c r="J98" s="23" t="s">
        <v>854</v>
      </c>
      <c r="L98" s="23" t="s">
        <v>136</v>
      </c>
      <c r="N98" s="23"/>
      <c r="O98" s="25"/>
      <c r="P98" s="25"/>
      <c r="Q98" s="23"/>
      <c r="T98" s="23" t="s">
        <v>326</v>
      </c>
      <c r="V98" s="25"/>
      <c r="X98" s="23" t="str">
        <f>IF(ISBLANK(W98),  "", _xlfn.CONCAT("haas/entity/sensor/", LOWER(C98), "/", E98, "/config"))</f>
        <v/>
      </c>
      <c r="Y98" s="23" t="str">
        <f>IF(ISBLANK(W98),  "", _xlfn.CONCAT(LOWER(C98), "/", E98))</f>
        <v/>
      </c>
      <c r="AC98" s="23" t="str">
        <f>IF(OR(ISBLANK(AJ98), ISBLANK(AK98)), "", LOWER(_xlfn.CONCAT(Table2[[#This Row],[device_manufacturer]], "-",Table2[[#This Row],[device_suggested_area]], "-", Table2[[#This Row],[device_identifiers]])))</f>
        <v>tplink-kitchen-fan</v>
      </c>
      <c r="AD98" s="25" t="s">
        <v>582</v>
      </c>
      <c r="AE98" s="23" t="s">
        <v>129</v>
      </c>
      <c r="AF98" s="23" t="s">
        <v>579</v>
      </c>
      <c r="AG98" s="23" t="str">
        <f>IF(OR(ISBLANK(AJ98), ISBLANK(AK98)), "", Table2[[#This Row],[device_via_device]])</f>
        <v>TPLink</v>
      </c>
      <c r="AH98" s="23" t="s">
        <v>249</v>
      </c>
      <c r="AI98" s="23" t="s">
        <v>725</v>
      </c>
      <c r="AJ98" s="32" t="s">
        <v>583</v>
      </c>
      <c r="AK98" s="32" t="s">
        <v>724</v>
      </c>
      <c r="AL98" s="23" t="str">
        <f t="shared" si="5"/>
        <v>[["mac", "ac:84:c6:0d:1b:9c"], ["ip", "10.0.6.87"]]</v>
      </c>
    </row>
    <row r="99" spans="1:38" ht="16" customHeight="1" x14ac:dyDescent="0.2">
      <c r="A99" s="23">
        <v>1454</v>
      </c>
      <c r="B99" s="23" t="s">
        <v>26</v>
      </c>
      <c r="C99" s="23" t="s">
        <v>133</v>
      </c>
      <c r="D99" s="23" t="s">
        <v>129</v>
      </c>
      <c r="E99" s="23" t="s">
        <v>746</v>
      </c>
      <c r="F99" s="23" t="str">
        <f>IF(ISBLANK(E99), "", Table2[[#This Row],[unique_id]])</f>
        <v>lounge_fan</v>
      </c>
      <c r="G99" s="23" t="s">
        <v>237</v>
      </c>
      <c r="H99" s="23" t="s">
        <v>131</v>
      </c>
      <c r="I99" s="23" t="s">
        <v>132</v>
      </c>
      <c r="J99" s="23" t="s">
        <v>854</v>
      </c>
      <c r="L99" s="23" t="s">
        <v>136</v>
      </c>
      <c r="N99" s="23"/>
      <c r="O99" s="25"/>
      <c r="P99" s="25"/>
      <c r="Q99" s="23"/>
      <c r="T99" s="23" t="s">
        <v>326</v>
      </c>
      <c r="V99" s="25"/>
      <c r="X99" s="23" t="str">
        <f>IF(ISBLANK(W99),  "", _xlfn.CONCAT("haas/entity/sensor/", LOWER(C99), "/", E99, "/config"))</f>
        <v/>
      </c>
      <c r="Y99" s="23" t="str">
        <f>IF(ISBLANK(W99),  "", _xlfn.CONCAT(LOWER(C99), "/", E99))</f>
        <v/>
      </c>
      <c r="AC99" s="23" t="str">
        <f>IF(OR(ISBLANK(AJ99), ISBLANK(AK99)), "", LOWER(_xlfn.CONCAT(Table2[[#This Row],[device_manufacturer]], "-",Table2[[#This Row],[device_suggested_area]], "-", Table2[[#This Row],[device_identifiers]])))</f>
        <v>senseme-lounge-fan</v>
      </c>
      <c r="AD99" s="25" t="s">
        <v>603</v>
      </c>
      <c r="AE99" s="23" t="s">
        <v>129</v>
      </c>
      <c r="AF99" s="23" t="s">
        <v>604</v>
      </c>
      <c r="AG99" s="23" t="str">
        <f>IF(OR(ISBLANK(AJ99), ISBLANK(AK99)), "", Table2[[#This Row],[device_via_device]])</f>
        <v>SenseMe</v>
      </c>
      <c r="AH99" s="23" t="s">
        <v>237</v>
      </c>
      <c r="AI99" s="23" t="s">
        <v>725</v>
      </c>
      <c r="AJ99" s="23" t="s">
        <v>610</v>
      </c>
      <c r="AK99" s="23" t="s">
        <v>732</v>
      </c>
      <c r="AL99" s="23" t="str">
        <f t="shared" si="5"/>
        <v>[["mac", "20:f8:5e:d9:11:77"], ["ip", "10.0.6.63"]]</v>
      </c>
    </row>
    <row r="100" spans="1:38" ht="16" hidden="1" customHeight="1" x14ac:dyDescent="0.2">
      <c r="A100" s="23">
        <v>1455</v>
      </c>
      <c r="B100" s="23" t="s">
        <v>26</v>
      </c>
      <c r="C100" s="23" t="s">
        <v>133</v>
      </c>
      <c r="D100" s="23" t="s">
        <v>129</v>
      </c>
      <c r="E100" s="23" t="s">
        <v>747</v>
      </c>
      <c r="F100" s="23" t="str">
        <f>IF(ISBLANK(E100), "", Table2[[#This Row],[unique_id]])</f>
        <v>deck_fan</v>
      </c>
      <c r="G100" s="23" t="s">
        <v>577</v>
      </c>
      <c r="H100" s="23" t="s">
        <v>131</v>
      </c>
      <c r="I100" s="23" t="s">
        <v>132</v>
      </c>
      <c r="J100" s="23" t="s">
        <v>131</v>
      </c>
      <c r="L100" s="23" t="s">
        <v>136</v>
      </c>
      <c r="N100" s="23"/>
      <c r="O100" s="25"/>
      <c r="P100" s="25"/>
      <c r="Q100" s="23"/>
      <c r="T100" s="23" t="s">
        <v>326</v>
      </c>
      <c r="V100" s="25"/>
      <c r="X100" s="23" t="str">
        <f>IF(ISBLANK(W100),  "", _xlfn.CONCAT("haas/entity/sensor/", LOWER(C100), "/", E100, "/config"))</f>
        <v/>
      </c>
      <c r="Y100" s="23" t="str">
        <f>IF(ISBLANK(W100),  "", _xlfn.CONCAT(LOWER(C100), "/", E100))</f>
        <v/>
      </c>
      <c r="AB100" s="23"/>
      <c r="AH100" s="23" t="s">
        <v>577</v>
      </c>
      <c r="AK100" s="29"/>
      <c r="AL100" s="23" t="str">
        <f t="shared" si="5"/>
        <v/>
      </c>
    </row>
    <row r="101" spans="1:38" ht="16" customHeight="1" x14ac:dyDescent="0.2">
      <c r="A101" s="23">
        <v>1456</v>
      </c>
      <c r="B101" s="23" t="s">
        <v>26</v>
      </c>
      <c r="C101" s="23" t="s">
        <v>133</v>
      </c>
      <c r="D101" s="23" t="s">
        <v>129</v>
      </c>
      <c r="E101" s="23" t="s">
        <v>748</v>
      </c>
      <c r="F101" s="23" t="str">
        <f>IF(ISBLANK(E101), "", Table2[[#This Row],[unique_id]])</f>
        <v>deck_east_fan</v>
      </c>
      <c r="G101" s="23" t="s">
        <v>259</v>
      </c>
      <c r="H101" s="23" t="s">
        <v>131</v>
      </c>
      <c r="I101" s="23" t="s">
        <v>132</v>
      </c>
      <c r="N101" s="23"/>
      <c r="O101" s="25"/>
      <c r="P101" s="25"/>
      <c r="Q101" s="23"/>
      <c r="T101" s="23" t="s">
        <v>326</v>
      </c>
      <c r="V101" s="25"/>
      <c r="X101" s="23" t="str">
        <f>IF(ISBLANK(W101),  "", _xlfn.CONCAT("haas/entity/sensor/", LOWER(C101), "/", E101, "/config"))</f>
        <v/>
      </c>
      <c r="Y101" s="23" t="str">
        <f>IF(ISBLANK(W101),  "", _xlfn.CONCAT(LOWER(C101), "/", E101))</f>
        <v/>
      </c>
      <c r="AB101" s="23"/>
      <c r="AC101" s="23" t="str">
        <f>IF(OR(ISBLANK(AJ101), ISBLANK(AK101)), "", LOWER(_xlfn.CONCAT(Table2[[#This Row],[device_manufacturer]], "-",Table2[[#This Row],[device_suggested_area]], "-", Table2[[#This Row],[device_identifiers]])))</f>
        <v>senseme-deck-east-fan</v>
      </c>
      <c r="AD101" s="25" t="s">
        <v>603</v>
      </c>
      <c r="AE101" s="23" t="s">
        <v>612</v>
      </c>
      <c r="AF101" s="23" t="s">
        <v>604</v>
      </c>
      <c r="AG101" s="23" t="str">
        <f>IF(OR(ISBLANK(AJ101), ISBLANK(AK101)), "", Table2[[#This Row],[device_via_device]])</f>
        <v>SenseMe</v>
      </c>
      <c r="AH101" s="23" t="s">
        <v>577</v>
      </c>
      <c r="AI101" s="23" t="s">
        <v>725</v>
      </c>
      <c r="AJ101" s="23" t="s">
        <v>607</v>
      </c>
      <c r="AK101" s="23" t="s">
        <v>733</v>
      </c>
      <c r="AL101" s="23" t="str">
        <f t="shared" si="5"/>
        <v>[["mac", "20:f8:5e:1e:ea:a0"], ["ip", "10.0.6.64"]]</v>
      </c>
    </row>
    <row r="102" spans="1:38" ht="16" customHeight="1" x14ac:dyDescent="0.2">
      <c r="A102" s="23">
        <v>1457</v>
      </c>
      <c r="B102" s="23" t="s">
        <v>26</v>
      </c>
      <c r="C102" s="23" t="s">
        <v>133</v>
      </c>
      <c r="D102" s="23" t="s">
        <v>129</v>
      </c>
      <c r="E102" s="23" t="s">
        <v>749</v>
      </c>
      <c r="F102" s="23" t="str">
        <f>IF(ISBLANK(E102), "", Table2[[#This Row],[unique_id]])</f>
        <v>deck_west_fan</v>
      </c>
      <c r="G102" s="23" t="s">
        <v>258</v>
      </c>
      <c r="H102" s="23" t="s">
        <v>131</v>
      </c>
      <c r="I102" s="23" t="s">
        <v>132</v>
      </c>
      <c r="N102" s="23"/>
      <c r="O102" s="25"/>
      <c r="P102" s="25"/>
      <c r="Q102" s="23"/>
      <c r="T102" s="23" t="s">
        <v>326</v>
      </c>
      <c r="V102" s="25"/>
      <c r="X102" s="23" t="str">
        <f>IF(ISBLANK(W102),  "", _xlfn.CONCAT("haas/entity/sensor/", LOWER(C102), "/", E102, "/config"))</f>
        <v/>
      </c>
      <c r="Y102" s="23" t="str">
        <f>IF(ISBLANK(W102),  "", _xlfn.CONCAT(LOWER(C102), "/", E102))</f>
        <v/>
      </c>
      <c r="AB102" s="23"/>
      <c r="AC102" s="23" t="str">
        <f>IF(OR(ISBLANK(AJ102), ISBLANK(AK102)), "", LOWER(_xlfn.CONCAT(Table2[[#This Row],[device_manufacturer]], "-",Table2[[#This Row],[device_suggested_area]], "-", Table2[[#This Row],[device_identifiers]])))</f>
        <v>senseme-deck-west-fan</v>
      </c>
      <c r="AD102" s="25" t="s">
        <v>603</v>
      </c>
      <c r="AE102" s="23" t="s">
        <v>613</v>
      </c>
      <c r="AF102" s="23" t="s">
        <v>604</v>
      </c>
      <c r="AG102" s="23" t="str">
        <f>IF(OR(ISBLANK(AJ102), ISBLANK(AK102)), "", Table2[[#This Row],[device_via_device]])</f>
        <v>SenseMe</v>
      </c>
      <c r="AH102" s="23" t="s">
        <v>577</v>
      </c>
      <c r="AI102" s="23" t="s">
        <v>725</v>
      </c>
      <c r="AJ102" s="23" t="s">
        <v>608</v>
      </c>
      <c r="AK102" s="31" t="s">
        <v>734</v>
      </c>
      <c r="AL102" s="23" t="str">
        <f t="shared" si="5"/>
        <v>[["mac", "20:f8:5e:1e:da:35"], ["ip", "10.0.6.65"]]</v>
      </c>
    </row>
    <row r="103" spans="1:38" ht="16" customHeight="1" x14ac:dyDescent="0.2">
      <c r="A103" s="23">
        <v>1459</v>
      </c>
      <c r="B103" s="23" t="s">
        <v>26</v>
      </c>
      <c r="C103" s="23" t="s">
        <v>823</v>
      </c>
      <c r="D103" s="23" t="s">
        <v>129</v>
      </c>
      <c r="E103" s="33" t="s">
        <v>828</v>
      </c>
      <c r="F103" s="27" t="str">
        <f>IF(ISBLANK(E103), "", Table2[[#This Row],[unique_id]])</f>
        <v>lounge_air_purifier</v>
      </c>
      <c r="G103" s="23" t="s">
        <v>237</v>
      </c>
      <c r="H103" s="23" t="s">
        <v>824</v>
      </c>
      <c r="I103" s="23" t="s">
        <v>132</v>
      </c>
      <c r="J103" s="23" t="s">
        <v>853</v>
      </c>
      <c r="L103" s="23" t="s">
        <v>136</v>
      </c>
      <c r="N103" s="23"/>
      <c r="O103" s="25"/>
      <c r="P103" s="36" t="s">
        <v>886</v>
      </c>
      <c r="Q103" s="23"/>
      <c r="T103" s="23" t="s">
        <v>825</v>
      </c>
      <c r="V103" s="25"/>
      <c r="X103" s="23" t="str">
        <f>IF(ISBLANK(W103),  "", _xlfn.CONCAT("haas/entity/sensor/", LOWER(C103), "/", E103, "/config"))</f>
        <v/>
      </c>
      <c r="Y103" s="23" t="str">
        <f>IF(ISBLANK(W103),  "", _xlfn.CONCAT(LOWER(C103), "/", E103))</f>
        <v/>
      </c>
      <c r="AB103" s="23" t="str">
        <f>LOWER(_xlfn.CONCAT("http://macmini-nel:8087/#/device/",Table2[[#This Row],[connection_mac]], "/info"))</f>
        <v>http://macmini-nel:8087/#/device/0x9035eafffe404425/info</v>
      </c>
      <c r="AC103" s="23" t="s">
        <v>842</v>
      </c>
      <c r="AD103" s="25" t="s">
        <v>843</v>
      </c>
      <c r="AE103" s="23" t="s">
        <v>841</v>
      </c>
      <c r="AF103" s="23" t="s">
        <v>844</v>
      </c>
      <c r="AG103" s="23" t="s">
        <v>823</v>
      </c>
      <c r="AH103" s="23" t="s">
        <v>237</v>
      </c>
      <c r="AJ103" s="23" t="s">
        <v>879</v>
      </c>
      <c r="AL103" s="27" t="str">
        <f t="shared" si="5"/>
        <v>[["mac", "0x9035eafffe404425"]]</v>
      </c>
    </row>
    <row r="104" spans="1:38" ht="16" hidden="1" customHeight="1" x14ac:dyDescent="0.2">
      <c r="A104" s="23">
        <v>1460</v>
      </c>
      <c r="B104" s="23" t="s">
        <v>26</v>
      </c>
      <c r="C104" s="23" t="s">
        <v>803</v>
      </c>
      <c r="D104" s="23" t="s">
        <v>536</v>
      </c>
      <c r="E104" s="23" t="s">
        <v>535</v>
      </c>
      <c r="F104" s="23" t="str">
        <f>IF(ISBLANK(E104), "", Table2[[#This Row],[unique_id]])</f>
        <v>column_break</v>
      </c>
      <c r="G104" s="23" t="s">
        <v>532</v>
      </c>
      <c r="H104" s="23" t="s">
        <v>824</v>
      </c>
      <c r="I104" s="23" t="s">
        <v>132</v>
      </c>
      <c r="L104" s="23" t="s">
        <v>533</v>
      </c>
      <c r="M104" s="23" t="s">
        <v>534</v>
      </c>
      <c r="N104" s="23"/>
      <c r="O104" s="25"/>
      <c r="P104" s="25"/>
      <c r="Q104" s="23"/>
      <c r="V104" s="25"/>
      <c r="X104" s="23" t="str">
        <f>IF(ISBLANK(W104),  "", _xlfn.CONCAT("haas/entity/sensor/", LOWER(C104), "/", E104, "/config"))</f>
        <v/>
      </c>
      <c r="Y104" s="23" t="str">
        <f>IF(ISBLANK(W104),  "", _xlfn.CONCAT(LOWER(C104), "/", E104))</f>
        <v/>
      </c>
      <c r="AB104" s="23"/>
      <c r="AL104" s="27" t="str">
        <f t="shared" si="5"/>
        <v/>
      </c>
    </row>
    <row r="105" spans="1:38" ht="16" hidden="1" customHeight="1" x14ac:dyDescent="0.2">
      <c r="A105" s="23">
        <v>1500</v>
      </c>
      <c r="B105" s="23" t="s">
        <v>26</v>
      </c>
      <c r="C105" s="23" t="s">
        <v>133</v>
      </c>
      <c r="D105" s="23" t="s">
        <v>137</v>
      </c>
      <c r="E105" s="23" t="s">
        <v>743</v>
      </c>
      <c r="F105" s="23" t="str">
        <f>IF(ISBLANK(E105), "", Table2[[#This Row],[unique_id]])</f>
        <v>ada_fan</v>
      </c>
      <c r="G105" s="23" t="s">
        <v>140</v>
      </c>
      <c r="H105" s="23" t="s">
        <v>139</v>
      </c>
      <c r="I105" s="23" t="s">
        <v>132</v>
      </c>
      <c r="J105" s="23" t="s">
        <v>878</v>
      </c>
      <c r="L105" s="23" t="s">
        <v>136</v>
      </c>
      <c r="N105" s="23"/>
      <c r="O105" s="25"/>
      <c r="P105" s="25"/>
      <c r="Q105" s="23"/>
      <c r="T105" s="23" t="s">
        <v>418</v>
      </c>
      <c r="V105" s="25"/>
      <c r="X105" s="23" t="str">
        <f>IF(ISBLANK(W105),  "", _xlfn.CONCAT("haas/entity/sensor/", LOWER(C105), "/", E105, "/config"))</f>
        <v/>
      </c>
      <c r="Y105" s="23" t="str">
        <f>IF(ISBLANK(W105),  "", _xlfn.CONCAT(LOWER(C105), "/", E105))</f>
        <v/>
      </c>
      <c r="AB105" s="23"/>
      <c r="AH105" s="23" t="s">
        <v>130</v>
      </c>
      <c r="AL105" s="23" t="str">
        <f t="shared" si="5"/>
        <v/>
      </c>
    </row>
    <row r="106" spans="1:38" ht="16" hidden="1" customHeight="1" x14ac:dyDescent="0.2">
      <c r="A106" s="23">
        <v>1501</v>
      </c>
      <c r="B106" s="23" t="s">
        <v>26</v>
      </c>
      <c r="C106" s="23" t="s">
        <v>288</v>
      </c>
      <c r="D106" s="23" t="s">
        <v>137</v>
      </c>
      <c r="E106" s="23" t="s">
        <v>447</v>
      </c>
      <c r="F106" s="23" t="str">
        <f>IF(ISBLANK(E106), "", Table2[[#This Row],[unique_id]])</f>
        <v>ada_lamp</v>
      </c>
      <c r="G106" s="23" t="s">
        <v>238</v>
      </c>
      <c r="H106" s="23" t="s">
        <v>139</v>
      </c>
      <c r="I106" s="23" t="s">
        <v>132</v>
      </c>
      <c r="K106" s="23" t="s">
        <v>451</v>
      </c>
      <c r="L106" s="23" t="s">
        <v>136</v>
      </c>
      <c r="N106" s="23"/>
      <c r="O106" s="25"/>
      <c r="P106" s="25"/>
      <c r="Q106" s="23"/>
      <c r="V106" s="25"/>
      <c r="X106" s="23" t="str">
        <f>IF(ISBLANK(W106),  "", _xlfn.CONCAT("haas/entity/sensor/", LOWER(C106), "/", E106, "/config"))</f>
        <v/>
      </c>
      <c r="Y106" s="23" t="str">
        <f>IF(ISBLANK(W106),  "", _xlfn.CONCAT(LOWER(C106), "/", E106))</f>
        <v/>
      </c>
      <c r="AB106" s="23"/>
      <c r="AL106" s="23" t="str">
        <f t="shared" si="5"/>
        <v/>
      </c>
    </row>
    <row r="107" spans="1:38" ht="16" hidden="1" customHeight="1" x14ac:dyDescent="0.2">
      <c r="A107" s="23">
        <v>1502</v>
      </c>
      <c r="B107" s="23" t="s">
        <v>26</v>
      </c>
      <c r="C107" s="23" t="s">
        <v>288</v>
      </c>
      <c r="D107" s="23" t="s">
        <v>137</v>
      </c>
      <c r="E107" s="23" t="s">
        <v>231</v>
      </c>
      <c r="F107" s="23" t="str">
        <f>IF(ISBLANK(E107), "", Table2[[#This Row],[unique_id]])</f>
        <v>hue_ambiance_lamp_11</v>
      </c>
      <c r="G107" s="23" t="s">
        <v>238</v>
      </c>
      <c r="H107" s="23" t="s">
        <v>139</v>
      </c>
      <c r="I107" s="23" t="s">
        <v>132</v>
      </c>
      <c r="N107" s="23"/>
      <c r="O107" s="25"/>
      <c r="P107" s="25"/>
      <c r="Q107" s="23"/>
      <c r="V107" s="25"/>
      <c r="X107" s="23" t="str">
        <f>IF(ISBLANK(W107),  "", _xlfn.CONCAT("haas/entity/sensor/", LOWER(C107), "/", E107, "/config"))</f>
        <v/>
      </c>
      <c r="Y107" s="23" t="str">
        <f>IF(ISBLANK(W107),  "", _xlfn.CONCAT(LOWER(C107), "/", E107))</f>
        <v/>
      </c>
      <c r="AB107" s="23"/>
      <c r="AL107" s="23" t="str">
        <f t="shared" si="5"/>
        <v/>
      </c>
    </row>
    <row r="108" spans="1:38" ht="16" hidden="1" customHeight="1" x14ac:dyDescent="0.2">
      <c r="A108" s="23">
        <v>1503</v>
      </c>
      <c r="B108" s="23" t="s">
        <v>26</v>
      </c>
      <c r="C108" s="23" t="s">
        <v>288</v>
      </c>
      <c r="D108" s="23" t="s">
        <v>137</v>
      </c>
      <c r="E108" s="23" t="s">
        <v>448</v>
      </c>
      <c r="F108" s="23" t="str">
        <f>IF(ISBLANK(E108), "", Table2[[#This Row],[unique_id]])</f>
        <v>edwin_lamp</v>
      </c>
      <c r="G108" s="23" t="s">
        <v>248</v>
      </c>
      <c r="H108" s="23" t="s">
        <v>139</v>
      </c>
      <c r="I108" s="23" t="s">
        <v>132</v>
      </c>
      <c r="K108" s="23" t="s">
        <v>450</v>
      </c>
      <c r="L108" s="23" t="s">
        <v>136</v>
      </c>
      <c r="N108" s="23"/>
      <c r="O108" s="25"/>
      <c r="P108" s="25"/>
      <c r="Q108" s="23"/>
      <c r="V108" s="25"/>
      <c r="X108" s="23" t="str">
        <f>IF(ISBLANK(W108),  "", _xlfn.CONCAT("haas/entity/sensor/", LOWER(C108), "/", E108, "/config"))</f>
        <v/>
      </c>
      <c r="Y108" s="23" t="str">
        <f>IF(ISBLANK(W108),  "", _xlfn.CONCAT(LOWER(C108), "/", E108))</f>
        <v/>
      </c>
      <c r="AB108" s="23"/>
      <c r="AL108" s="23" t="str">
        <f t="shared" si="5"/>
        <v/>
      </c>
    </row>
    <row r="109" spans="1:38" ht="16" hidden="1" customHeight="1" x14ac:dyDescent="0.2">
      <c r="A109" s="23">
        <v>1504</v>
      </c>
      <c r="B109" s="23" t="s">
        <v>26</v>
      </c>
      <c r="C109" s="23" t="s">
        <v>288</v>
      </c>
      <c r="D109" s="23" t="s">
        <v>137</v>
      </c>
      <c r="E109" s="23" t="s">
        <v>220</v>
      </c>
      <c r="F109" s="23" t="str">
        <f>IF(ISBLANK(E109), "", Table2[[#This Row],[unique_id]])</f>
        <v>hue_ambiance_lamp_13</v>
      </c>
      <c r="G109" s="23" t="s">
        <v>248</v>
      </c>
      <c r="H109" s="23" t="s">
        <v>139</v>
      </c>
      <c r="I109" s="23" t="s">
        <v>132</v>
      </c>
      <c r="N109" s="23"/>
      <c r="O109" s="25"/>
      <c r="P109" s="25"/>
      <c r="Q109" s="23"/>
      <c r="V109" s="25"/>
      <c r="X109" s="23" t="str">
        <f>IF(ISBLANK(W109),  "", _xlfn.CONCAT("haas/entity/sensor/", LOWER(C109), "/", E109, "/config"))</f>
        <v/>
      </c>
      <c r="Y109" s="23" t="str">
        <f>IF(ISBLANK(W109),  "", _xlfn.CONCAT(LOWER(C109), "/", E109))</f>
        <v/>
      </c>
      <c r="AB109" s="23"/>
      <c r="AL109" s="23" t="str">
        <f t="shared" si="5"/>
        <v/>
      </c>
    </row>
    <row r="110" spans="1:38" ht="16" hidden="1" customHeight="1" x14ac:dyDescent="0.2">
      <c r="A110" s="23">
        <v>1505</v>
      </c>
      <c r="B110" s="23" t="s">
        <v>26</v>
      </c>
      <c r="C110" s="23" t="s">
        <v>133</v>
      </c>
      <c r="D110" s="23" t="s">
        <v>137</v>
      </c>
      <c r="E110" s="23" t="s">
        <v>744</v>
      </c>
      <c r="F110" s="23" t="str">
        <f>IF(ISBLANK(E110), "", Table2[[#This Row],[unique_id]])</f>
        <v>edwin_fan</v>
      </c>
      <c r="G110" s="23" t="s">
        <v>233</v>
      </c>
      <c r="H110" s="23" t="s">
        <v>139</v>
      </c>
      <c r="I110" s="23" t="s">
        <v>132</v>
      </c>
      <c r="J110" s="23" t="s">
        <v>878</v>
      </c>
      <c r="L110" s="23" t="s">
        <v>136</v>
      </c>
      <c r="N110" s="23"/>
      <c r="O110" s="25"/>
      <c r="P110" s="25"/>
      <c r="Q110" s="23"/>
      <c r="T110" s="23" t="s">
        <v>418</v>
      </c>
      <c r="V110" s="25"/>
      <c r="X110" s="23" t="str">
        <f>IF(ISBLANK(W110),  "", _xlfn.CONCAT("haas/entity/sensor/", LOWER(C110), "/", E110, "/config"))</f>
        <v/>
      </c>
      <c r="Y110" s="23" t="str">
        <f>IF(ISBLANK(W110),  "", _xlfn.CONCAT(LOWER(C110), "/", E110))</f>
        <v/>
      </c>
      <c r="AB110" s="23"/>
      <c r="AH110" s="23" t="s">
        <v>127</v>
      </c>
      <c r="AL110" s="23" t="str">
        <f t="shared" si="5"/>
        <v/>
      </c>
    </row>
    <row r="111" spans="1:38" ht="16" hidden="1" customHeight="1" x14ac:dyDescent="0.2">
      <c r="A111" s="23">
        <v>1506</v>
      </c>
      <c r="B111" s="23" t="s">
        <v>26</v>
      </c>
      <c r="C111" s="23" t="s">
        <v>288</v>
      </c>
      <c r="D111" s="23" t="s">
        <v>137</v>
      </c>
      <c r="E111" s="23" t="s">
        <v>728</v>
      </c>
      <c r="F111" s="23" t="str">
        <f>IF(ISBLANK(E111), "", Table2[[#This Row],[unique_id]])</f>
        <v>edwin_night_light</v>
      </c>
      <c r="G111" s="23" t="s">
        <v>727</v>
      </c>
      <c r="H111" s="23" t="s">
        <v>139</v>
      </c>
      <c r="I111" s="23" t="s">
        <v>132</v>
      </c>
      <c r="K111" s="23" t="s">
        <v>451</v>
      </c>
      <c r="L111" s="23" t="s">
        <v>136</v>
      </c>
      <c r="N111" s="23"/>
      <c r="O111" s="25"/>
      <c r="P111" s="25"/>
      <c r="Q111" s="23"/>
      <c r="V111" s="25"/>
      <c r="X111" s="23" t="str">
        <f>IF(ISBLANK(W111),  "", _xlfn.CONCAT("haas/entity/sensor/", LOWER(C111), "/", E111, "/config"))</f>
        <v/>
      </c>
      <c r="Y111" s="23" t="str">
        <f>IF(ISBLANK(W111),  "", _xlfn.CONCAT(LOWER(C111), "/", E111))</f>
        <v/>
      </c>
      <c r="AB111" s="23"/>
      <c r="AL111" s="23" t="str">
        <f t="shared" si="5"/>
        <v/>
      </c>
    </row>
    <row r="112" spans="1:38" ht="16" hidden="1" customHeight="1" x14ac:dyDescent="0.2">
      <c r="A112" s="23">
        <v>1507</v>
      </c>
      <c r="B112" s="23" t="s">
        <v>26</v>
      </c>
      <c r="C112" s="23" t="s">
        <v>288</v>
      </c>
      <c r="D112" s="23" t="s">
        <v>137</v>
      </c>
      <c r="E112" s="23" t="s">
        <v>230</v>
      </c>
      <c r="F112" s="23" t="str">
        <f>IF(ISBLANK(E112), "", Table2[[#This Row],[unique_id]])</f>
        <v>hue_ambiance_lamp_10</v>
      </c>
      <c r="G112" s="23" t="s">
        <v>727</v>
      </c>
      <c r="H112" s="23" t="s">
        <v>139</v>
      </c>
      <c r="I112" s="23" t="s">
        <v>132</v>
      </c>
      <c r="N112" s="23"/>
      <c r="O112" s="25"/>
      <c r="P112" s="25"/>
      <c r="Q112" s="23"/>
      <c r="V112" s="25"/>
      <c r="X112" s="23" t="str">
        <f>IF(ISBLANK(W112),  "", _xlfn.CONCAT("haas/entity/sensor/", LOWER(C112), "/", E112, "/config"))</f>
        <v/>
      </c>
      <c r="Y112" s="23" t="str">
        <f>IF(ISBLANK(W112),  "", _xlfn.CONCAT(LOWER(C112), "/", E112))</f>
        <v/>
      </c>
      <c r="AB112" s="23"/>
      <c r="AL112" s="23" t="str">
        <f t="shared" si="5"/>
        <v/>
      </c>
    </row>
    <row r="113" spans="1:38" ht="16" hidden="1" customHeight="1" x14ac:dyDescent="0.2">
      <c r="A113" s="23">
        <v>1508</v>
      </c>
      <c r="B113" s="23" t="s">
        <v>26</v>
      </c>
      <c r="C113" s="23" t="s">
        <v>288</v>
      </c>
      <c r="D113" s="23" t="s">
        <v>137</v>
      </c>
      <c r="E113" s="23" t="s">
        <v>436</v>
      </c>
      <c r="F113" s="23" t="str">
        <f>IF(ISBLANK(E113), "", Table2[[#This Row],[unique_id]])</f>
        <v>hallway_main</v>
      </c>
      <c r="G113" s="23" t="s">
        <v>243</v>
      </c>
      <c r="H113" s="23" t="s">
        <v>139</v>
      </c>
      <c r="I113" s="23" t="s">
        <v>132</v>
      </c>
      <c r="K113" s="23" t="s">
        <v>449</v>
      </c>
      <c r="L113" s="23" t="s">
        <v>136</v>
      </c>
      <c r="N113" s="23"/>
      <c r="O113" s="25"/>
      <c r="P113" s="25"/>
      <c r="Q113" s="23"/>
      <c r="V113" s="25"/>
      <c r="X113" s="23" t="str">
        <f>IF(ISBLANK(W113),  "", _xlfn.CONCAT("haas/entity/sensor/", LOWER(C113), "/", E113, "/config"))</f>
        <v/>
      </c>
      <c r="Y113" s="23" t="str">
        <f>IF(ISBLANK(W113),  "", _xlfn.CONCAT(LOWER(C113), "/", E113))</f>
        <v/>
      </c>
      <c r="AB113" s="23"/>
      <c r="AL113" s="23" t="str">
        <f t="shared" si="5"/>
        <v/>
      </c>
    </row>
    <row r="114" spans="1:38" ht="16" hidden="1" customHeight="1" x14ac:dyDescent="0.2">
      <c r="A114" s="23">
        <v>1509</v>
      </c>
      <c r="B114" s="23" t="s">
        <v>26</v>
      </c>
      <c r="C114" s="23" t="s">
        <v>288</v>
      </c>
      <c r="D114" s="23" t="s">
        <v>137</v>
      </c>
      <c r="E114" s="23" t="s">
        <v>141</v>
      </c>
      <c r="F114" s="23" t="str">
        <f>IF(ISBLANK(E114), "", Table2[[#This Row],[unique_id]])</f>
        <v>hue_color_candle_2</v>
      </c>
      <c r="G114" s="23" t="s">
        <v>243</v>
      </c>
      <c r="H114" s="23" t="s">
        <v>139</v>
      </c>
      <c r="I114" s="23" t="s">
        <v>132</v>
      </c>
      <c r="N114" s="23"/>
      <c r="O114" s="25"/>
      <c r="P114" s="25"/>
      <c r="Q114" s="23"/>
      <c r="V114" s="25"/>
      <c r="X114" s="23" t="str">
        <f>IF(ISBLANK(W114),  "", _xlfn.CONCAT("haas/entity/sensor/", LOWER(C114), "/", E114, "/config"))</f>
        <v/>
      </c>
      <c r="Y114" s="23" t="str">
        <f>IF(ISBLANK(W114),  "", _xlfn.CONCAT(LOWER(C114), "/", E114))</f>
        <v/>
      </c>
      <c r="AB114" s="23"/>
      <c r="AL114" s="23" t="str">
        <f t="shared" si="5"/>
        <v/>
      </c>
    </row>
    <row r="115" spans="1:38" ht="16" hidden="1" customHeight="1" x14ac:dyDescent="0.2">
      <c r="A115" s="23">
        <v>1510</v>
      </c>
      <c r="B115" s="23" t="s">
        <v>26</v>
      </c>
      <c r="C115" s="23" t="s">
        <v>288</v>
      </c>
      <c r="D115" s="23" t="s">
        <v>137</v>
      </c>
      <c r="E115" s="23" t="s">
        <v>206</v>
      </c>
      <c r="F115" s="23" t="str">
        <f>IF(ISBLANK(E115), "", Table2[[#This Row],[unique_id]])</f>
        <v>hue_color_candle_3</v>
      </c>
      <c r="G115" s="23" t="s">
        <v>243</v>
      </c>
      <c r="H115" s="23" t="s">
        <v>139</v>
      </c>
      <c r="I115" s="23" t="s">
        <v>132</v>
      </c>
      <c r="N115" s="23"/>
      <c r="O115" s="25"/>
      <c r="P115" s="25"/>
      <c r="Q115" s="23"/>
      <c r="V115" s="25"/>
      <c r="X115" s="23" t="str">
        <f>IF(ISBLANK(W115),  "", _xlfn.CONCAT("haas/entity/sensor/", LOWER(C115), "/", E115, "/config"))</f>
        <v/>
      </c>
      <c r="Y115" s="23" t="str">
        <f>IF(ISBLANK(W115),  "", _xlfn.CONCAT(LOWER(C115), "/", E115))</f>
        <v/>
      </c>
      <c r="AB115" s="23"/>
      <c r="AL115" s="23" t="str">
        <f t="shared" si="5"/>
        <v/>
      </c>
    </row>
    <row r="116" spans="1:38" ht="16" hidden="1" customHeight="1" x14ac:dyDescent="0.2">
      <c r="A116" s="23">
        <v>1511</v>
      </c>
      <c r="B116" s="23" t="s">
        <v>26</v>
      </c>
      <c r="C116" s="23" t="s">
        <v>288</v>
      </c>
      <c r="D116" s="23" t="s">
        <v>137</v>
      </c>
      <c r="E116" s="23" t="s">
        <v>207</v>
      </c>
      <c r="F116" s="23" t="str">
        <f>IF(ISBLANK(E116), "", Table2[[#This Row],[unique_id]])</f>
        <v>hue_color_candle_4</v>
      </c>
      <c r="G116" s="23" t="s">
        <v>243</v>
      </c>
      <c r="H116" s="23" t="s">
        <v>139</v>
      </c>
      <c r="I116" s="23" t="s">
        <v>132</v>
      </c>
      <c r="N116" s="23"/>
      <c r="O116" s="25"/>
      <c r="P116" s="25"/>
      <c r="Q116" s="23"/>
      <c r="V116" s="25"/>
      <c r="X116" s="23" t="str">
        <f>IF(ISBLANK(W116),  "", _xlfn.CONCAT("haas/entity/sensor/", LOWER(C116), "/", E116, "/config"))</f>
        <v/>
      </c>
      <c r="Y116" s="23" t="str">
        <f>IF(ISBLANK(W116),  "", _xlfn.CONCAT(LOWER(C116), "/", E116))</f>
        <v/>
      </c>
      <c r="AB116" s="23"/>
      <c r="AL116" s="23" t="str">
        <f t="shared" si="5"/>
        <v/>
      </c>
    </row>
    <row r="117" spans="1:38" ht="16" hidden="1" customHeight="1" x14ac:dyDescent="0.2">
      <c r="A117" s="23">
        <v>1512</v>
      </c>
      <c r="B117" s="23" t="s">
        <v>26</v>
      </c>
      <c r="C117" s="23" t="s">
        <v>288</v>
      </c>
      <c r="D117" s="23" t="s">
        <v>137</v>
      </c>
      <c r="E117" s="23" t="s">
        <v>208</v>
      </c>
      <c r="F117" s="23" t="str">
        <f>IF(ISBLANK(E117), "", Table2[[#This Row],[unique_id]])</f>
        <v>hue_color_candle_5</v>
      </c>
      <c r="G117" s="23" t="s">
        <v>243</v>
      </c>
      <c r="H117" s="23" t="s">
        <v>139</v>
      </c>
      <c r="I117" s="23" t="s">
        <v>132</v>
      </c>
      <c r="N117" s="23"/>
      <c r="O117" s="25"/>
      <c r="P117" s="25"/>
      <c r="Q117" s="23"/>
      <c r="V117" s="25"/>
      <c r="X117" s="23" t="str">
        <f>IF(ISBLANK(W117),  "", _xlfn.CONCAT("haas/entity/sensor/", LOWER(C117), "/", E117, "/config"))</f>
        <v/>
      </c>
      <c r="Y117" s="23" t="str">
        <f>IF(ISBLANK(W117),  "", _xlfn.CONCAT(LOWER(C117), "/", E117))</f>
        <v/>
      </c>
      <c r="AB117" s="23"/>
      <c r="AL117" s="23" t="str">
        <f t="shared" si="5"/>
        <v/>
      </c>
    </row>
    <row r="118" spans="1:38" ht="16" hidden="1" customHeight="1" x14ac:dyDescent="0.2">
      <c r="A118" s="23">
        <v>1513</v>
      </c>
      <c r="B118" s="23" t="s">
        <v>26</v>
      </c>
      <c r="C118" s="23" t="s">
        <v>288</v>
      </c>
      <c r="D118" s="23" t="s">
        <v>137</v>
      </c>
      <c r="E118" s="23" t="s">
        <v>437</v>
      </c>
      <c r="F118" s="23" t="str">
        <f>IF(ISBLANK(E118), "", Table2[[#This Row],[unique_id]])</f>
        <v>dining_main</v>
      </c>
      <c r="G118" s="23" t="s">
        <v>138</v>
      </c>
      <c r="H118" s="23" t="s">
        <v>139</v>
      </c>
      <c r="I118" s="23" t="s">
        <v>132</v>
      </c>
      <c r="K118" s="23" t="s">
        <v>450</v>
      </c>
      <c r="L118" s="23" t="s">
        <v>136</v>
      </c>
      <c r="N118" s="23"/>
      <c r="O118" s="25"/>
      <c r="P118" s="25"/>
      <c r="Q118" s="23"/>
      <c r="V118" s="25"/>
      <c r="X118" s="23" t="str">
        <f>IF(ISBLANK(W118),  "", _xlfn.CONCAT("haas/entity/sensor/", LOWER(C118), "/", E118, "/config"))</f>
        <v/>
      </c>
      <c r="Y118" s="23" t="str">
        <f>IF(ISBLANK(W118),  "", _xlfn.CONCAT(LOWER(C118), "/", E118))</f>
        <v/>
      </c>
      <c r="AB118" s="23"/>
      <c r="AL118" s="23" t="str">
        <f t="shared" si="5"/>
        <v/>
      </c>
    </row>
    <row r="119" spans="1:38" ht="16" hidden="1" customHeight="1" x14ac:dyDescent="0.2">
      <c r="A119" s="23">
        <v>1514</v>
      </c>
      <c r="B119" s="23" t="s">
        <v>26</v>
      </c>
      <c r="C119" s="23" t="s">
        <v>288</v>
      </c>
      <c r="D119" s="23" t="s">
        <v>137</v>
      </c>
      <c r="E119" s="23" t="s">
        <v>209</v>
      </c>
      <c r="F119" s="23" t="str">
        <f>IF(ISBLANK(E119), "", Table2[[#This Row],[unique_id]])</f>
        <v>hue_color_candle_6</v>
      </c>
      <c r="G119" s="23" t="s">
        <v>138</v>
      </c>
      <c r="H119" s="23" t="s">
        <v>139</v>
      </c>
      <c r="I119" s="23" t="s">
        <v>132</v>
      </c>
      <c r="N119" s="23"/>
      <c r="O119" s="25"/>
      <c r="P119" s="25"/>
      <c r="Q119" s="23"/>
      <c r="V119" s="25"/>
      <c r="X119" s="23" t="str">
        <f>IF(ISBLANK(W119),  "", _xlfn.CONCAT("haas/entity/sensor/", LOWER(C119), "/", E119, "/config"))</f>
        <v/>
      </c>
      <c r="Y119" s="23" t="str">
        <f>IF(ISBLANK(W119),  "", _xlfn.CONCAT(LOWER(C119), "/", E119))</f>
        <v/>
      </c>
      <c r="AB119" s="23"/>
      <c r="AL119" s="23" t="str">
        <f t="shared" si="5"/>
        <v/>
      </c>
    </row>
    <row r="120" spans="1:38" ht="16" hidden="1" customHeight="1" x14ac:dyDescent="0.2">
      <c r="A120" s="23">
        <v>1515</v>
      </c>
      <c r="B120" s="23" t="s">
        <v>26</v>
      </c>
      <c r="C120" s="23" t="s">
        <v>288</v>
      </c>
      <c r="D120" s="23" t="s">
        <v>137</v>
      </c>
      <c r="E120" s="23" t="s">
        <v>210</v>
      </c>
      <c r="F120" s="23" t="str">
        <f>IF(ISBLANK(E120), "", Table2[[#This Row],[unique_id]])</f>
        <v>hue_color_candle_7</v>
      </c>
      <c r="G120" s="23" t="s">
        <v>138</v>
      </c>
      <c r="H120" s="23" t="s">
        <v>139</v>
      </c>
      <c r="I120" s="23" t="s">
        <v>132</v>
      </c>
      <c r="N120" s="23"/>
      <c r="O120" s="25"/>
      <c r="P120" s="25"/>
      <c r="Q120" s="23"/>
      <c r="V120" s="25"/>
      <c r="X120" s="23" t="str">
        <f>IF(ISBLANK(W120),  "", _xlfn.CONCAT("haas/entity/sensor/", LOWER(C120), "/", E120, "/config"))</f>
        <v/>
      </c>
      <c r="Y120" s="23" t="str">
        <f>IF(ISBLANK(W120),  "", _xlfn.CONCAT(LOWER(C120), "/", E120))</f>
        <v/>
      </c>
      <c r="AB120" s="23"/>
      <c r="AL120" s="23" t="str">
        <f t="shared" si="5"/>
        <v/>
      </c>
    </row>
    <row r="121" spans="1:38" ht="16" hidden="1" customHeight="1" x14ac:dyDescent="0.2">
      <c r="A121" s="23">
        <v>1516</v>
      </c>
      <c r="B121" s="23" t="s">
        <v>26</v>
      </c>
      <c r="C121" s="23" t="s">
        <v>288</v>
      </c>
      <c r="D121" s="23" t="s">
        <v>137</v>
      </c>
      <c r="E121" s="23" t="s">
        <v>211</v>
      </c>
      <c r="F121" s="23" t="str">
        <f>IF(ISBLANK(E121), "", Table2[[#This Row],[unique_id]])</f>
        <v>hue_color_candle_8</v>
      </c>
      <c r="G121" s="23" t="s">
        <v>138</v>
      </c>
      <c r="H121" s="23" t="s">
        <v>139</v>
      </c>
      <c r="I121" s="23" t="s">
        <v>132</v>
      </c>
      <c r="N121" s="23"/>
      <c r="O121" s="25"/>
      <c r="P121" s="25"/>
      <c r="Q121" s="23"/>
      <c r="V121" s="25"/>
      <c r="X121" s="23" t="str">
        <f>IF(ISBLANK(W121),  "", _xlfn.CONCAT("haas/entity/sensor/", LOWER(C121), "/", E121, "/config"))</f>
        <v/>
      </c>
      <c r="Y121" s="23" t="str">
        <f>IF(ISBLANK(W121),  "", _xlfn.CONCAT(LOWER(C121), "/", E121))</f>
        <v/>
      </c>
      <c r="AB121" s="23"/>
      <c r="AL121" s="23" t="str">
        <f t="shared" si="5"/>
        <v/>
      </c>
    </row>
    <row r="122" spans="1:38" ht="16" hidden="1" customHeight="1" x14ac:dyDescent="0.2">
      <c r="A122" s="23">
        <v>1517</v>
      </c>
      <c r="B122" s="23" t="s">
        <v>26</v>
      </c>
      <c r="C122" s="23" t="s">
        <v>288</v>
      </c>
      <c r="D122" s="23" t="s">
        <v>137</v>
      </c>
      <c r="E122" s="23" t="s">
        <v>212</v>
      </c>
      <c r="F122" s="23" t="str">
        <f>IF(ISBLANK(E122), "", Table2[[#This Row],[unique_id]])</f>
        <v>hue_color_candle_9</v>
      </c>
      <c r="G122" s="23" t="s">
        <v>138</v>
      </c>
      <c r="H122" s="23" t="s">
        <v>139</v>
      </c>
      <c r="I122" s="23" t="s">
        <v>132</v>
      </c>
      <c r="N122" s="23"/>
      <c r="O122" s="25"/>
      <c r="P122" s="25"/>
      <c r="Q122" s="23"/>
      <c r="V122" s="25"/>
      <c r="X122" s="23" t="str">
        <f>IF(ISBLANK(W122),  "", _xlfn.CONCAT("haas/entity/sensor/", LOWER(C122), "/", E122, "/config"))</f>
        <v/>
      </c>
      <c r="Y122" s="23" t="str">
        <f>IF(ISBLANK(W122),  "", _xlfn.CONCAT(LOWER(C122), "/", E122))</f>
        <v/>
      </c>
      <c r="AB122" s="23"/>
      <c r="AL122" s="23" t="str">
        <f t="shared" si="5"/>
        <v/>
      </c>
    </row>
    <row r="123" spans="1:38" ht="16" hidden="1" customHeight="1" x14ac:dyDescent="0.2">
      <c r="A123" s="23">
        <v>1518</v>
      </c>
      <c r="B123" s="23" t="s">
        <v>26</v>
      </c>
      <c r="C123" s="23" t="s">
        <v>288</v>
      </c>
      <c r="D123" s="23" t="s">
        <v>137</v>
      </c>
      <c r="E123" s="23" t="s">
        <v>213</v>
      </c>
      <c r="F123" s="23" t="str">
        <f>IF(ISBLANK(E123), "", Table2[[#This Row],[unique_id]])</f>
        <v>hue_color_candle_10</v>
      </c>
      <c r="G123" s="23" t="s">
        <v>138</v>
      </c>
      <c r="H123" s="23" t="s">
        <v>139</v>
      </c>
      <c r="I123" s="23" t="s">
        <v>132</v>
      </c>
      <c r="N123" s="23"/>
      <c r="O123" s="25"/>
      <c r="P123" s="25"/>
      <c r="Q123" s="23"/>
      <c r="V123" s="25"/>
      <c r="X123" s="23" t="str">
        <f>IF(ISBLANK(W123),  "", _xlfn.CONCAT("haas/entity/sensor/", LOWER(C123), "/", E123, "/config"))</f>
        <v/>
      </c>
      <c r="Y123" s="23" t="str">
        <f>IF(ISBLANK(W123),  "", _xlfn.CONCAT(LOWER(C123), "/", E123))</f>
        <v/>
      </c>
      <c r="AB123" s="23"/>
      <c r="AL123" s="23" t="str">
        <f t="shared" si="5"/>
        <v/>
      </c>
    </row>
    <row r="124" spans="1:38" ht="16" hidden="1" customHeight="1" x14ac:dyDescent="0.2">
      <c r="A124" s="23">
        <v>1519</v>
      </c>
      <c r="B124" s="23" t="s">
        <v>26</v>
      </c>
      <c r="C124" s="23" t="s">
        <v>288</v>
      </c>
      <c r="D124" s="23" t="s">
        <v>137</v>
      </c>
      <c r="E124" s="23" t="s">
        <v>214</v>
      </c>
      <c r="F124" s="23" t="str">
        <f>IF(ISBLANK(E124), "", Table2[[#This Row],[unique_id]])</f>
        <v>hue_color_candle_11</v>
      </c>
      <c r="G124" s="23" t="s">
        <v>138</v>
      </c>
      <c r="H124" s="23" t="s">
        <v>139</v>
      </c>
      <c r="I124" s="23" t="s">
        <v>132</v>
      </c>
      <c r="N124" s="23"/>
      <c r="O124" s="25"/>
      <c r="P124" s="25"/>
      <c r="Q124" s="23"/>
      <c r="V124" s="25"/>
      <c r="X124" s="23" t="str">
        <f>IF(ISBLANK(W124),  "", _xlfn.CONCAT("haas/entity/sensor/", LOWER(C124), "/", E124, "/config"))</f>
        <v/>
      </c>
      <c r="Y124" s="23" t="str">
        <f>IF(ISBLANK(W124),  "", _xlfn.CONCAT(LOWER(C124), "/", E124))</f>
        <v/>
      </c>
      <c r="AB124" s="23"/>
      <c r="AL124" s="23" t="str">
        <f t="shared" si="5"/>
        <v/>
      </c>
    </row>
    <row r="125" spans="1:38" ht="16" hidden="1" customHeight="1" x14ac:dyDescent="0.2">
      <c r="A125" s="23">
        <v>1520</v>
      </c>
      <c r="B125" s="23" t="s">
        <v>26</v>
      </c>
      <c r="C125" s="23" t="s">
        <v>288</v>
      </c>
      <c r="D125" s="23" t="s">
        <v>137</v>
      </c>
      <c r="E125" s="23" t="s">
        <v>438</v>
      </c>
      <c r="F125" s="23" t="str">
        <f>IF(ISBLANK(E125), "", Table2[[#This Row],[unique_id]])</f>
        <v>lounge_main</v>
      </c>
      <c r="G125" s="23" t="s">
        <v>250</v>
      </c>
      <c r="H125" s="23" t="s">
        <v>139</v>
      </c>
      <c r="I125" s="23" t="s">
        <v>132</v>
      </c>
      <c r="K125" s="23" t="s">
        <v>795</v>
      </c>
      <c r="L125" s="23" t="s">
        <v>136</v>
      </c>
      <c r="N125" s="23"/>
      <c r="O125" s="25"/>
      <c r="P125" s="25"/>
      <c r="Q125" s="23"/>
      <c r="V125" s="25"/>
      <c r="X125" s="23" t="str">
        <f>IF(ISBLANK(W125),  "", _xlfn.CONCAT("haas/entity/sensor/", LOWER(C125), "/", E125, "/config"))</f>
        <v/>
      </c>
      <c r="Y125" s="23" t="str">
        <f>IF(ISBLANK(W125),  "", _xlfn.CONCAT(LOWER(C125), "/", E125))</f>
        <v/>
      </c>
      <c r="AB125" s="23"/>
      <c r="AL125" s="23" t="str">
        <f t="shared" si="5"/>
        <v/>
      </c>
    </row>
    <row r="126" spans="1:38" ht="16" hidden="1" customHeight="1" x14ac:dyDescent="0.2">
      <c r="A126" s="23">
        <v>1521</v>
      </c>
      <c r="B126" s="23" t="s">
        <v>26</v>
      </c>
      <c r="C126" s="23" t="s">
        <v>288</v>
      </c>
      <c r="D126" s="23" t="s">
        <v>137</v>
      </c>
      <c r="E126" s="23" t="s">
        <v>215</v>
      </c>
      <c r="F126" s="23" t="str">
        <f>IF(ISBLANK(E126), "", Table2[[#This Row],[unique_id]])</f>
        <v>hue_color_candle_12</v>
      </c>
      <c r="G126" s="23" t="s">
        <v>250</v>
      </c>
      <c r="H126" s="23" t="s">
        <v>139</v>
      </c>
      <c r="I126" s="23" t="s">
        <v>132</v>
      </c>
      <c r="N126" s="23"/>
      <c r="O126" s="25"/>
      <c r="P126" s="25"/>
      <c r="Q126" s="23"/>
      <c r="V126" s="25"/>
      <c r="X126" s="23" t="str">
        <f>IF(ISBLANK(W126),  "", _xlfn.CONCAT("haas/entity/sensor/", LOWER(C126), "/", E126, "/config"))</f>
        <v/>
      </c>
      <c r="Y126" s="23" t="str">
        <f>IF(ISBLANK(W126),  "", _xlfn.CONCAT(LOWER(C126), "/", E126))</f>
        <v/>
      </c>
      <c r="AB126" s="23"/>
      <c r="AL126" s="23" t="str">
        <f t="shared" si="5"/>
        <v/>
      </c>
    </row>
    <row r="127" spans="1:38" ht="16" hidden="1" customHeight="1" x14ac:dyDescent="0.2">
      <c r="A127" s="23">
        <v>1522</v>
      </c>
      <c r="B127" s="23" t="s">
        <v>26</v>
      </c>
      <c r="C127" s="23" t="s">
        <v>288</v>
      </c>
      <c r="D127" s="23" t="s">
        <v>137</v>
      </c>
      <c r="E127" s="23" t="s">
        <v>216</v>
      </c>
      <c r="F127" s="23" t="str">
        <f>IF(ISBLANK(E127), "", Table2[[#This Row],[unique_id]])</f>
        <v>hue_color_candle_13</v>
      </c>
      <c r="G127" s="23" t="s">
        <v>250</v>
      </c>
      <c r="H127" s="23" t="s">
        <v>139</v>
      </c>
      <c r="I127" s="23" t="s">
        <v>132</v>
      </c>
      <c r="N127" s="23"/>
      <c r="O127" s="25"/>
      <c r="P127" s="25"/>
      <c r="Q127" s="23"/>
      <c r="V127" s="25"/>
      <c r="X127" s="23" t="str">
        <f>IF(ISBLANK(W127),  "", _xlfn.CONCAT("haas/entity/sensor/", LOWER(C127), "/", E127, "/config"))</f>
        <v/>
      </c>
      <c r="Y127" s="23" t="str">
        <f>IF(ISBLANK(W127),  "", _xlfn.CONCAT(LOWER(C127), "/", E127))</f>
        <v/>
      </c>
      <c r="AB127" s="23"/>
      <c r="AL127" s="23" t="str">
        <f t="shared" si="5"/>
        <v/>
      </c>
    </row>
    <row r="128" spans="1:38" ht="16" hidden="1" customHeight="1" x14ac:dyDescent="0.2">
      <c r="A128" s="23">
        <v>1523</v>
      </c>
      <c r="B128" s="23" t="s">
        <v>26</v>
      </c>
      <c r="C128" s="23" t="s">
        <v>288</v>
      </c>
      <c r="D128" s="23" t="s">
        <v>137</v>
      </c>
      <c r="E128" s="23" t="s">
        <v>217</v>
      </c>
      <c r="F128" s="23" t="str">
        <f>IF(ISBLANK(E128), "", Table2[[#This Row],[unique_id]])</f>
        <v>hue_color_candle_14</v>
      </c>
      <c r="G128" s="23" t="s">
        <v>250</v>
      </c>
      <c r="H128" s="23" t="s">
        <v>139</v>
      </c>
      <c r="I128" s="23" t="s">
        <v>132</v>
      </c>
      <c r="N128" s="23"/>
      <c r="O128" s="25"/>
      <c r="P128" s="25"/>
      <c r="Q128" s="23"/>
      <c r="V128" s="25"/>
      <c r="X128" s="23" t="str">
        <f>IF(ISBLANK(W128),  "", _xlfn.CONCAT("haas/entity/sensor/", LOWER(C128), "/", E128, "/config"))</f>
        <v/>
      </c>
      <c r="Y128" s="23" t="str">
        <f>IF(ISBLANK(W128),  "", _xlfn.CONCAT(LOWER(C128), "/", E128))</f>
        <v/>
      </c>
      <c r="AB128" s="23"/>
      <c r="AL128" s="23" t="str">
        <f t="shared" si="5"/>
        <v/>
      </c>
    </row>
    <row r="129" spans="1:38" ht="16" hidden="1" customHeight="1" x14ac:dyDescent="0.2">
      <c r="A129" s="23">
        <v>1524</v>
      </c>
      <c r="B129" s="23" t="s">
        <v>26</v>
      </c>
      <c r="C129" s="23" t="s">
        <v>133</v>
      </c>
      <c r="D129" s="23" t="s">
        <v>137</v>
      </c>
      <c r="E129" s="23" t="s">
        <v>746</v>
      </c>
      <c r="F129" s="23" t="str">
        <f>IF(ISBLANK(E129), "", Table2[[#This Row],[unique_id]])</f>
        <v>lounge_fan</v>
      </c>
      <c r="G129" s="23" t="s">
        <v>234</v>
      </c>
      <c r="H129" s="23" t="s">
        <v>139</v>
      </c>
      <c r="I129" s="23" t="s">
        <v>132</v>
      </c>
      <c r="J129" s="23" t="s">
        <v>854</v>
      </c>
      <c r="L129" s="23" t="s">
        <v>136</v>
      </c>
      <c r="N129" s="23"/>
      <c r="O129" s="25"/>
      <c r="P129" s="25"/>
      <c r="Q129" s="23"/>
      <c r="T129" s="23" t="s">
        <v>418</v>
      </c>
      <c r="V129" s="25"/>
      <c r="X129" s="23" t="str">
        <f>IF(ISBLANK(W129),  "", _xlfn.CONCAT("haas/entity/sensor/", LOWER(C129), "/", E129, "/config"))</f>
        <v/>
      </c>
      <c r="Y129" s="23" t="str">
        <f>IF(ISBLANK(W129),  "", _xlfn.CONCAT(LOWER(C129), "/", E129))</f>
        <v/>
      </c>
      <c r="AB129" s="23"/>
      <c r="AH129" s="23" t="s">
        <v>175</v>
      </c>
      <c r="AL129" s="23" t="str">
        <f t="shared" si="5"/>
        <v/>
      </c>
    </row>
    <row r="130" spans="1:38" ht="16" customHeight="1" x14ac:dyDescent="0.2">
      <c r="A130" s="23">
        <v>1525</v>
      </c>
      <c r="B130" s="23" t="s">
        <v>26</v>
      </c>
      <c r="C130" s="23" t="s">
        <v>288</v>
      </c>
      <c r="D130" s="23" t="s">
        <v>137</v>
      </c>
      <c r="E130" s="23" t="s">
        <v>439</v>
      </c>
      <c r="F130" s="23" t="str">
        <f>IF(ISBLANK(E130), "", Table2[[#This Row],[unique_id]])</f>
        <v>parents_main</v>
      </c>
      <c r="G130" s="23" t="s">
        <v>239</v>
      </c>
      <c r="H130" s="23" t="s">
        <v>139</v>
      </c>
      <c r="I130" s="23" t="s">
        <v>132</v>
      </c>
      <c r="K130" s="23" t="s">
        <v>449</v>
      </c>
      <c r="L130" s="23" t="s">
        <v>136</v>
      </c>
      <c r="N130" s="23"/>
      <c r="O130" s="25"/>
      <c r="P130" s="25"/>
      <c r="Q130" s="23"/>
      <c r="V130" s="25"/>
      <c r="X130" s="23" t="str">
        <f>IF(ISBLANK(W130),  "", _xlfn.CONCAT("haas/entity/sensor/", LOWER(C130), "/", E130, "/config"))</f>
        <v/>
      </c>
      <c r="Y130" s="23" t="str">
        <f>IF(ISBLANK(W130),  "", _xlfn.CONCAT(LOWER(C130), "/", E130))</f>
        <v/>
      </c>
      <c r="AB130" s="23"/>
      <c r="AC130" s="23" t="str">
        <f>LOWER(_xlfn.CONCAT(Table2[[#This Row],[device_suggested_area]], "-", Table2[[#This Row],[device_identifiers]]))</f>
        <v>-</v>
      </c>
      <c r="AJ130" s="23" t="s">
        <v>893</v>
      </c>
      <c r="AL130" s="23" t="str">
        <f t="shared" si="5"/>
        <v>[["mac", "X"]]</v>
      </c>
    </row>
    <row r="131" spans="1:38" ht="16" customHeight="1" x14ac:dyDescent="0.2">
      <c r="A131" s="23">
        <v>1526</v>
      </c>
      <c r="B131" s="23" t="s">
        <v>26</v>
      </c>
      <c r="C131" s="23" t="s">
        <v>288</v>
      </c>
      <c r="D131" s="23" t="s">
        <v>137</v>
      </c>
      <c r="F131" s="23" t="str">
        <f>IF(ISBLANK(E131), "", Table2[[#This Row],[unique_id]])</f>
        <v/>
      </c>
      <c r="G131" s="23" t="s">
        <v>239</v>
      </c>
      <c r="H131" s="23" t="s">
        <v>139</v>
      </c>
      <c r="I131" s="23" t="s">
        <v>132</v>
      </c>
      <c r="N131" s="23"/>
      <c r="O131" s="25"/>
      <c r="P131" s="36" t="s">
        <v>886</v>
      </c>
      <c r="Q131" s="23"/>
      <c r="V131" s="25"/>
      <c r="X131" s="23" t="str">
        <f>IF(ISBLANK(W131),  "", _xlfn.CONCAT("haas/entity/sensor/", LOWER(C131), "/", E131, "/config"))</f>
        <v/>
      </c>
      <c r="Y131" s="23" t="str">
        <f>IF(ISBLANK(W131),  "", _xlfn.CONCAT(LOWER(C131), "/", E131))</f>
        <v/>
      </c>
      <c r="AB131" s="23" t="str">
        <f>LOWER(_xlfn.CONCAT("http://macmini-nel:8087/#/device/",Table2[[#This Row],[connection_mac]], "/info"))</f>
        <v>http://macmini-nel:8087/#/device/0x00178801039f585a/info</v>
      </c>
      <c r="AC131" s="23" t="str">
        <f>LOWER(_xlfn.CONCAT(Table2[[#This Row],[device_suggested_area]], "-", Table2[[#This Row],[device_identifiers]]))</f>
        <v>parents-light-candle-1</v>
      </c>
      <c r="AD131" s="25" t="s">
        <v>895</v>
      </c>
      <c r="AE131" s="23" t="s">
        <v>896</v>
      </c>
      <c r="AF131" s="23" t="s">
        <v>894</v>
      </c>
      <c r="AG131" s="23" t="s">
        <v>624</v>
      </c>
      <c r="AH131" s="23" t="s">
        <v>235</v>
      </c>
      <c r="AJ131" s="23" t="s">
        <v>892</v>
      </c>
      <c r="AL131" s="23" t="str">
        <f t="shared" si="5"/>
        <v>[["mac", "0x00178801039f585a"]]</v>
      </c>
    </row>
    <row r="132" spans="1:38" ht="16" customHeight="1" x14ac:dyDescent="0.2">
      <c r="A132" s="23">
        <v>1527</v>
      </c>
      <c r="B132" s="23" t="s">
        <v>26</v>
      </c>
      <c r="C132" s="23" t="s">
        <v>288</v>
      </c>
      <c r="D132" s="23" t="s">
        <v>137</v>
      </c>
      <c r="E132" s="23" t="s">
        <v>218</v>
      </c>
      <c r="F132" s="23" t="str">
        <f>IF(ISBLANK(E132), "", Table2[[#This Row],[unique_id]])</f>
        <v>hue_color_candle_16</v>
      </c>
      <c r="G132" s="23" t="s">
        <v>239</v>
      </c>
      <c r="H132" s="23" t="s">
        <v>139</v>
      </c>
      <c r="I132" s="23" t="s">
        <v>132</v>
      </c>
      <c r="N132" s="23"/>
      <c r="O132" s="25"/>
      <c r="P132" s="25"/>
      <c r="Q132" s="23"/>
      <c r="V132" s="25"/>
      <c r="X132" s="23" t="str">
        <f>IF(ISBLANK(W132),  "", _xlfn.CONCAT("haas/entity/sensor/", LOWER(C132), "/", E132, "/config"))</f>
        <v/>
      </c>
      <c r="Y132" s="23" t="str">
        <f>IF(ISBLANK(W132),  "", _xlfn.CONCAT(LOWER(C132), "/", E132))</f>
        <v/>
      </c>
      <c r="AB132" s="23" t="str">
        <f>LOWER(_xlfn.CONCAT("http://macmini-nel:8087/#/device/",Table2[[#This Row],[connection_mac]], "/info"))</f>
        <v>http://macmini-nel:8087/#/device/x/info</v>
      </c>
      <c r="AC132" s="23" t="str">
        <f>LOWER(_xlfn.CONCAT(Table2[[#This Row],[device_suggested_area]], "-", Table2[[#This Row],[device_identifiers]]))</f>
        <v>-</v>
      </c>
      <c r="AJ132" s="23" t="s">
        <v>893</v>
      </c>
      <c r="AL132" s="23" t="str">
        <f t="shared" ref="AL132:AL195" si="6">IF(AND(ISBLANK(AJ132), ISBLANK(AK132)), "", _xlfn.CONCAT("[", IF(ISBLANK(AJ132), "", _xlfn.CONCAT("[""mac"", """, AJ132, """]")), IF(ISBLANK(AK132), "", _xlfn.CONCAT(", [""ip"", """, AK132, """]")), "]"))</f>
        <v>[["mac", "X"]]</v>
      </c>
    </row>
    <row r="133" spans="1:38" ht="16" customHeight="1" x14ac:dyDescent="0.2">
      <c r="A133" s="23">
        <v>1528</v>
      </c>
      <c r="B133" s="23" t="s">
        <v>26</v>
      </c>
      <c r="C133" s="23" t="s">
        <v>288</v>
      </c>
      <c r="D133" s="23" t="s">
        <v>137</v>
      </c>
      <c r="E133" s="23" t="s">
        <v>219</v>
      </c>
      <c r="F133" s="23" t="str">
        <f>IF(ISBLANK(E133), "", Table2[[#This Row],[unique_id]])</f>
        <v>hue_color_candle_17</v>
      </c>
      <c r="G133" s="23" t="s">
        <v>239</v>
      </c>
      <c r="H133" s="23" t="s">
        <v>139</v>
      </c>
      <c r="I133" s="23" t="s">
        <v>132</v>
      </c>
      <c r="N133" s="23"/>
      <c r="O133" s="25"/>
      <c r="P133" s="25"/>
      <c r="Q133" s="23"/>
      <c r="R133" s="29"/>
      <c r="V133" s="25"/>
      <c r="X133" s="23" t="str">
        <f>IF(ISBLANK(W133),  "", _xlfn.CONCAT("haas/entity/sensor/", LOWER(C133), "/", E133, "/config"))</f>
        <v/>
      </c>
      <c r="Y133" s="23" t="str">
        <f>IF(ISBLANK(W133),  "", _xlfn.CONCAT(LOWER(C133), "/", E133))</f>
        <v/>
      </c>
      <c r="AB133" s="23" t="str">
        <f>LOWER(_xlfn.CONCAT("http://macmini-nel:8087/#/device/",Table2[[#This Row],[connection_mac]], "/info"))</f>
        <v>http://macmini-nel:8087/#/device/x/info</v>
      </c>
      <c r="AC133" s="23" t="str">
        <f>LOWER(_xlfn.CONCAT(Table2[[#This Row],[device_suggested_area]], "-", Table2[[#This Row],[device_identifiers]]))</f>
        <v>-</v>
      </c>
      <c r="AJ133" s="23" t="s">
        <v>893</v>
      </c>
      <c r="AL133" s="23" t="str">
        <f t="shared" si="6"/>
        <v>[["mac", "X"]]</v>
      </c>
    </row>
    <row r="134" spans="1:38" ht="16" hidden="1" customHeight="1" x14ac:dyDescent="0.2">
      <c r="A134" s="23">
        <v>1529</v>
      </c>
      <c r="B134" s="23" t="s">
        <v>26</v>
      </c>
      <c r="C134" s="23" t="s">
        <v>288</v>
      </c>
      <c r="D134" s="23" t="s">
        <v>137</v>
      </c>
      <c r="E134" s="23" t="s">
        <v>440</v>
      </c>
      <c r="F134" s="23" t="str">
        <f>IF(ISBLANK(E134), "", Table2[[#This Row],[unique_id]])</f>
        <v>kitchen_main</v>
      </c>
      <c r="G134" s="23" t="s">
        <v>245</v>
      </c>
      <c r="H134" s="23" t="s">
        <v>139</v>
      </c>
      <c r="I134" s="23" t="s">
        <v>132</v>
      </c>
      <c r="K134" s="23" t="s">
        <v>450</v>
      </c>
      <c r="L134" s="23" t="s">
        <v>136</v>
      </c>
      <c r="N134" s="23"/>
      <c r="O134" s="25"/>
      <c r="P134" s="25"/>
      <c r="Q134" s="23"/>
      <c r="V134" s="25"/>
      <c r="X134" s="23" t="str">
        <f>IF(ISBLANK(W134),  "", _xlfn.CONCAT("haas/entity/sensor/", LOWER(C134), "/", E134, "/config"))</f>
        <v/>
      </c>
      <c r="Y134" s="23" t="str">
        <f>IF(ISBLANK(W134),  "", _xlfn.CONCAT(LOWER(C134), "/", E134))</f>
        <v/>
      </c>
      <c r="AB134" s="23"/>
      <c r="AL134" s="23" t="str">
        <f t="shared" si="6"/>
        <v/>
      </c>
    </row>
    <row r="135" spans="1:38" ht="16" hidden="1" customHeight="1" x14ac:dyDescent="0.2">
      <c r="A135" s="23">
        <v>1530</v>
      </c>
      <c r="B135" s="23" t="s">
        <v>26</v>
      </c>
      <c r="C135" s="23" t="s">
        <v>288</v>
      </c>
      <c r="D135" s="23" t="s">
        <v>137</v>
      </c>
      <c r="E135" s="23" t="s">
        <v>221</v>
      </c>
      <c r="F135" s="23" t="str">
        <f>IF(ISBLANK(E135), "", Table2[[#This Row],[unique_id]])</f>
        <v>hue_ambiance_lamp_1</v>
      </c>
      <c r="G135" s="23" t="s">
        <v>245</v>
      </c>
      <c r="H135" s="23" t="s">
        <v>139</v>
      </c>
      <c r="I135" s="23" t="s">
        <v>132</v>
      </c>
      <c r="N135" s="23"/>
      <c r="O135" s="25"/>
      <c r="P135" s="25"/>
      <c r="Q135" s="23"/>
      <c r="V135" s="25"/>
      <c r="X135" s="23" t="str">
        <f>IF(ISBLANK(W135),  "", _xlfn.CONCAT("haas/entity/sensor/", LOWER(C135), "/", E135, "/config"))</f>
        <v/>
      </c>
      <c r="Y135" s="23" t="str">
        <f>IF(ISBLANK(W135),  "", _xlfn.CONCAT(LOWER(C135), "/", E135))</f>
        <v/>
      </c>
      <c r="AB135" s="23"/>
      <c r="AL135" s="23" t="str">
        <f t="shared" si="6"/>
        <v/>
      </c>
    </row>
    <row r="136" spans="1:38" ht="16" hidden="1" customHeight="1" x14ac:dyDescent="0.2">
      <c r="A136" s="23">
        <v>1531</v>
      </c>
      <c r="B136" s="23" t="s">
        <v>26</v>
      </c>
      <c r="C136" s="23" t="s">
        <v>288</v>
      </c>
      <c r="D136" s="23" t="s">
        <v>137</v>
      </c>
      <c r="E136" s="23" t="s">
        <v>222</v>
      </c>
      <c r="F136" s="23" t="str">
        <f>IF(ISBLANK(E136), "", Table2[[#This Row],[unique_id]])</f>
        <v>hue_ambiance_lamp_2</v>
      </c>
      <c r="G136" s="23" t="s">
        <v>245</v>
      </c>
      <c r="H136" s="23" t="s">
        <v>139</v>
      </c>
      <c r="I136" s="23" t="s">
        <v>132</v>
      </c>
      <c r="N136" s="23"/>
      <c r="O136" s="25"/>
      <c r="P136" s="25"/>
      <c r="Q136" s="23"/>
      <c r="V136" s="25"/>
      <c r="X136" s="23" t="str">
        <f>IF(ISBLANK(W136),  "", _xlfn.CONCAT("haas/entity/sensor/", LOWER(C136), "/", E136, "/config"))</f>
        <v/>
      </c>
      <c r="Y136" s="23" t="str">
        <f>IF(ISBLANK(W136),  "", _xlfn.CONCAT(LOWER(C136), "/", E136))</f>
        <v/>
      </c>
      <c r="AB136" s="23"/>
      <c r="AL136" s="23" t="str">
        <f t="shared" si="6"/>
        <v/>
      </c>
    </row>
    <row r="137" spans="1:38" ht="16" hidden="1" customHeight="1" x14ac:dyDescent="0.2">
      <c r="A137" s="23">
        <v>1532</v>
      </c>
      <c r="B137" s="23" t="s">
        <v>26</v>
      </c>
      <c r="C137" s="23" t="s">
        <v>288</v>
      </c>
      <c r="D137" s="23" t="s">
        <v>137</v>
      </c>
      <c r="E137" s="23" t="s">
        <v>223</v>
      </c>
      <c r="F137" s="23" t="str">
        <f>IF(ISBLANK(E137), "", Table2[[#This Row],[unique_id]])</f>
        <v>hue_ambiance_lamp_3</v>
      </c>
      <c r="G137" s="23" t="s">
        <v>245</v>
      </c>
      <c r="H137" s="23" t="s">
        <v>139</v>
      </c>
      <c r="I137" s="23" t="s">
        <v>132</v>
      </c>
      <c r="N137" s="23"/>
      <c r="O137" s="25"/>
      <c r="P137" s="25"/>
      <c r="Q137" s="23"/>
      <c r="V137" s="25"/>
      <c r="X137" s="23" t="str">
        <f>IF(ISBLANK(W137),  "", _xlfn.CONCAT("haas/entity/sensor/", LOWER(C137), "/", E137, "/config"))</f>
        <v/>
      </c>
      <c r="Y137" s="23" t="str">
        <f>IF(ISBLANK(W137),  "", _xlfn.CONCAT(LOWER(C137), "/", E137))</f>
        <v/>
      </c>
      <c r="AB137" s="23"/>
      <c r="AL137" s="23" t="str">
        <f t="shared" si="6"/>
        <v/>
      </c>
    </row>
    <row r="138" spans="1:38" ht="16" hidden="1" customHeight="1" x14ac:dyDescent="0.2">
      <c r="A138" s="23">
        <v>1533</v>
      </c>
      <c r="B138" s="23" t="s">
        <v>26</v>
      </c>
      <c r="C138" s="23" t="s">
        <v>288</v>
      </c>
      <c r="D138" s="23" t="s">
        <v>137</v>
      </c>
      <c r="E138" s="23" t="s">
        <v>232</v>
      </c>
      <c r="F138" s="23" t="str">
        <f>IF(ISBLANK(E138), "", Table2[[#This Row],[unique_id]])</f>
        <v>hue_ambiance_lamp_12</v>
      </c>
      <c r="G138" s="23" t="s">
        <v>245</v>
      </c>
      <c r="H138" s="23" t="s">
        <v>139</v>
      </c>
      <c r="I138" s="23" t="s">
        <v>132</v>
      </c>
      <c r="N138" s="23"/>
      <c r="O138" s="25"/>
      <c r="P138" s="25"/>
      <c r="Q138" s="23"/>
      <c r="V138" s="25"/>
      <c r="X138" s="23" t="str">
        <f>IF(ISBLANK(W138),  "", _xlfn.CONCAT("haas/entity/sensor/", LOWER(C138), "/", E138, "/config"))</f>
        <v/>
      </c>
      <c r="Y138" s="23" t="str">
        <f>IF(ISBLANK(W138),  "", _xlfn.CONCAT(LOWER(C138), "/", E138))</f>
        <v/>
      </c>
      <c r="AB138" s="23"/>
      <c r="AL138" s="23" t="str">
        <f t="shared" si="6"/>
        <v/>
      </c>
    </row>
    <row r="139" spans="1:38" ht="16" hidden="1" customHeight="1" x14ac:dyDescent="0.2">
      <c r="A139" s="23">
        <v>1534</v>
      </c>
      <c r="B139" s="23" t="s">
        <v>26</v>
      </c>
      <c r="C139" s="23" t="s">
        <v>288</v>
      </c>
      <c r="D139" s="23" t="s">
        <v>137</v>
      </c>
      <c r="E139" s="23" t="s">
        <v>441</v>
      </c>
      <c r="F139" s="23" t="str">
        <f>IF(ISBLANK(E139), "", Table2[[#This Row],[unique_id]])</f>
        <v>laundry_main</v>
      </c>
      <c r="G139" s="23" t="s">
        <v>247</v>
      </c>
      <c r="H139" s="23" t="s">
        <v>139</v>
      </c>
      <c r="I139" s="23" t="s">
        <v>132</v>
      </c>
      <c r="K139" s="23" t="s">
        <v>450</v>
      </c>
      <c r="L139" s="23" t="s">
        <v>136</v>
      </c>
      <c r="N139" s="23"/>
      <c r="O139" s="25"/>
      <c r="P139" s="25"/>
      <c r="Q139" s="23"/>
      <c r="V139" s="25"/>
      <c r="X139" s="23" t="str">
        <f>IF(ISBLANK(W139),  "", _xlfn.CONCAT("haas/entity/sensor/", LOWER(C139), "/", E139, "/config"))</f>
        <v/>
      </c>
      <c r="Y139" s="23" t="str">
        <f>IF(ISBLANK(W139),  "", _xlfn.CONCAT(LOWER(C139), "/", E139))</f>
        <v/>
      </c>
      <c r="AB139" s="23"/>
      <c r="AL139" s="23" t="str">
        <f t="shared" si="6"/>
        <v/>
      </c>
    </row>
    <row r="140" spans="1:38" ht="16" hidden="1" customHeight="1" x14ac:dyDescent="0.2">
      <c r="A140" s="23">
        <v>1535</v>
      </c>
      <c r="B140" s="23" t="s">
        <v>26</v>
      </c>
      <c r="C140" s="23" t="s">
        <v>288</v>
      </c>
      <c r="D140" s="23" t="s">
        <v>137</v>
      </c>
      <c r="E140" s="23" t="s">
        <v>224</v>
      </c>
      <c r="F140" s="23" t="str">
        <f>IF(ISBLANK(E140), "", Table2[[#This Row],[unique_id]])</f>
        <v>hue_ambiance_lamp_4</v>
      </c>
      <c r="G140" s="23" t="s">
        <v>247</v>
      </c>
      <c r="H140" s="23" t="s">
        <v>139</v>
      </c>
      <c r="I140" s="23" t="s">
        <v>132</v>
      </c>
      <c r="N140" s="23"/>
      <c r="O140" s="25"/>
      <c r="P140" s="25"/>
      <c r="Q140" s="23"/>
      <c r="V140" s="25"/>
      <c r="X140" s="23" t="str">
        <f>IF(ISBLANK(W140),  "", _xlfn.CONCAT("haas/entity/sensor/", LOWER(C140), "/", E140, "/config"))</f>
        <v/>
      </c>
      <c r="Y140" s="23" t="str">
        <f>IF(ISBLANK(W140),  "", _xlfn.CONCAT(LOWER(C140), "/", E140))</f>
        <v/>
      </c>
      <c r="AB140" s="23"/>
      <c r="AL140" s="23" t="str">
        <f t="shared" si="6"/>
        <v/>
      </c>
    </row>
    <row r="141" spans="1:38" ht="16" hidden="1" customHeight="1" x14ac:dyDescent="0.2">
      <c r="A141" s="23">
        <v>1536</v>
      </c>
      <c r="B141" s="23" t="s">
        <v>26</v>
      </c>
      <c r="C141" s="23" t="s">
        <v>288</v>
      </c>
      <c r="D141" s="23" t="s">
        <v>137</v>
      </c>
      <c r="E141" s="23" t="s">
        <v>442</v>
      </c>
      <c r="F141" s="23" t="str">
        <f>IF(ISBLANK(E141), "", Table2[[#This Row],[unique_id]])</f>
        <v>pantry_main</v>
      </c>
      <c r="G141" s="23" t="s">
        <v>246</v>
      </c>
      <c r="H141" s="23" t="s">
        <v>139</v>
      </c>
      <c r="I141" s="23" t="s">
        <v>132</v>
      </c>
      <c r="K141" s="23" t="s">
        <v>450</v>
      </c>
      <c r="L141" s="23" t="s">
        <v>136</v>
      </c>
      <c r="N141" s="23"/>
      <c r="O141" s="25"/>
      <c r="P141" s="25"/>
      <c r="Q141" s="23"/>
      <c r="V141" s="25"/>
      <c r="X141" s="23" t="str">
        <f>IF(ISBLANK(W141),  "", _xlfn.CONCAT("haas/entity/sensor/", LOWER(C141), "/", E141, "/config"))</f>
        <v/>
      </c>
      <c r="Y141" s="23" t="str">
        <f>IF(ISBLANK(W141),  "", _xlfn.CONCAT(LOWER(C141), "/", E141))</f>
        <v/>
      </c>
      <c r="AB141" s="23"/>
      <c r="AL141" s="23" t="str">
        <f t="shared" si="6"/>
        <v/>
      </c>
    </row>
    <row r="142" spans="1:38" ht="16" hidden="1" customHeight="1" x14ac:dyDescent="0.2">
      <c r="A142" s="23">
        <v>1537</v>
      </c>
      <c r="B142" s="23" t="s">
        <v>26</v>
      </c>
      <c r="C142" s="23" t="s">
        <v>288</v>
      </c>
      <c r="D142" s="23" t="s">
        <v>137</v>
      </c>
      <c r="E142" s="23" t="s">
        <v>225</v>
      </c>
      <c r="F142" s="23" t="str">
        <f>IF(ISBLANK(E142), "", Table2[[#This Row],[unique_id]])</f>
        <v>hue_ambiance_lamp_5</v>
      </c>
      <c r="G142" s="23" t="s">
        <v>246</v>
      </c>
      <c r="H142" s="23" t="s">
        <v>139</v>
      </c>
      <c r="I142" s="23" t="s">
        <v>132</v>
      </c>
      <c r="N142" s="23"/>
      <c r="O142" s="25"/>
      <c r="P142" s="25"/>
      <c r="Q142" s="23"/>
      <c r="V142" s="25"/>
      <c r="X142" s="23" t="str">
        <f>IF(ISBLANK(W142),  "", _xlfn.CONCAT("haas/entity/sensor/", LOWER(C142), "/", E142, "/config"))</f>
        <v/>
      </c>
      <c r="Y142" s="23" t="str">
        <f>IF(ISBLANK(W142),  "", _xlfn.CONCAT(LOWER(C142), "/", E142))</f>
        <v/>
      </c>
      <c r="AB142" s="23"/>
      <c r="AL142" s="23" t="str">
        <f t="shared" si="6"/>
        <v/>
      </c>
    </row>
    <row r="143" spans="1:38" ht="16" hidden="1" customHeight="1" x14ac:dyDescent="0.2">
      <c r="A143" s="23">
        <v>1538</v>
      </c>
      <c r="B143" s="23" t="s">
        <v>26</v>
      </c>
      <c r="C143" s="23" t="s">
        <v>288</v>
      </c>
      <c r="D143" s="23" t="s">
        <v>137</v>
      </c>
      <c r="E143" s="23" t="s">
        <v>443</v>
      </c>
      <c r="F143" s="23" t="str">
        <f>IF(ISBLANK(E143), "", Table2[[#This Row],[unique_id]])</f>
        <v>office_main</v>
      </c>
      <c r="G143" s="23" t="s">
        <v>242</v>
      </c>
      <c r="H143" s="23" t="s">
        <v>139</v>
      </c>
      <c r="I143" s="23" t="s">
        <v>132</v>
      </c>
      <c r="L143" s="23" t="s">
        <v>136</v>
      </c>
      <c r="N143" s="23"/>
      <c r="O143" s="25"/>
      <c r="P143" s="25"/>
      <c r="Q143" s="23"/>
      <c r="V143" s="25"/>
      <c r="X143" s="23" t="str">
        <f>IF(ISBLANK(W143),  "", _xlfn.CONCAT("haas/entity/sensor/", LOWER(C143), "/", E143, "/config"))</f>
        <v/>
      </c>
      <c r="Y143" s="23" t="str">
        <f>IF(ISBLANK(W143),  "", _xlfn.CONCAT(LOWER(C143), "/", E143))</f>
        <v/>
      </c>
      <c r="AB143" s="23"/>
      <c r="AL143" s="23" t="str">
        <f t="shared" si="6"/>
        <v/>
      </c>
    </row>
    <row r="144" spans="1:38" ht="16" hidden="1" customHeight="1" x14ac:dyDescent="0.2">
      <c r="A144" s="23">
        <v>1539</v>
      </c>
      <c r="B144" s="23" t="s">
        <v>26</v>
      </c>
      <c r="C144" s="23" t="s">
        <v>288</v>
      </c>
      <c r="D144" s="23" t="s">
        <v>137</v>
      </c>
      <c r="E144" s="23" t="s">
        <v>226</v>
      </c>
      <c r="F144" s="23" t="str">
        <f>IF(ISBLANK(E144), "", Table2[[#This Row],[unique_id]])</f>
        <v>hue_ambiance_lamp_6</v>
      </c>
      <c r="G144" s="23" t="s">
        <v>242</v>
      </c>
      <c r="H144" s="23" t="s">
        <v>139</v>
      </c>
      <c r="I144" s="23" t="s">
        <v>132</v>
      </c>
      <c r="N144" s="23"/>
      <c r="O144" s="25"/>
      <c r="P144" s="25"/>
      <c r="Q144" s="23"/>
      <c r="V144" s="25"/>
      <c r="X144" s="23" t="str">
        <f>IF(ISBLANK(W144),  "", _xlfn.CONCAT("haas/entity/sensor/", LOWER(C144), "/", E144, "/config"))</f>
        <v/>
      </c>
      <c r="Y144" s="23" t="str">
        <f>IF(ISBLANK(W144),  "", _xlfn.CONCAT(LOWER(C144), "/", E144))</f>
        <v/>
      </c>
      <c r="AB144" s="23"/>
      <c r="AL144" s="23" t="str">
        <f t="shared" si="6"/>
        <v/>
      </c>
    </row>
    <row r="145" spans="1:38" ht="16" hidden="1" customHeight="1" x14ac:dyDescent="0.2">
      <c r="A145" s="23">
        <v>1540</v>
      </c>
      <c r="B145" s="23" t="s">
        <v>26</v>
      </c>
      <c r="C145" s="23" t="s">
        <v>288</v>
      </c>
      <c r="D145" s="23" t="s">
        <v>137</v>
      </c>
      <c r="E145" s="23" t="s">
        <v>444</v>
      </c>
      <c r="F145" s="23" t="str">
        <f>IF(ISBLANK(E145), "", Table2[[#This Row],[unique_id]])</f>
        <v>bathroom_main</v>
      </c>
      <c r="G145" s="23" t="s">
        <v>241</v>
      </c>
      <c r="H145" s="23" t="s">
        <v>139</v>
      </c>
      <c r="I145" s="23" t="s">
        <v>132</v>
      </c>
      <c r="K145" s="23" t="s">
        <v>449</v>
      </c>
      <c r="L145" s="23" t="s">
        <v>136</v>
      </c>
      <c r="N145" s="23"/>
      <c r="O145" s="25"/>
      <c r="P145" s="25"/>
      <c r="Q145" s="23"/>
      <c r="V145" s="25"/>
      <c r="X145" s="23" t="str">
        <f>IF(ISBLANK(W145),  "", _xlfn.CONCAT("haas/entity/sensor/", LOWER(C145), "/", E145, "/config"))</f>
        <v/>
      </c>
      <c r="Y145" s="23" t="str">
        <f>IF(ISBLANK(W145),  "", _xlfn.CONCAT(LOWER(C145), "/", E145))</f>
        <v/>
      </c>
      <c r="AB145" s="23"/>
      <c r="AL145" s="23" t="str">
        <f t="shared" si="6"/>
        <v/>
      </c>
    </row>
    <row r="146" spans="1:38" ht="16" hidden="1" customHeight="1" x14ac:dyDescent="0.2">
      <c r="A146" s="23">
        <v>1541</v>
      </c>
      <c r="B146" s="23" t="s">
        <v>26</v>
      </c>
      <c r="C146" s="23" t="s">
        <v>288</v>
      </c>
      <c r="D146" s="23" t="s">
        <v>137</v>
      </c>
      <c r="E146" s="23" t="s">
        <v>227</v>
      </c>
      <c r="F146" s="23" t="str">
        <f>IF(ISBLANK(E146), "", Table2[[#This Row],[unique_id]])</f>
        <v>hue_ambiance_lamp_7</v>
      </c>
      <c r="G146" s="23" t="s">
        <v>241</v>
      </c>
      <c r="H146" s="23" t="s">
        <v>139</v>
      </c>
      <c r="I146" s="23" t="s">
        <v>132</v>
      </c>
      <c r="N146" s="23"/>
      <c r="O146" s="25"/>
      <c r="P146" s="25"/>
      <c r="Q146" s="23"/>
      <c r="V146" s="25"/>
      <c r="X146" s="23" t="str">
        <f>IF(ISBLANK(W146),  "", _xlfn.CONCAT("haas/entity/sensor/", LOWER(C146), "/", E146, "/config"))</f>
        <v/>
      </c>
      <c r="Y146" s="23" t="str">
        <f>IF(ISBLANK(W146),  "", _xlfn.CONCAT(LOWER(C146), "/", E146))</f>
        <v/>
      </c>
      <c r="AB146" s="23"/>
      <c r="AL146" s="23" t="str">
        <f t="shared" si="6"/>
        <v/>
      </c>
    </row>
    <row r="147" spans="1:38" ht="16" hidden="1" customHeight="1" x14ac:dyDescent="0.2">
      <c r="A147" s="23">
        <v>1542</v>
      </c>
      <c r="B147" s="23" t="s">
        <v>26</v>
      </c>
      <c r="C147" s="23" t="s">
        <v>288</v>
      </c>
      <c r="D147" s="23" t="s">
        <v>137</v>
      </c>
      <c r="E147" s="23" t="s">
        <v>445</v>
      </c>
      <c r="F147" s="23" t="str">
        <f>IF(ISBLANK(E147), "", Table2[[#This Row],[unique_id]])</f>
        <v>ensuite_main</v>
      </c>
      <c r="G147" s="23" t="s">
        <v>240</v>
      </c>
      <c r="H147" s="23" t="s">
        <v>139</v>
      </c>
      <c r="I147" s="23" t="s">
        <v>132</v>
      </c>
      <c r="K147" s="23" t="s">
        <v>449</v>
      </c>
      <c r="L147" s="23" t="s">
        <v>136</v>
      </c>
      <c r="N147" s="23"/>
      <c r="O147" s="25"/>
      <c r="P147" s="25"/>
      <c r="Q147" s="23"/>
      <c r="V147" s="25"/>
      <c r="X147" s="23" t="str">
        <f>IF(ISBLANK(W147),  "", _xlfn.CONCAT("haas/entity/sensor/", LOWER(C147), "/", E147, "/config"))</f>
        <v/>
      </c>
      <c r="Y147" s="23" t="str">
        <f>IF(ISBLANK(W147),  "", _xlfn.CONCAT(LOWER(C147), "/", E147))</f>
        <v/>
      </c>
      <c r="AB147" s="23"/>
      <c r="AL147" s="23" t="str">
        <f t="shared" si="6"/>
        <v/>
      </c>
    </row>
    <row r="148" spans="1:38" ht="16" hidden="1" customHeight="1" x14ac:dyDescent="0.2">
      <c r="A148" s="23">
        <v>1543</v>
      </c>
      <c r="B148" s="23" t="s">
        <v>26</v>
      </c>
      <c r="C148" s="23" t="s">
        <v>288</v>
      </c>
      <c r="D148" s="23" t="s">
        <v>137</v>
      </c>
      <c r="E148" s="23" t="s">
        <v>228</v>
      </c>
      <c r="F148" s="23" t="str">
        <f>IF(ISBLANK(E148), "", Table2[[#This Row],[unique_id]])</f>
        <v>hue_ambiance_lamp_8</v>
      </c>
      <c r="G148" s="23" t="s">
        <v>240</v>
      </c>
      <c r="H148" s="23" t="s">
        <v>139</v>
      </c>
      <c r="I148" s="23" t="s">
        <v>132</v>
      </c>
      <c r="N148" s="23"/>
      <c r="O148" s="25"/>
      <c r="P148" s="25"/>
      <c r="Q148" s="23"/>
      <c r="V148" s="25"/>
      <c r="X148" s="23" t="str">
        <f>IF(ISBLANK(W148),  "", _xlfn.CONCAT("haas/entity/sensor/", LOWER(C148), "/", E148, "/config"))</f>
        <v/>
      </c>
      <c r="Y148" s="23" t="str">
        <f>IF(ISBLANK(W148),  "", _xlfn.CONCAT(LOWER(C148), "/", E148))</f>
        <v/>
      </c>
      <c r="AB148" s="23"/>
      <c r="AL148" s="23" t="str">
        <f t="shared" si="6"/>
        <v/>
      </c>
    </row>
    <row r="149" spans="1:38" ht="16" hidden="1" customHeight="1" x14ac:dyDescent="0.2">
      <c r="A149" s="23">
        <v>1544</v>
      </c>
      <c r="B149" s="23" t="s">
        <v>26</v>
      </c>
      <c r="C149" s="23" t="s">
        <v>288</v>
      </c>
      <c r="D149" s="23" t="s">
        <v>137</v>
      </c>
      <c r="E149" s="23" t="s">
        <v>446</v>
      </c>
      <c r="F149" s="23" t="str">
        <f>IF(ISBLANK(E149), "", Table2[[#This Row],[unique_id]])</f>
        <v>wardrobe_main</v>
      </c>
      <c r="G149" s="23" t="s">
        <v>244</v>
      </c>
      <c r="H149" s="23" t="s">
        <v>139</v>
      </c>
      <c r="I149" s="23" t="s">
        <v>132</v>
      </c>
      <c r="K149" s="23" t="s">
        <v>449</v>
      </c>
      <c r="L149" s="23" t="s">
        <v>136</v>
      </c>
      <c r="N149" s="23"/>
      <c r="O149" s="25"/>
      <c r="P149" s="25"/>
      <c r="Q149" s="23"/>
      <c r="V149" s="25"/>
      <c r="X149" s="23" t="str">
        <f>IF(ISBLANK(W149),  "", _xlfn.CONCAT("haas/entity/sensor/", LOWER(C149), "/", E149, "/config"))</f>
        <v/>
      </c>
      <c r="Y149" s="23" t="str">
        <f>IF(ISBLANK(W149),  "", _xlfn.CONCAT(LOWER(C149), "/", E149))</f>
        <v/>
      </c>
      <c r="AB149" s="23"/>
      <c r="AL149" s="23" t="str">
        <f t="shared" si="6"/>
        <v/>
      </c>
    </row>
    <row r="150" spans="1:38" ht="16" hidden="1" customHeight="1" x14ac:dyDescent="0.2">
      <c r="A150" s="23">
        <v>1545</v>
      </c>
      <c r="B150" s="23" t="s">
        <v>26</v>
      </c>
      <c r="C150" s="23" t="s">
        <v>288</v>
      </c>
      <c r="D150" s="23" t="s">
        <v>137</v>
      </c>
      <c r="E150" s="23" t="s">
        <v>229</v>
      </c>
      <c r="F150" s="23" t="str">
        <f>IF(ISBLANK(E150), "", Table2[[#This Row],[unique_id]])</f>
        <v>hue_ambiance_lamp_9</v>
      </c>
      <c r="G150" s="23" t="s">
        <v>244</v>
      </c>
      <c r="H150" s="23" t="s">
        <v>139</v>
      </c>
      <c r="I150" s="23" t="s">
        <v>132</v>
      </c>
      <c r="N150" s="23"/>
      <c r="O150" s="25"/>
      <c r="P150" s="25"/>
      <c r="Q150" s="23"/>
      <c r="V150" s="25"/>
      <c r="X150" s="23" t="str">
        <f>IF(ISBLANK(W150),  "", _xlfn.CONCAT("haas/entity/sensor/", LOWER(C150), "/", E150, "/config"))</f>
        <v/>
      </c>
      <c r="Y150" s="23" t="str">
        <f>IF(ISBLANK(W150),  "", _xlfn.CONCAT(LOWER(C150), "/", E150))</f>
        <v/>
      </c>
      <c r="AB150" s="23"/>
      <c r="AL150" s="23" t="str">
        <f t="shared" si="6"/>
        <v/>
      </c>
    </row>
    <row r="151" spans="1:38" ht="16" customHeight="1" x14ac:dyDescent="0.2">
      <c r="A151" s="23">
        <v>1546</v>
      </c>
      <c r="B151" s="23" t="s">
        <v>26</v>
      </c>
      <c r="C151" s="23" t="s">
        <v>287</v>
      </c>
      <c r="D151" s="23" t="s">
        <v>134</v>
      </c>
      <c r="E151" s="23" t="s">
        <v>735</v>
      </c>
      <c r="F151" s="23" t="str">
        <f>IF(ISBLANK(E151), "", Table2[[#This Row],[unique_id]])</f>
        <v>deck_festoons</v>
      </c>
      <c r="G151" s="23" t="s">
        <v>432</v>
      </c>
      <c r="H151" s="23" t="s">
        <v>139</v>
      </c>
      <c r="I151" s="23" t="s">
        <v>132</v>
      </c>
      <c r="L151" s="23" t="s">
        <v>136</v>
      </c>
      <c r="N151" s="23"/>
      <c r="O151" s="25"/>
      <c r="P151" s="25"/>
      <c r="Q151" s="23"/>
      <c r="T151" s="23" t="s">
        <v>418</v>
      </c>
      <c r="V151" s="25"/>
      <c r="X151" s="23" t="str">
        <f>IF(ISBLANK(W151),  "", _xlfn.CONCAT("haas/entity/sensor/", LOWER(C151), "/", E151, "/config"))</f>
        <v/>
      </c>
      <c r="Y151" s="23" t="str">
        <f>IF(ISBLANK(W151),  "", _xlfn.CONCAT(LOWER(C151), "/", E151))</f>
        <v/>
      </c>
      <c r="AB151" s="23"/>
      <c r="AC151" s="23" t="str">
        <f>IF(OR(ISBLANK(AJ151), ISBLANK(AK151)), "", LOWER(_xlfn.CONCAT(Table2[[#This Row],[device_manufacturer]], "-",Table2[[#This Row],[device_suggested_area]], "-", Table2[[#This Row],[device_identifiers]])))</f>
        <v>tplink-deck-festoons</v>
      </c>
      <c r="AD151" s="25" t="s">
        <v>582</v>
      </c>
      <c r="AE151" s="23" t="s">
        <v>588</v>
      </c>
      <c r="AF151" s="23" t="s">
        <v>579</v>
      </c>
      <c r="AG151" s="23" t="str">
        <f>IF(OR(ISBLANK(AJ151), ISBLANK(AK151)), "", Table2[[#This Row],[device_via_device]])</f>
        <v>TPLink</v>
      </c>
      <c r="AH151" s="23" t="s">
        <v>577</v>
      </c>
      <c r="AI151" s="23" t="s">
        <v>725</v>
      </c>
      <c r="AJ151" s="23" t="s">
        <v>567</v>
      </c>
      <c r="AK151" s="23" t="s">
        <v>716</v>
      </c>
      <c r="AL151" s="23" t="str">
        <f t="shared" si="6"/>
        <v>[["mac", "ac:84:c6:54:a3:96"], ["ip", "10.0.6.79"]]</v>
      </c>
    </row>
    <row r="152" spans="1:38" ht="16" hidden="1" customHeight="1" x14ac:dyDescent="0.2">
      <c r="A152" s="23">
        <v>1547</v>
      </c>
      <c r="B152" s="23" t="s">
        <v>26</v>
      </c>
      <c r="C152" s="23" t="s">
        <v>803</v>
      </c>
      <c r="D152" s="23" t="s">
        <v>536</v>
      </c>
      <c r="E152" s="23" t="s">
        <v>535</v>
      </c>
      <c r="F152" s="23" t="str">
        <f>IF(ISBLANK(E152), "", Table2[[#This Row],[unique_id]])</f>
        <v>column_break</v>
      </c>
      <c r="G152" s="23" t="s">
        <v>532</v>
      </c>
      <c r="H152" s="23" t="s">
        <v>139</v>
      </c>
      <c r="I152" s="23" t="s">
        <v>132</v>
      </c>
      <c r="L152" s="23" t="s">
        <v>533</v>
      </c>
      <c r="M152" s="23" t="s">
        <v>534</v>
      </c>
      <c r="N152" s="23"/>
      <c r="O152" s="25"/>
      <c r="P152" s="25"/>
      <c r="Q152" s="23"/>
      <c r="V152" s="25"/>
      <c r="Y152" s="23" t="str">
        <f>IF(ISBLANK(W152),  "", _xlfn.CONCAT(LOWER(C152), "/", E152))</f>
        <v/>
      </c>
      <c r="AB152" s="23"/>
      <c r="AL152" s="23" t="str">
        <f t="shared" si="6"/>
        <v/>
      </c>
    </row>
    <row r="153" spans="1:38" ht="16" hidden="1" customHeight="1" x14ac:dyDescent="0.2">
      <c r="A153" s="23">
        <v>1600</v>
      </c>
      <c r="B153" s="23" t="s">
        <v>26</v>
      </c>
      <c r="C153" s="23" t="s">
        <v>405</v>
      </c>
      <c r="D153" s="23" t="s">
        <v>134</v>
      </c>
      <c r="E153" s="23" t="s">
        <v>403</v>
      </c>
      <c r="F153" s="23" t="str">
        <f>IF(ISBLANK(E153), "", Table2[[#This Row],[unique_id]])</f>
        <v>adaptive_lighting_default</v>
      </c>
      <c r="G153" s="23" t="s">
        <v>411</v>
      </c>
      <c r="H153" s="23" t="s">
        <v>420</v>
      </c>
      <c r="I153" s="23" t="s">
        <v>132</v>
      </c>
      <c r="L153" s="23" t="s">
        <v>355</v>
      </c>
      <c r="N153" s="23"/>
      <c r="O153" s="25"/>
      <c r="P153" s="25"/>
      <c r="Q153" s="23"/>
      <c r="V153" s="25"/>
      <c r="X153" s="23" t="str">
        <f>IF(ISBLANK(W153),  "", _xlfn.CONCAT("haas/entity/sensor/", LOWER(C153), "/", E153, "/config"))</f>
        <v/>
      </c>
      <c r="Y153" s="23" t="str">
        <f>IF(ISBLANK(W153),  "", _xlfn.CONCAT(LOWER(C153), "/", E153))</f>
        <v/>
      </c>
      <c r="AB153" s="23"/>
      <c r="AL153" s="23" t="str">
        <f t="shared" si="6"/>
        <v/>
      </c>
    </row>
    <row r="154" spans="1:38" ht="16" hidden="1" customHeight="1" x14ac:dyDescent="0.2">
      <c r="A154" s="23">
        <v>1601</v>
      </c>
      <c r="B154" s="23" t="s">
        <v>26</v>
      </c>
      <c r="C154" s="23" t="s">
        <v>405</v>
      </c>
      <c r="D154" s="23" t="s">
        <v>134</v>
      </c>
      <c r="E154" s="23" t="s">
        <v>404</v>
      </c>
      <c r="F154" s="23" t="str">
        <f>IF(ISBLANK(E154), "", Table2[[#This Row],[unique_id]])</f>
        <v>adaptive_lighting_sleep_mode_default</v>
      </c>
      <c r="G154" s="23" t="s">
        <v>408</v>
      </c>
      <c r="H154" s="23" t="s">
        <v>420</v>
      </c>
      <c r="I154" s="23" t="s">
        <v>132</v>
      </c>
      <c r="L154" s="23" t="s">
        <v>355</v>
      </c>
      <c r="N154" s="23"/>
      <c r="O154" s="25"/>
      <c r="P154" s="25"/>
      <c r="Q154" s="23"/>
      <c r="V154" s="25"/>
      <c r="X154" s="23" t="str">
        <f>IF(ISBLANK(W154),  "", _xlfn.CONCAT("haas/entity/sensor/", LOWER(C154), "/", E154, "/config"))</f>
        <v/>
      </c>
      <c r="Y154" s="23" t="str">
        <f>IF(ISBLANK(W154),  "", _xlfn.CONCAT(LOWER(C154), "/", E154))</f>
        <v/>
      </c>
      <c r="AB154" s="23"/>
      <c r="AL154" s="23" t="str">
        <f t="shared" si="6"/>
        <v/>
      </c>
    </row>
    <row r="155" spans="1:38" ht="16" hidden="1" customHeight="1" x14ac:dyDescent="0.2">
      <c r="A155" s="23">
        <v>1602</v>
      </c>
      <c r="B155" s="23" t="s">
        <v>26</v>
      </c>
      <c r="C155" s="23" t="s">
        <v>405</v>
      </c>
      <c r="D155" s="23" t="s">
        <v>134</v>
      </c>
      <c r="E155" s="23" t="s">
        <v>406</v>
      </c>
      <c r="F155" s="23" t="str">
        <f>IF(ISBLANK(E155), "", Table2[[#This Row],[unique_id]])</f>
        <v>adaptive_lighting_adapt_color_default</v>
      </c>
      <c r="G155" s="23" t="s">
        <v>409</v>
      </c>
      <c r="H155" s="23" t="s">
        <v>420</v>
      </c>
      <c r="I155" s="23" t="s">
        <v>132</v>
      </c>
      <c r="N155" s="23"/>
      <c r="O155" s="25"/>
      <c r="P155" s="25"/>
      <c r="Q155" s="23"/>
      <c r="V155" s="25"/>
      <c r="X155" s="23" t="str">
        <f>IF(ISBLANK(W155),  "", _xlfn.CONCAT("haas/entity/sensor/", LOWER(C155), "/", E155, "/config"))</f>
        <v/>
      </c>
      <c r="Y155" s="23" t="str">
        <f>IF(ISBLANK(W155),  "", _xlfn.CONCAT(LOWER(C155), "/", E155))</f>
        <v/>
      </c>
      <c r="AB155" s="23"/>
      <c r="AL155" s="23" t="str">
        <f t="shared" si="6"/>
        <v/>
      </c>
    </row>
    <row r="156" spans="1:38" ht="16" hidden="1" customHeight="1" x14ac:dyDescent="0.2">
      <c r="A156" s="23">
        <v>1603</v>
      </c>
      <c r="B156" s="23" t="s">
        <v>26</v>
      </c>
      <c r="C156" s="23" t="s">
        <v>405</v>
      </c>
      <c r="D156" s="23" t="s">
        <v>134</v>
      </c>
      <c r="E156" s="23" t="s">
        <v>407</v>
      </c>
      <c r="F156" s="23" t="str">
        <f>IF(ISBLANK(E156), "", Table2[[#This Row],[unique_id]])</f>
        <v>adaptive_lighting_adapt_brightness_default</v>
      </c>
      <c r="G156" s="23" t="s">
        <v>410</v>
      </c>
      <c r="H156" s="23" t="s">
        <v>420</v>
      </c>
      <c r="I156" s="23" t="s">
        <v>132</v>
      </c>
      <c r="N156" s="23"/>
      <c r="O156" s="25"/>
      <c r="P156" s="25"/>
      <c r="Q156" s="23"/>
      <c r="V156" s="25"/>
      <c r="X156" s="23" t="str">
        <f>IF(ISBLANK(W156),  "", _xlfn.CONCAT("haas/entity/sensor/", LOWER(C156), "/", E156, "/config"))</f>
        <v/>
      </c>
      <c r="Y156" s="23" t="str">
        <f>IF(ISBLANK(W156),  "", _xlfn.CONCAT(LOWER(C156), "/", E156))</f>
        <v/>
      </c>
      <c r="AB156" s="23"/>
      <c r="AL156" s="23" t="str">
        <f t="shared" si="6"/>
        <v/>
      </c>
    </row>
    <row r="157" spans="1:38" ht="16" hidden="1" customHeight="1" x14ac:dyDescent="0.2">
      <c r="A157" s="23">
        <v>1604</v>
      </c>
      <c r="B157" s="23" t="s">
        <v>26</v>
      </c>
      <c r="C157" s="23" t="s">
        <v>405</v>
      </c>
      <c r="D157" s="23" t="s">
        <v>134</v>
      </c>
      <c r="E157" s="23" t="s">
        <v>421</v>
      </c>
      <c r="F157" s="23" t="str">
        <f>IF(ISBLANK(E157), "", Table2[[#This Row],[unique_id]])</f>
        <v>adaptive_lighting_bedroom</v>
      </c>
      <c r="G157" s="23" t="s">
        <v>411</v>
      </c>
      <c r="H157" s="23" t="s">
        <v>419</v>
      </c>
      <c r="I157" s="23" t="s">
        <v>132</v>
      </c>
      <c r="L157" s="23" t="s">
        <v>355</v>
      </c>
      <c r="N157" s="23"/>
      <c r="O157" s="25"/>
      <c r="P157" s="25"/>
      <c r="Q157" s="23"/>
      <c r="V157" s="25"/>
      <c r="X157" s="23" t="str">
        <f>IF(ISBLANK(W157),  "", _xlfn.CONCAT("haas/entity/sensor/", LOWER(C157), "/", E157, "/config"))</f>
        <v/>
      </c>
      <c r="Y157" s="23" t="str">
        <f>IF(ISBLANK(W157),  "", _xlfn.CONCAT(LOWER(C157), "/", E157))</f>
        <v/>
      </c>
      <c r="AB157" s="23"/>
      <c r="AL157" s="23" t="str">
        <f t="shared" si="6"/>
        <v/>
      </c>
    </row>
    <row r="158" spans="1:38" ht="16" hidden="1" customHeight="1" x14ac:dyDescent="0.2">
      <c r="A158" s="23">
        <v>1605</v>
      </c>
      <c r="B158" s="23" t="s">
        <v>26</v>
      </c>
      <c r="C158" s="23" t="s">
        <v>405</v>
      </c>
      <c r="D158" s="23" t="s">
        <v>134</v>
      </c>
      <c r="E158" s="23" t="s">
        <v>422</v>
      </c>
      <c r="F158" s="23" t="str">
        <f>IF(ISBLANK(E158), "", Table2[[#This Row],[unique_id]])</f>
        <v>adaptive_lighting_sleep_mode_bedroom</v>
      </c>
      <c r="G158" s="23" t="s">
        <v>408</v>
      </c>
      <c r="H158" s="23" t="s">
        <v>419</v>
      </c>
      <c r="I158" s="23" t="s">
        <v>132</v>
      </c>
      <c r="L158" s="23" t="s">
        <v>355</v>
      </c>
      <c r="N158" s="23"/>
      <c r="O158" s="25"/>
      <c r="P158" s="25"/>
      <c r="Q158" s="23"/>
      <c r="V158" s="25"/>
      <c r="X158" s="23" t="str">
        <f>IF(ISBLANK(W158),  "", _xlfn.CONCAT("haas/entity/sensor/", LOWER(C158), "/", E158, "/config"))</f>
        <v/>
      </c>
      <c r="Y158" s="23" t="str">
        <f>IF(ISBLANK(W158),  "", _xlfn.CONCAT(LOWER(C158), "/", E158))</f>
        <v/>
      </c>
      <c r="AB158" s="23"/>
      <c r="AL158" s="23" t="str">
        <f t="shared" si="6"/>
        <v/>
      </c>
    </row>
    <row r="159" spans="1:38" ht="16" hidden="1" customHeight="1" x14ac:dyDescent="0.2">
      <c r="A159" s="23">
        <v>1606</v>
      </c>
      <c r="B159" s="23" t="s">
        <v>26</v>
      </c>
      <c r="C159" s="23" t="s">
        <v>405</v>
      </c>
      <c r="D159" s="23" t="s">
        <v>134</v>
      </c>
      <c r="E159" s="23" t="s">
        <v>423</v>
      </c>
      <c r="F159" s="23" t="str">
        <f>IF(ISBLANK(E159), "", Table2[[#This Row],[unique_id]])</f>
        <v>adaptive_lighting_adapt_color_bedroom</v>
      </c>
      <c r="G159" s="23" t="s">
        <v>409</v>
      </c>
      <c r="H159" s="23" t="s">
        <v>419</v>
      </c>
      <c r="I159" s="23" t="s">
        <v>132</v>
      </c>
      <c r="N159" s="23"/>
      <c r="O159" s="25"/>
      <c r="P159" s="25"/>
      <c r="Q159" s="23"/>
      <c r="V159" s="25"/>
      <c r="X159" s="23" t="str">
        <f>IF(ISBLANK(W159),  "", _xlfn.CONCAT("haas/entity/sensor/", LOWER(C159), "/", E159, "/config"))</f>
        <v/>
      </c>
      <c r="Y159" s="23" t="str">
        <f>IF(ISBLANK(W159),  "", _xlfn.CONCAT(LOWER(C159), "/", E159))</f>
        <v/>
      </c>
      <c r="AB159" s="23"/>
      <c r="AL159" s="23" t="str">
        <f t="shared" si="6"/>
        <v/>
      </c>
    </row>
    <row r="160" spans="1:38" ht="16" hidden="1" customHeight="1" x14ac:dyDescent="0.2">
      <c r="A160" s="23">
        <v>1607</v>
      </c>
      <c r="B160" s="29" t="s">
        <v>26</v>
      </c>
      <c r="C160" s="29" t="s">
        <v>405</v>
      </c>
      <c r="D160" s="29" t="s">
        <v>134</v>
      </c>
      <c r="E160" s="29" t="s">
        <v>424</v>
      </c>
      <c r="F160" s="23" t="str">
        <f>IF(ISBLANK(E160), "", Table2[[#This Row],[unique_id]])</f>
        <v>adaptive_lighting_adapt_brightness_bedroom</v>
      </c>
      <c r="G160" s="29" t="s">
        <v>410</v>
      </c>
      <c r="H160" s="29" t="s">
        <v>419</v>
      </c>
      <c r="I160" s="29" t="s">
        <v>132</v>
      </c>
      <c r="K160" s="29"/>
      <c r="L160" s="29"/>
      <c r="N160" s="23"/>
      <c r="O160" s="25"/>
      <c r="P160" s="25"/>
      <c r="Q160" s="23"/>
      <c r="V160" s="25"/>
      <c r="X160" s="23" t="str">
        <f>IF(ISBLANK(W160),  "", _xlfn.CONCAT("haas/entity/sensor/", LOWER(C160), "/", E160, "/config"))</f>
        <v/>
      </c>
      <c r="Y160" s="23" t="str">
        <f>IF(ISBLANK(W160),  "", _xlfn.CONCAT(LOWER(C160), "/", E160))</f>
        <v/>
      </c>
      <c r="AB160" s="23"/>
      <c r="AL160" s="23" t="str">
        <f t="shared" si="6"/>
        <v/>
      </c>
    </row>
    <row r="161" spans="1:38" ht="16" hidden="1" customHeight="1" x14ac:dyDescent="0.2">
      <c r="A161" s="23">
        <v>1608</v>
      </c>
      <c r="B161" s="30" t="s">
        <v>26</v>
      </c>
      <c r="C161" s="30" t="s">
        <v>405</v>
      </c>
      <c r="D161" s="30" t="s">
        <v>134</v>
      </c>
      <c r="E161" s="30" t="s">
        <v>452</v>
      </c>
      <c r="F161" s="23" t="str">
        <f>IF(ISBLANK(E161), "", Table2[[#This Row],[unique_id]])</f>
        <v>adaptive_lighting_night_light</v>
      </c>
      <c r="G161" s="30" t="s">
        <v>411</v>
      </c>
      <c r="H161" s="30" t="s">
        <v>435</v>
      </c>
      <c r="I161" s="30" t="s">
        <v>132</v>
      </c>
      <c r="K161" s="30"/>
      <c r="L161" s="30"/>
      <c r="N161" s="23"/>
      <c r="O161" s="25"/>
      <c r="P161" s="25"/>
      <c r="Q161" s="23"/>
      <c r="V161" s="25"/>
      <c r="X161" s="23" t="str">
        <f>IF(ISBLANK(W161),  "", _xlfn.CONCAT("haas/entity/sensor/", LOWER(C161), "/", E161, "/config"))</f>
        <v/>
      </c>
      <c r="Y161" s="23" t="str">
        <f>IF(ISBLANK(W161),  "", _xlfn.CONCAT(LOWER(C161), "/", E161))</f>
        <v/>
      </c>
      <c r="AB161" s="23"/>
      <c r="AL161" s="23" t="str">
        <f t="shared" si="6"/>
        <v/>
      </c>
    </row>
    <row r="162" spans="1:38" ht="16" hidden="1" customHeight="1" x14ac:dyDescent="0.2">
      <c r="A162" s="23">
        <v>1609</v>
      </c>
      <c r="B162" s="30" t="s">
        <v>26</v>
      </c>
      <c r="C162" s="30" t="s">
        <v>405</v>
      </c>
      <c r="D162" s="30" t="s">
        <v>134</v>
      </c>
      <c r="E162" s="30" t="s">
        <v>453</v>
      </c>
      <c r="F162" s="23" t="str">
        <f>IF(ISBLANK(E162), "", Table2[[#This Row],[unique_id]])</f>
        <v>adaptive_lighting_sleep_mode_night_light</v>
      </c>
      <c r="G162" s="30" t="s">
        <v>408</v>
      </c>
      <c r="H162" s="30" t="s">
        <v>435</v>
      </c>
      <c r="I162" s="30" t="s">
        <v>132</v>
      </c>
      <c r="K162" s="30"/>
      <c r="L162" s="30"/>
      <c r="N162" s="23"/>
      <c r="O162" s="25"/>
      <c r="P162" s="25"/>
      <c r="Q162" s="23"/>
      <c r="V162" s="25"/>
      <c r="X162" s="23" t="str">
        <f>IF(ISBLANK(W162),  "", _xlfn.CONCAT("haas/entity/sensor/", LOWER(C162), "/", E162, "/config"))</f>
        <v/>
      </c>
      <c r="Y162" s="23" t="str">
        <f>IF(ISBLANK(W162),  "", _xlfn.CONCAT(LOWER(C162), "/", E162))</f>
        <v/>
      </c>
      <c r="AB162" s="23"/>
      <c r="AL162" s="23" t="str">
        <f t="shared" si="6"/>
        <v/>
      </c>
    </row>
    <row r="163" spans="1:38" ht="16" hidden="1" customHeight="1" x14ac:dyDescent="0.2">
      <c r="A163" s="23">
        <v>1610</v>
      </c>
      <c r="B163" s="30" t="s">
        <v>26</v>
      </c>
      <c r="C163" s="30" t="s">
        <v>405</v>
      </c>
      <c r="D163" s="30" t="s">
        <v>134</v>
      </c>
      <c r="E163" s="30" t="s">
        <v>454</v>
      </c>
      <c r="F163" s="23" t="str">
        <f>IF(ISBLANK(E163), "", Table2[[#This Row],[unique_id]])</f>
        <v>adaptive_lighting_adapt_color_night_light</v>
      </c>
      <c r="G163" s="30" t="s">
        <v>409</v>
      </c>
      <c r="H163" s="30" t="s">
        <v>435</v>
      </c>
      <c r="I163" s="30" t="s">
        <v>132</v>
      </c>
      <c r="K163" s="30"/>
      <c r="L163" s="30"/>
      <c r="N163" s="23"/>
      <c r="O163" s="25"/>
      <c r="P163" s="25"/>
      <c r="Q163" s="23"/>
      <c r="V163" s="25"/>
      <c r="X163" s="23" t="str">
        <f>IF(ISBLANK(W163),  "", _xlfn.CONCAT("haas/entity/sensor/", LOWER(C163), "/", E163, "/config"))</f>
        <v/>
      </c>
      <c r="Y163" s="23" t="str">
        <f>IF(ISBLANK(W163),  "", _xlfn.CONCAT(LOWER(C163), "/", E163))</f>
        <v/>
      </c>
      <c r="AB163" s="23"/>
      <c r="AL163" s="23" t="str">
        <f t="shared" si="6"/>
        <v/>
      </c>
    </row>
    <row r="164" spans="1:38" ht="16" hidden="1" customHeight="1" x14ac:dyDescent="0.2">
      <c r="A164" s="23">
        <v>1611</v>
      </c>
      <c r="B164" s="31" t="s">
        <v>26</v>
      </c>
      <c r="C164" s="31" t="s">
        <v>405</v>
      </c>
      <c r="D164" s="31" t="s">
        <v>134</v>
      </c>
      <c r="E164" s="31" t="s">
        <v>455</v>
      </c>
      <c r="F164" s="23" t="str">
        <f>IF(ISBLANK(E164), "", Table2[[#This Row],[unique_id]])</f>
        <v>adaptive_lighting_adapt_brightness_night_light</v>
      </c>
      <c r="G164" s="31" t="s">
        <v>410</v>
      </c>
      <c r="H164" s="31" t="s">
        <v>435</v>
      </c>
      <c r="I164" s="31" t="s">
        <v>132</v>
      </c>
      <c r="K164" s="31"/>
      <c r="L164" s="31"/>
      <c r="N164" s="23"/>
      <c r="O164" s="25"/>
      <c r="P164" s="25"/>
      <c r="Q164" s="23"/>
      <c r="V164" s="25"/>
      <c r="X164" s="23" t="str">
        <f>IF(ISBLANK(W164),  "", _xlfn.CONCAT("haas/entity/sensor/", LOWER(C164), "/", E164, "/config"))</f>
        <v/>
      </c>
      <c r="Y164" s="23" t="str">
        <f>IF(ISBLANK(W164),  "", _xlfn.CONCAT(LOWER(C164), "/", E164))</f>
        <v/>
      </c>
      <c r="AB164" s="23"/>
      <c r="AL164" s="23" t="str">
        <f t="shared" si="6"/>
        <v/>
      </c>
    </row>
    <row r="165" spans="1:38" ht="16" hidden="1" customHeight="1" x14ac:dyDescent="0.2">
      <c r="A165" s="23">
        <v>2100</v>
      </c>
      <c r="B165" s="23" t="s">
        <v>26</v>
      </c>
      <c r="C165" s="23" t="s">
        <v>154</v>
      </c>
      <c r="D165" s="23" t="s">
        <v>27</v>
      </c>
      <c r="E165" s="23" t="s">
        <v>282</v>
      </c>
      <c r="F165" s="23" t="str">
        <f>IF(ISBLANK(E165), "", Table2[[#This Row],[unique_id]])</f>
        <v>home_power</v>
      </c>
      <c r="G165" s="23" t="s">
        <v>517</v>
      </c>
      <c r="H165" s="23" t="s">
        <v>321</v>
      </c>
      <c r="I165" s="23" t="s">
        <v>142</v>
      </c>
      <c r="L165" s="23" t="s">
        <v>90</v>
      </c>
      <c r="N165" s="23" t="s">
        <v>800</v>
      </c>
      <c r="O165" s="25"/>
      <c r="P165" s="25"/>
      <c r="Q165" s="23"/>
      <c r="R165" s="23" t="s">
        <v>530</v>
      </c>
      <c r="T165" s="23" t="s">
        <v>322</v>
      </c>
      <c r="V165" s="25"/>
      <c r="X165" s="23" t="str">
        <f>IF(ISBLANK(W165),  "", _xlfn.CONCAT("haas/entity/sensor/", LOWER(C165), "/", E165, "/config"))</f>
        <v/>
      </c>
      <c r="Y165" s="23" t="str">
        <f>IF(ISBLANK(W165),  "", _xlfn.CONCAT(LOWER(C165), "/", E165))</f>
        <v/>
      </c>
      <c r="AL165" s="23" t="str">
        <f t="shared" si="6"/>
        <v/>
      </c>
    </row>
    <row r="166" spans="1:38" ht="16" hidden="1" customHeight="1" x14ac:dyDescent="0.2">
      <c r="A166" s="23">
        <v>2101</v>
      </c>
      <c r="B166" s="23" t="s">
        <v>26</v>
      </c>
      <c r="C166" s="23" t="s">
        <v>154</v>
      </c>
      <c r="D166" s="23" t="s">
        <v>27</v>
      </c>
      <c r="E166" s="23" t="s">
        <v>514</v>
      </c>
      <c r="F166" s="23" t="str">
        <f>IF(ISBLANK(E166), "", Table2[[#This Row],[unique_id]])</f>
        <v>home_base_power</v>
      </c>
      <c r="G166" s="23" t="s">
        <v>515</v>
      </c>
      <c r="H166" s="23" t="s">
        <v>321</v>
      </c>
      <c r="I166" s="23" t="s">
        <v>142</v>
      </c>
      <c r="L166" s="23" t="s">
        <v>90</v>
      </c>
      <c r="N166" s="23" t="s">
        <v>800</v>
      </c>
      <c r="O166" s="25"/>
      <c r="P166" s="25"/>
      <c r="Q166" s="23"/>
      <c r="R166" s="23" t="s">
        <v>530</v>
      </c>
      <c r="T166" s="23" t="s">
        <v>322</v>
      </c>
      <c r="V166" s="25"/>
      <c r="X166" s="23" t="str">
        <f>IF(ISBLANK(W166),  "", _xlfn.CONCAT("haas/entity/sensor/", LOWER(C166), "/", E166, "/config"))</f>
        <v/>
      </c>
      <c r="Y166" s="23" t="str">
        <f>IF(ISBLANK(W166),  "", _xlfn.CONCAT(LOWER(C166), "/", E166))</f>
        <v/>
      </c>
      <c r="AL166" s="23" t="str">
        <f t="shared" si="6"/>
        <v/>
      </c>
    </row>
    <row r="167" spans="1:38" ht="16" hidden="1" customHeight="1" x14ac:dyDescent="0.2">
      <c r="A167" s="23">
        <v>2102</v>
      </c>
      <c r="B167" s="23" t="s">
        <v>26</v>
      </c>
      <c r="C167" s="23" t="s">
        <v>154</v>
      </c>
      <c r="D167" s="23" t="s">
        <v>27</v>
      </c>
      <c r="E167" s="23" t="s">
        <v>513</v>
      </c>
      <c r="F167" s="23" t="str">
        <f>IF(ISBLANK(E167), "", Table2[[#This Row],[unique_id]])</f>
        <v>home_peak_power</v>
      </c>
      <c r="G167" s="23" t="s">
        <v>516</v>
      </c>
      <c r="H167" s="23" t="s">
        <v>321</v>
      </c>
      <c r="I167" s="23" t="s">
        <v>142</v>
      </c>
      <c r="L167" s="23" t="s">
        <v>90</v>
      </c>
      <c r="N167" s="23" t="s">
        <v>800</v>
      </c>
      <c r="O167" s="25"/>
      <c r="P167" s="25"/>
      <c r="Q167" s="23"/>
      <c r="R167" s="23" t="s">
        <v>530</v>
      </c>
      <c r="T167" s="23" t="s">
        <v>322</v>
      </c>
      <c r="V167" s="25"/>
      <c r="X167" s="23" t="str">
        <f>IF(ISBLANK(W167),  "", _xlfn.CONCAT("haas/entity/sensor/", LOWER(C167), "/", E167, "/config"))</f>
        <v/>
      </c>
      <c r="Y167" s="23" t="str">
        <f>IF(ISBLANK(W167),  "", _xlfn.CONCAT(LOWER(C167), "/", E167))</f>
        <v/>
      </c>
      <c r="AL167" s="23" t="str">
        <f t="shared" si="6"/>
        <v/>
      </c>
    </row>
    <row r="168" spans="1:38" ht="16" hidden="1" customHeight="1" x14ac:dyDescent="0.2">
      <c r="A168" s="23">
        <v>2103</v>
      </c>
      <c r="B168" s="23" t="s">
        <v>26</v>
      </c>
      <c r="C168" s="23" t="s">
        <v>803</v>
      </c>
      <c r="D168" s="23" t="s">
        <v>536</v>
      </c>
      <c r="E168" s="23" t="s">
        <v>801</v>
      </c>
      <c r="F168" s="23" t="str">
        <f>IF(ISBLANK(E168), "", Table2[[#This Row],[unique_id]])</f>
        <v>graph_break</v>
      </c>
      <c r="G168" s="23" t="s">
        <v>802</v>
      </c>
      <c r="H168" s="23" t="s">
        <v>321</v>
      </c>
      <c r="I168" s="23" t="s">
        <v>142</v>
      </c>
      <c r="N168" s="23" t="s">
        <v>800</v>
      </c>
      <c r="O168" s="25"/>
      <c r="P168" s="25"/>
      <c r="Q168" s="23"/>
      <c r="V168" s="25"/>
      <c r="X168" s="23" t="str">
        <f>IF(ISBLANK(W168),  "", _xlfn.CONCAT("haas/entity/sensor/", LOWER(C168), "/", E168, "/config"))</f>
        <v/>
      </c>
      <c r="Y168" s="23" t="str">
        <f>IF(ISBLANK(W168),  "", _xlfn.CONCAT(LOWER(C168), "/", E168))</f>
        <v/>
      </c>
      <c r="AL168" s="27" t="str">
        <f t="shared" si="6"/>
        <v/>
      </c>
    </row>
    <row r="169" spans="1:38" ht="16" hidden="1" customHeight="1" x14ac:dyDescent="0.2">
      <c r="A169" s="23">
        <v>2104</v>
      </c>
      <c r="B169" s="23" t="s">
        <v>26</v>
      </c>
      <c r="C169" s="23" t="s">
        <v>287</v>
      </c>
      <c r="D169" s="23" t="s">
        <v>27</v>
      </c>
      <c r="E169" s="23" t="s">
        <v>291</v>
      </c>
      <c r="F169" s="23" t="str">
        <f>IF(ISBLANK(E169), "", Table2[[#This Row],[unique_id]])</f>
        <v>various_adhoc_outlet_current_consumption</v>
      </c>
      <c r="G169" s="23" t="s">
        <v>281</v>
      </c>
      <c r="H169" s="23" t="s">
        <v>321</v>
      </c>
      <c r="I169" s="23" t="s">
        <v>142</v>
      </c>
      <c r="L169" s="23" t="s">
        <v>136</v>
      </c>
      <c r="N169" s="23" t="s">
        <v>800</v>
      </c>
      <c r="O169" s="25"/>
      <c r="P169" s="25"/>
      <c r="Q169" s="23"/>
      <c r="R169" s="23" t="s">
        <v>530</v>
      </c>
      <c r="T169" s="23" t="s">
        <v>322</v>
      </c>
      <c r="V169" s="25"/>
      <c r="X169" s="23" t="str">
        <f>IF(ISBLANK(W169),  "", _xlfn.CONCAT("haas/entity/sensor/", LOWER(C169), "/", E169, "/config"))</f>
        <v/>
      </c>
      <c r="Y169" s="23" t="str">
        <f>IF(ISBLANK(W169),  "", _xlfn.CONCAT(LOWER(C169), "/", E169))</f>
        <v/>
      </c>
      <c r="AB169" s="26"/>
      <c r="AL169" s="23" t="str">
        <f t="shared" si="6"/>
        <v/>
      </c>
    </row>
    <row r="170" spans="1:38" ht="16" hidden="1" customHeight="1" x14ac:dyDescent="0.2">
      <c r="A170" s="23">
        <v>2105</v>
      </c>
      <c r="B170" s="23" t="s">
        <v>26</v>
      </c>
      <c r="C170" s="23" t="s">
        <v>287</v>
      </c>
      <c r="D170" s="23" t="s">
        <v>27</v>
      </c>
      <c r="E170" s="23" t="s">
        <v>293</v>
      </c>
      <c r="F170" s="23" t="str">
        <f>IF(ISBLANK(E170), "", Table2[[#This Row],[unique_id]])</f>
        <v>study_battery_charger_current_consumption</v>
      </c>
      <c r="G170" s="23" t="s">
        <v>280</v>
      </c>
      <c r="H170" s="23" t="s">
        <v>321</v>
      </c>
      <c r="I170" s="23" t="s">
        <v>142</v>
      </c>
      <c r="L170" s="23" t="s">
        <v>136</v>
      </c>
      <c r="N170" s="23" t="s">
        <v>800</v>
      </c>
      <c r="O170" s="25"/>
      <c r="P170" s="25"/>
      <c r="Q170" s="23"/>
      <c r="R170" s="23" t="s">
        <v>530</v>
      </c>
      <c r="T170" s="23" t="s">
        <v>322</v>
      </c>
      <c r="V170" s="25"/>
      <c r="X170" s="23" t="str">
        <f>IF(ISBLANK(W170),  "", _xlfn.CONCAT("haas/entity/sensor/", LOWER(C170), "/", E170, "/config"))</f>
        <v/>
      </c>
      <c r="Y170" s="23" t="str">
        <f>IF(ISBLANK(W170),  "", _xlfn.CONCAT(LOWER(C170), "/", E170))</f>
        <v/>
      </c>
      <c r="AF170" s="29"/>
      <c r="AL170" s="23" t="str">
        <f t="shared" si="6"/>
        <v/>
      </c>
    </row>
    <row r="171" spans="1:38" ht="16" hidden="1" customHeight="1" x14ac:dyDescent="0.2">
      <c r="A171" s="23">
        <v>2106</v>
      </c>
      <c r="B171" s="23" t="s">
        <v>26</v>
      </c>
      <c r="C171" s="23" t="s">
        <v>287</v>
      </c>
      <c r="D171" s="23" t="s">
        <v>27</v>
      </c>
      <c r="E171" s="23" t="s">
        <v>292</v>
      </c>
      <c r="F171" s="23" t="str">
        <f>IF(ISBLANK(E171), "", Table2[[#This Row],[unique_id]])</f>
        <v>laundry_vacuum_charger_current_consumption</v>
      </c>
      <c r="G171" s="23" t="s">
        <v>279</v>
      </c>
      <c r="H171" s="23" t="s">
        <v>321</v>
      </c>
      <c r="I171" s="23" t="s">
        <v>142</v>
      </c>
      <c r="L171" s="23" t="s">
        <v>136</v>
      </c>
      <c r="N171" s="23" t="s">
        <v>800</v>
      </c>
      <c r="O171" s="25"/>
      <c r="P171" s="25"/>
      <c r="Q171" s="23"/>
      <c r="R171" s="23" t="s">
        <v>530</v>
      </c>
      <c r="T171" s="23" t="s">
        <v>322</v>
      </c>
      <c r="V171" s="25"/>
      <c r="X171" s="23" t="str">
        <f>IF(ISBLANK(W171),  "", _xlfn.CONCAT("haas/entity/sensor/", LOWER(C171), "/", E171, "/config"))</f>
        <v/>
      </c>
      <c r="Y171" s="23" t="str">
        <f>IF(ISBLANK(W171),  "", _xlfn.CONCAT(LOWER(C171), "/", E171))</f>
        <v/>
      </c>
      <c r="AL171" s="23" t="str">
        <f t="shared" si="6"/>
        <v/>
      </c>
    </row>
    <row r="172" spans="1:38" ht="16" hidden="1" customHeight="1" x14ac:dyDescent="0.2">
      <c r="A172" s="23">
        <v>2107</v>
      </c>
      <c r="B172" s="23" t="s">
        <v>26</v>
      </c>
      <c r="C172" s="23" t="s">
        <v>154</v>
      </c>
      <c r="D172" s="23" t="s">
        <v>27</v>
      </c>
      <c r="E172" s="23" t="s">
        <v>520</v>
      </c>
      <c r="F172" s="23" t="str">
        <f>IF(ISBLANK(E172), "", Table2[[#This Row],[unique_id]])</f>
        <v>home_lights_power</v>
      </c>
      <c r="G172" s="23" t="s">
        <v>522</v>
      </c>
      <c r="H172" s="23" t="s">
        <v>321</v>
      </c>
      <c r="I172" s="23" t="s">
        <v>142</v>
      </c>
      <c r="L172" s="23" t="s">
        <v>136</v>
      </c>
      <c r="N172" s="23" t="s">
        <v>800</v>
      </c>
      <c r="O172" s="25"/>
      <c r="P172" s="25"/>
      <c r="Q172" s="23"/>
      <c r="R172" s="23" t="s">
        <v>530</v>
      </c>
      <c r="T172" s="23" t="s">
        <v>322</v>
      </c>
      <c r="V172" s="25"/>
      <c r="X172" s="23" t="str">
        <f>IF(ISBLANK(W172),  "", _xlfn.CONCAT("haas/entity/sensor/", LOWER(C172), "/", E172, "/config"))</f>
        <v/>
      </c>
      <c r="Y172" s="23" t="str">
        <f>IF(ISBLANK(W172),  "", _xlfn.CONCAT(LOWER(C172), "/", E172))</f>
        <v/>
      </c>
      <c r="AL172" s="23" t="str">
        <f t="shared" si="6"/>
        <v/>
      </c>
    </row>
    <row r="173" spans="1:38" ht="16" hidden="1" customHeight="1" x14ac:dyDescent="0.2">
      <c r="A173" s="23">
        <v>2108</v>
      </c>
      <c r="B173" s="23" t="s">
        <v>26</v>
      </c>
      <c r="C173" s="23" t="s">
        <v>154</v>
      </c>
      <c r="D173" s="23" t="s">
        <v>27</v>
      </c>
      <c r="E173" s="23" t="s">
        <v>521</v>
      </c>
      <c r="F173" s="23" t="str">
        <f>IF(ISBLANK(E173), "", Table2[[#This Row],[unique_id]])</f>
        <v>home_fans_power</v>
      </c>
      <c r="G173" s="23" t="s">
        <v>523</v>
      </c>
      <c r="H173" s="23" t="s">
        <v>321</v>
      </c>
      <c r="I173" s="23" t="s">
        <v>142</v>
      </c>
      <c r="L173" s="23" t="s">
        <v>136</v>
      </c>
      <c r="N173" s="23" t="s">
        <v>800</v>
      </c>
      <c r="O173" s="25"/>
      <c r="P173" s="25"/>
      <c r="Q173" s="23"/>
      <c r="R173" s="23" t="s">
        <v>530</v>
      </c>
      <c r="T173" s="23" t="s">
        <v>322</v>
      </c>
      <c r="V173" s="25"/>
      <c r="X173" s="23" t="str">
        <f>IF(ISBLANK(W173),  "", _xlfn.CONCAT("haas/entity/sensor/", LOWER(C173), "/", E173, "/config"))</f>
        <v/>
      </c>
      <c r="Y173" s="23" t="str">
        <f>IF(ISBLANK(W173),  "", _xlfn.CONCAT(LOWER(C173), "/", E173))</f>
        <v/>
      </c>
      <c r="AL173" s="23" t="str">
        <f t="shared" si="6"/>
        <v/>
      </c>
    </row>
    <row r="174" spans="1:38" ht="16" hidden="1" customHeight="1" x14ac:dyDescent="0.2">
      <c r="A174" s="23">
        <v>2109</v>
      </c>
      <c r="B174" s="23" t="s">
        <v>262</v>
      </c>
      <c r="C174" s="23" t="s">
        <v>545</v>
      </c>
      <c r="D174" s="23" t="s">
        <v>27</v>
      </c>
      <c r="E174" s="23" t="s">
        <v>813</v>
      </c>
      <c r="F174" s="23" t="str">
        <f>IF(ISBLANK(E174), "", Table2[[#This Row],[unique_id]])</f>
        <v>outdoor_pool_filter_power</v>
      </c>
      <c r="G174" s="23" t="s">
        <v>512</v>
      </c>
      <c r="H174" s="23" t="s">
        <v>321</v>
      </c>
      <c r="I174" s="23" t="s">
        <v>142</v>
      </c>
      <c r="L174" s="23" t="s">
        <v>136</v>
      </c>
      <c r="N174" s="23" t="s">
        <v>800</v>
      </c>
      <c r="O174" s="25"/>
      <c r="P174" s="25"/>
      <c r="Q174" s="23"/>
      <c r="R174" s="23" t="s">
        <v>530</v>
      </c>
      <c r="T174" s="23" t="s">
        <v>322</v>
      </c>
      <c r="V174" s="25"/>
      <c r="X174" s="23" t="str">
        <f>IF(ISBLANK(W174),  "", _xlfn.CONCAT("haas/entity/sensor/", LOWER(C174), "/", E174, "/config"))</f>
        <v/>
      </c>
      <c r="Y174" s="23" t="str">
        <f>IF(ISBLANK(W174),  "", _xlfn.CONCAT(LOWER(C174), "/", E174))</f>
        <v/>
      </c>
      <c r="AL174" s="23" t="str">
        <f t="shared" si="6"/>
        <v/>
      </c>
    </row>
    <row r="175" spans="1:38" ht="16" hidden="1" customHeight="1" x14ac:dyDescent="0.2">
      <c r="A175" s="23">
        <v>2110</v>
      </c>
      <c r="B175" s="23" t="s">
        <v>26</v>
      </c>
      <c r="C175" s="23" t="s">
        <v>545</v>
      </c>
      <c r="D175" s="23" t="s">
        <v>27</v>
      </c>
      <c r="E175" s="23" t="s">
        <v>815</v>
      </c>
      <c r="F175" s="23" t="str">
        <f>IF(ISBLANK(E175), "", Table2[[#This Row],[unique_id]])</f>
        <v>roof_water_heater_booster_energy_power</v>
      </c>
      <c r="G175" s="23" t="s">
        <v>817</v>
      </c>
      <c r="H175" s="23" t="s">
        <v>321</v>
      </c>
      <c r="I175" s="23" t="s">
        <v>142</v>
      </c>
      <c r="L175" s="23" t="s">
        <v>136</v>
      </c>
      <c r="N175" s="23" t="s">
        <v>800</v>
      </c>
      <c r="O175" s="25"/>
      <c r="P175" s="25"/>
      <c r="Q175" s="23"/>
      <c r="R175" s="23" t="s">
        <v>530</v>
      </c>
      <c r="T175" s="23" t="s">
        <v>322</v>
      </c>
      <c r="V175" s="25"/>
      <c r="X175" s="23" t="str">
        <f>IF(ISBLANK(W175),  "", _xlfn.CONCAT("haas/entity/sensor/", LOWER(C175), "/", E175, "/config"))</f>
        <v/>
      </c>
      <c r="Y175" s="23" t="str">
        <f>IF(ISBLANK(W175),  "", _xlfn.CONCAT(LOWER(C175), "/", E175))</f>
        <v/>
      </c>
      <c r="AL175" s="23" t="str">
        <f t="shared" si="6"/>
        <v/>
      </c>
    </row>
    <row r="176" spans="1:38" ht="16" hidden="1" customHeight="1" x14ac:dyDescent="0.2">
      <c r="A176" s="23">
        <v>2111</v>
      </c>
      <c r="B176" s="23" t="s">
        <v>26</v>
      </c>
      <c r="C176" s="23" t="s">
        <v>287</v>
      </c>
      <c r="D176" s="23" t="s">
        <v>27</v>
      </c>
      <c r="E176" s="23" t="s">
        <v>298</v>
      </c>
      <c r="F176" s="23" t="str">
        <f>IF(ISBLANK(E176), "", Table2[[#This Row],[unique_id]])</f>
        <v>kitchen_dish_washer_current_consumption</v>
      </c>
      <c r="G176" s="23" t="s">
        <v>277</v>
      </c>
      <c r="H176" s="23" t="s">
        <v>321</v>
      </c>
      <c r="I176" s="23" t="s">
        <v>142</v>
      </c>
      <c r="L176" s="23" t="s">
        <v>136</v>
      </c>
      <c r="N176" s="23" t="s">
        <v>800</v>
      </c>
      <c r="O176" s="25"/>
      <c r="P176" s="25"/>
      <c r="Q176" s="23"/>
      <c r="R176" s="23" t="s">
        <v>530</v>
      </c>
      <c r="T176" s="23" t="s">
        <v>322</v>
      </c>
      <c r="V176" s="25"/>
      <c r="X176" s="23" t="str">
        <f>IF(ISBLANK(W176),  "", _xlfn.CONCAT("haas/entity/sensor/", LOWER(C176), "/", E176, "/config"))</f>
        <v/>
      </c>
      <c r="Y176" s="23" t="str">
        <f>IF(ISBLANK(W176),  "", _xlfn.CONCAT(LOWER(C176), "/", E176))</f>
        <v/>
      </c>
      <c r="AL176" s="23" t="str">
        <f t="shared" si="6"/>
        <v/>
      </c>
    </row>
    <row r="177" spans="1:38" ht="16" hidden="1" customHeight="1" x14ac:dyDescent="0.2">
      <c r="A177" s="23">
        <v>2112</v>
      </c>
      <c r="B177" s="23" t="s">
        <v>26</v>
      </c>
      <c r="C177" s="23" t="s">
        <v>287</v>
      </c>
      <c r="D177" s="23" t="s">
        <v>27</v>
      </c>
      <c r="E177" s="23" t="s">
        <v>295</v>
      </c>
      <c r="F177" s="23" t="str">
        <f>IF(ISBLANK(E177), "", Table2[[#This Row],[unique_id]])</f>
        <v>laundry_clothes_dryer_current_consumption</v>
      </c>
      <c r="G177" s="23" t="s">
        <v>278</v>
      </c>
      <c r="H177" s="23" t="s">
        <v>321</v>
      </c>
      <c r="I177" s="23" t="s">
        <v>142</v>
      </c>
      <c r="L177" s="23" t="s">
        <v>136</v>
      </c>
      <c r="N177" s="23" t="s">
        <v>800</v>
      </c>
      <c r="O177" s="25"/>
      <c r="P177" s="25"/>
      <c r="Q177" s="23"/>
      <c r="R177" s="23" t="s">
        <v>530</v>
      </c>
      <c r="T177" s="23" t="s">
        <v>322</v>
      </c>
      <c r="V177" s="25"/>
      <c r="X177" s="23" t="str">
        <f>IF(ISBLANK(W177),  "", _xlfn.CONCAT("haas/entity/sensor/", LOWER(C177), "/", E177, "/config"))</f>
        <v/>
      </c>
      <c r="Y177" s="23" t="str">
        <f>IF(ISBLANK(W177),  "", _xlfn.CONCAT(LOWER(C177), "/", E177))</f>
        <v/>
      </c>
      <c r="AL177" s="23" t="str">
        <f t="shared" si="6"/>
        <v/>
      </c>
    </row>
    <row r="178" spans="1:38" ht="16" hidden="1" customHeight="1" x14ac:dyDescent="0.2">
      <c r="A178" s="23">
        <v>2113</v>
      </c>
      <c r="B178" s="23" t="s">
        <v>26</v>
      </c>
      <c r="C178" s="23" t="s">
        <v>287</v>
      </c>
      <c r="D178" s="23" t="s">
        <v>27</v>
      </c>
      <c r="E178" s="23" t="s">
        <v>294</v>
      </c>
      <c r="F178" s="23" t="str">
        <f>IF(ISBLANK(E178), "", Table2[[#This Row],[unique_id]])</f>
        <v>laundry_washing_machine_current_consumption</v>
      </c>
      <c r="G178" s="23" t="s">
        <v>276</v>
      </c>
      <c r="H178" s="23" t="s">
        <v>321</v>
      </c>
      <c r="I178" s="23" t="s">
        <v>142</v>
      </c>
      <c r="L178" s="23" t="s">
        <v>136</v>
      </c>
      <c r="N178" s="23" t="s">
        <v>800</v>
      </c>
      <c r="O178" s="25"/>
      <c r="P178" s="25"/>
      <c r="Q178" s="23"/>
      <c r="R178" s="23" t="s">
        <v>530</v>
      </c>
      <c r="T178" s="23" t="s">
        <v>322</v>
      </c>
      <c r="V178" s="25"/>
      <c r="X178" s="23" t="str">
        <f>IF(ISBLANK(W178),  "", _xlfn.CONCAT("haas/entity/sensor/", LOWER(C178), "/", E178, "/config"))</f>
        <v/>
      </c>
      <c r="Y178" s="23" t="str">
        <f>IF(ISBLANK(W178),  "", _xlfn.CONCAT(LOWER(C178), "/", E178))</f>
        <v/>
      </c>
      <c r="AL178" s="23" t="str">
        <f t="shared" si="6"/>
        <v/>
      </c>
    </row>
    <row r="179" spans="1:38" ht="16" hidden="1" customHeight="1" x14ac:dyDescent="0.2">
      <c r="A179" s="23">
        <v>2114</v>
      </c>
      <c r="B179" s="23" t="s">
        <v>26</v>
      </c>
      <c r="C179" s="23" t="s">
        <v>287</v>
      </c>
      <c r="D179" s="23" t="s">
        <v>27</v>
      </c>
      <c r="E179" s="23" t="s">
        <v>286</v>
      </c>
      <c r="F179" s="23" t="str">
        <f>IF(ISBLANK(E179), "", Table2[[#This Row],[unique_id]])</f>
        <v>kitchen_coffee_machine_current_consumption</v>
      </c>
      <c r="G179" s="23" t="s">
        <v>135</v>
      </c>
      <c r="H179" s="23" t="s">
        <v>321</v>
      </c>
      <c r="I179" s="23" t="s">
        <v>142</v>
      </c>
      <c r="L179" s="23" t="s">
        <v>136</v>
      </c>
      <c r="N179" s="23" t="s">
        <v>800</v>
      </c>
      <c r="O179" s="25"/>
      <c r="P179" s="25"/>
      <c r="Q179" s="23"/>
      <c r="R179" s="23" t="s">
        <v>530</v>
      </c>
      <c r="T179" s="23" t="s">
        <v>322</v>
      </c>
      <c r="V179" s="25"/>
      <c r="X179" s="23" t="str">
        <f>IF(ISBLANK(W179),  "", _xlfn.CONCAT("haas/entity/sensor/", LOWER(C179), "/", E179, "/config"))</f>
        <v/>
      </c>
      <c r="Y179" s="23" t="str">
        <f>IF(ISBLANK(W179),  "", _xlfn.CONCAT(LOWER(C179), "/", E179))</f>
        <v/>
      </c>
      <c r="AL179" s="23" t="str">
        <f t="shared" si="6"/>
        <v/>
      </c>
    </row>
    <row r="180" spans="1:38" ht="16" hidden="1" customHeight="1" x14ac:dyDescent="0.2">
      <c r="A180" s="23">
        <v>2115</v>
      </c>
      <c r="B180" s="23" t="s">
        <v>26</v>
      </c>
      <c r="C180" s="23" t="s">
        <v>287</v>
      </c>
      <c r="D180" s="23" t="s">
        <v>27</v>
      </c>
      <c r="E180" s="23" t="s">
        <v>266</v>
      </c>
      <c r="F180" s="23" t="str">
        <f>IF(ISBLANK(E180), "", Table2[[#This Row],[unique_id]])</f>
        <v>kitchen_fridge_current_consumption</v>
      </c>
      <c r="G180" s="23" t="s">
        <v>272</v>
      </c>
      <c r="H180" s="23" t="s">
        <v>321</v>
      </c>
      <c r="I180" s="23" t="s">
        <v>142</v>
      </c>
      <c r="L180" s="23" t="s">
        <v>136</v>
      </c>
      <c r="N180" s="23" t="s">
        <v>800</v>
      </c>
      <c r="O180" s="25"/>
      <c r="P180" s="25"/>
      <c r="Q180" s="23"/>
      <c r="R180" s="23" t="s">
        <v>530</v>
      </c>
      <c r="T180" s="23" t="s">
        <v>322</v>
      </c>
      <c r="V180" s="25"/>
      <c r="X180" s="23" t="str">
        <f>IF(ISBLANK(W180),  "", _xlfn.CONCAT("haas/entity/sensor/", LOWER(C180), "/", E180, "/config"))</f>
        <v/>
      </c>
      <c r="Y180" s="23" t="str">
        <f>IF(ISBLANK(W180),  "", _xlfn.CONCAT(LOWER(C180), "/", E180))</f>
        <v/>
      </c>
      <c r="AL180" s="23" t="str">
        <f t="shared" si="6"/>
        <v/>
      </c>
    </row>
    <row r="181" spans="1:38" ht="16" hidden="1" customHeight="1" x14ac:dyDescent="0.2">
      <c r="A181" s="23">
        <v>2116</v>
      </c>
      <c r="B181" s="23" t="s">
        <v>26</v>
      </c>
      <c r="C181" s="23" t="s">
        <v>287</v>
      </c>
      <c r="D181" s="23" t="s">
        <v>27</v>
      </c>
      <c r="E181" s="23" t="s">
        <v>264</v>
      </c>
      <c r="F181" s="23" t="str">
        <f>IF(ISBLANK(E181), "", Table2[[#This Row],[unique_id]])</f>
        <v>deck_freezer_current_consumption</v>
      </c>
      <c r="G181" s="23" t="s">
        <v>273</v>
      </c>
      <c r="H181" s="23" t="s">
        <v>321</v>
      </c>
      <c r="I181" s="23" t="s">
        <v>142</v>
      </c>
      <c r="L181" s="23" t="s">
        <v>136</v>
      </c>
      <c r="N181" s="23" t="s">
        <v>800</v>
      </c>
      <c r="O181" s="25"/>
      <c r="P181" s="25"/>
      <c r="Q181" s="23"/>
      <c r="R181" s="23" t="s">
        <v>530</v>
      </c>
      <c r="T181" s="23" t="s">
        <v>322</v>
      </c>
      <c r="V181" s="25"/>
      <c r="X181" s="23" t="str">
        <f>IF(ISBLANK(W181),  "", _xlfn.CONCAT("haas/entity/sensor/", LOWER(C181), "/", E181, "/config"))</f>
        <v/>
      </c>
      <c r="Y181" s="23" t="str">
        <f>IF(ISBLANK(W181),  "", _xlfn.CONCAT(LOWER(C181), "/", E181))</f>
        <v/>
      </c>
      <c r="AL181" s="23" t="str">
        <f t="shared" si="6"/>
        <v/>
      </c>
    </row>
    <row r="182" spans="1:38" ht="16" hidden="1" customHeight="1" x14ac:dyDescent="0.2">
      <c r="A182" s="23">
        <v>2117</v>
      </c>
      <c r="B182" s="23" t="s">
        <v>26</v>
      </c>
      <c r="C182" s="23" t="s">
        <v>287</v>
      </c>
      <c r="D182" s="23" t="s">
        <v>27</v>
      </c>
      <c r="E182" s="23" t="s">
        <v>554</v>
      </c>
      <c r="F182" s="23" t="str">
        <f>IF(ISBLANK(E182), "", Table2[[#This Row],[unique_id]])</f>
        <v>deck_festoons_current_consumption</v>
      </c>
      <c r="G182" s="23" t="s">
        <v>432</v>
      </c>
      <c r="H182" s="23" t="s">
        <v>321</v>
      </c>
      <c r="I182" s="23" t="s">
        <v>142</v>
      </c>
      <c r="L182" s="23" t="s">
        <v>136</v>
      </c>
      <c r="N182" s="23" t="s">
        <v>800</v>
      </c>
      <c r="O182" s="25"/>
      <c r="P182" s="25"/>
      <c r="Q182" s="23"/>
      <c r="R182" s="23" t="s">
        <v>530</v>
      </c>
      <c r="T182" s="23" t="s">
        <v>322</v>
      </c>
      <c r="V182" s="25"/>
      <c r="X182" s="23" t="str">
        <f>IF(ISBLANK(W182),  "", _xlfn.CONCAT("haas/entity/sensor/", LOWER(C182), "/", E182, "/config"))</f>
        <v/>
      </c>
      <c r="Y182" s="23" t="str">
        <f>IF(ISBLANK(W182),  "", _xlfn.CONCAT(LOWER(C182), "/", E182))</f>
        <v/>
      </c>
      <c r="AB182" s="23"/>
      <c r="AL182" s="23" t="str">
        <f t="shared" si="6"/>
        <v/>
      </c>
    </row>
    <row r="183" spans="1:38" ht="16" hidden="1" customHeight="1" x14ac:dyDescent="0.2">
      <c r="A183" s="23">
        <v>2118</v>
      </c>
      <c r="B183" s="23" t="s">
        <v>26</v>
      </c>
      <c r="C183" s="23" t="s">
        <v>287</v>
      </c>
      <c r="D183" s="23" t="s">
        <v>27</v>
      </c>
      <c r="E183" s="23" t="s">
        <v>267</v>
      </c>
      <c r="F183" s="23" t="str">
        <f>IF(ISBLANK(E183), "", Table2[[#This Row],[unique_id]])</f>
        <v>lounge_tv_current_consumption</v>
      </c>
      <c r="G183" s="23" t="s">
        <v>191</v>
      </c>
      <c r="H183" s="23" t="s">
        <v>321</v>
      </c>
      <c r="I183" s="23" t="s">
        <v>142</v>
      </c>
      <c r="L183" s="23" t="s">
        <v>136</v>
      </c>
      <c r="N183" s="23" t="s">
        <v>800</v>
      </c>
      <c r="O183" s="25"/>
      <c r="P183" s="25"/>
      <c r="Q183" s="23"/>
      <c r="R183" s="23" t="s">
        <v>530</v>
      </c>
      <c r="T183" s="23" t="s">
        <v>322</v>
      </c>
      <c r="V183" s="25"/>
      <c r="X183" s="23" t="str">
        <f>IF(ISBLANK(W183),  "", _xlfn.CONCAT("haas/entity/sensor/", LOWER(C183), "/", E183, "/config"))</f>
        <v/>
      </c>
      <c r="Y183" s="23" t="str">
        <f>IF(ISBLANK(W183),  "", _xlfn.CONCAT(LOWER(C183), "/", E183))</f>
        <v/>
      </c>
      <c r="AB183" s="23"/>
      <c r="AL183" s="23" t="str">
        <f t="shared" si="6"/>
        <v/>
      </c>
    </row>
    <row r="184" spans="1:38" ht="16" hidden="1" customHeight="1" x14ac:dyDescent="0.2">
      <c r="A184" s="23">
        <v>2119</v>
      </c>
      <c r="B184" s="23" t="s">
        <v>26</v>
      </c>
      <c r="C184" s="23" t="s">
        <v>287</v>
      </c>
      <c r="D184" s="23" t="s">
        <v>27</v>
      </c>
      <c r="E184" s="23" t="s">
        <v>297</v>
      </c>
      <c r="F184" s="23" t="str">
        <f>IF(ISBLANK(E184), "", Table2[[#This Row],[unique_id]])</f>
        <v>bathroom_rails_current_consumption</v>
      </c>
      <c r="G184" s="23" t="s">
        <v>820</v>
      </c>
      <c r="H184" s="23" t="s">
        <v>321</v>
      </c>
      <c r="I184" s="23" t="s">
        <v>142</v>
      </c>
      <c r="L184" s="23" t="s">
        <v>136</v>
      </c>
      <c r="N184" s="23" t="s">
        <v>800</v>
      </c>
      <c r="O184" s="25"/>
      <c r="P184" s="25"/>
      <c r="Q184" s="23"/>
      <c r="R184" s="23" t="s">
        <v>530</v>
      </c>
      <c r="T184" s="23" t="s">
        <v>322</v>
      </c>
      <c r="V184" s="25"/>
      <c r="X184" s="23" t="str">
        <f>IF(ISBLANK(W184),  "", _xlfn.CONCAT("haas/entity/sensor/", LOWER(C184), "/", E184, "/config"))</f>
        <v/>
      </c>
      <c r="Y184" s="23" t="str">
        <f>IF(ISBLANK(W184),  "", _xlfn.CONCAT(LOWER(C184), "/", E184))</f>
        <v/>
      </c>
      <c r="AB184" s="23"/>
      <c r="AL184" s="23" t="str">
        <f t="shared" si="6"/>
        <v/>
      </c>
    </row>
    <row r="185" spans="1:38" ht="16" hidden="1" customHeight="1" x14ac:dyDescent="0.2">
      <c r="A185" s="23">
        <v>2120</v>
      </c>
      <c r="B185" s="23" t="s">
        <v>26</v>
      </c>
      <c r="C185" s="23" t="s">
        <v>287</v>
      </c>
      <c r="D185" s="23" t="s">
        <v>27</v>
      </c>
      <c r="E185" s="23" t="s">
        <v>283</v>
      </c>
      <c r="F185" s="23" t="str">
        <f>IF(ISBLANK(E185), "", Table2[[#This Row],[unique_id]])</f>
        <v>study_outlet_current_consumption</v>
      </c>
      <c r="G185" s="23" t="s">
        <v>275</v>
      </c>
      <c r="H185" s="23" t="s">
        <v>321</v>
      </c>
      <c r="I185" s="23" t="s">
        <v>142</v>
      </c>
      <c r="L185" s="23" t="s">
        <v>136</v>
      </c>
      <c r="N185" s="23" t="s">
        <v>800</v>
      </c>
      <c r="O185" s="25"/>
      <c r="P185" s="25"/>
      <c r="Q185" s="23"/>
      <c r="R185" s="23" t="s">
        <v>530</v>
      </c>
      <c r="T185" s="23" t="s">
        <v>322</v>
      </c>
      <c r="V185" s="25"/>
      <c r="X185" s="23" t="str">
        <f>IF(ISBLANK(W185),  "", _xlfn.CONCAT("haas/entity/sensor/", LOWER(C185), "/", E185, "/config"))</f>
        <v/>
      </c>
      <c r="Y185" s="23" t="str">
        <f>IF(ISBLANK(W185),  "", _xlfn.CONCAT(LOWER(C185), "/", E185))</f>
        <v/>
      </c>
      <c r="AB185" s="23"/>
      <c r="AF185" s="29"/>
      <c r="AL185" s="23" t="str">
        <f t="shared" si="6"/>
        <v/>
      </c>
    </row>
    <row r="186" spans="1:38" ht="16" hidden="1" customHeight="1" x14ac:dyDescent="0.2">
      <c r="A186" s="23">
        <v>2121</v>
      </c>
      <c r="B186" s="23" t="s">
        <v>26</v>
      </c>
      <c r="C186" s="23" t="s">
        <v>287</v>
      </c>
      <c r="D186" s="23" t="s">
        <v>27</v>
      </c>
      <c r="E186" s="23" t="s">
        <v>284</v>
      </c>
      <c r="F186" s="23" t="str">
        <f>IF(ISBLANK(E186), "", Table2[[#This Row],[unique_id]])</f>
        <v>office_outlet_current_consumption</v>
      </c>
      <c r="G186" s="23" t="s">
        <v>274</v>
      </c>
      <c r="H186" s="23" t="s">
        <v>321</v>
      </c>
      <c r="I186" s="23" t="s">
        <v>142</v>
      </c>
      <c r="L186" s="23" t="s">
        <v>136</v>
      </c>
      <c r="N186" s="23" t="s">
        <v>800</v>
      </c>
      <c r="O186" s="25"/>
      <c r="P186" s="25"/>
      <c r="Q186" s="23"/>
      <c r="R186" s="23" t="s">
        <v>530</v>
      </c>
      <c r="T186" s="23" t="s">
        <v>322</v>
      </c>
      <c r="V186" s="25"/>
      <c r="X186" s="23" t="str">
        <f>IF(ISBLANK(W186),  "", _xlfn.CONCAT("haas/entity/sensor/", LOWER(C186), "/", E186, "/config"))</f>
        <v/>
      </c>
      <c r="Y186" s="23" t="str">
        <f>IF(ISBLANK(W186),  "", _xlfn.CONCAT(LOWER(C186), "/", E186))</f>
        <v/>
      </c>
      <c r="AB186" s="23"/>
      <c r="AL186" s="23" t="str">
        <f t="shared" si="6"/>
        <v/>
      </c>
    </row>
    <row r="187" spans="1:38" ht="16" hidden="1" customHeight="1" x14ac:dyDescent="0.2">
      <c r="A187" s="23">
        <v>2122</v>
      </c>
      <c r="B187" s="23" t="s">
        <v>26</v>
      </c>
      <c r="C187" s="23" t="s">
        <v>287</v>
      </c>
      <c r="D187" s="23" t="s">
        <v>27</v>
      </c>
      <c r="E187" s="23" t="s">
        <v>543</v>
      </c>
      <c r="F187" s="23" t="str">
        <f>IF(ISBLANK(E187), "", Table2[[#This Row],[unique_id]])</f>
        <v>server_network_power</v>
      </c>
      <c r="G187" s="23" t="s">
        <v>787</v>
      </c>
      <c r="H187" s="23" t="s">
        <v>321</v>
      </c>
      <c r="I187" s="23" t="s">
        <v>142</v>
      </c>
      <c r="L187" s="23" t="s">
        <v>136</v>
      </c>
      <c r="N187" s="23" t="s">
        <v>800</v>
      </c>
      <c r="O187" s="25"/>
      <c r="P187" s="25"/>
      <c r="Q187" s="23"/>
      <c r="R187" s="23" t="s">
        <v>530</v>
      </c>
      <c r="T187" s="23" t="s">
        <v>322</v>
      </c>
      <c r="V187" s="25"/>
      <c r="X187" s="23" t="str">
        <f>IF(ISBLANK(W187),  "", _xlfn.CONCAT("haas/entity/sensor/", LOWER(C187), "/", E187, "/config"))</f>
        <v/>
      </c>
      <c r="Y187" s="23" t="str">
        <f>IF(ISBLANK(W187),  "", _xlfn.CONCAT(LOWER(C187), "/", E187))</f>
        <v/>
      </c>
      <c r="AB187" s="23"/>
      <c r="AL187" s="23" t="str">
        <f t="shared" si="6"/>
        <v/>
      </c>
    </row>
    <row r="188" spans="1:38" ht="16" hidden="1" customHeight="1" x14ac:dyDescent="0.2">
      <c r="A188" s="23">
        <v>2123</v>
      </c>
      <c r="B188" s="23" t="s">
        <v>26</v>
      </c>
      <c r="C188" s="23" t="s">
        <v>803</v>
      </c>
      <c r="D188" s="23" t="s">
        <v>536</v>
      </c>
      <c r="E188" s="23" t="s">
        <v>535</v>
      </c>
      <c r="F188" s="23" t="str">
        <f>IF(ISBLANK(E188), "", Table2[[#This Row],[unique_id]])</f>
        <v>column_break</v>
      </c>
      <c r="G188" s="23" t="s">
        <v>532</v>
      </c>
      <c r="H188" s="23" t="s">
        <v>321</v>
      </c>
      <c r="I188" s="23" t="s">
        <v>142</v>
      </c>
      <c r="L188" s="23" t="s">
        <v>533</v>
      </c>
      <c r="M188" s="23" t="s">
        <v>534</v>
      </c>
      <c r="N188" s="23"/>
      <c r="O188" s="25"/>
      <c r="P188" s="25"/>
      <c r="Q188" s="23"/>
      <c r="V188" s="25"/>
      <c r="Y188" s="23" t="str">
        <f>IF(ISBLANK(W188),  "", _xlfn.CONCAT(LOWER(C188), "/", E188))</f>
        <v/>
      </c>
      <c r="AB188" s="23"/>
      <c r="AL188" s="23" t="str">
        <f t="shared" si="6"/>
        <v/>
      </c>
    </row>
    <row r="189" spans="1:38" ht="16" hidden="1" customHeight="1" x14ac:dyDescent="0.2">
      <c r="A189" s="23">
        <v>2124</v>
      </c>
      <c r="B189" s="23" t="s">
        <v>26</v>
      </c>
      <c r="C189" s="23" t="s">
        <v>287</v>
      </c>
      <c r="D189" s="23" t="s">
        <v>27</v>
      </c>
      <c r="E189" s="23" t="s">
        <v>556</v>
      </c>
      <c r="F189" s="27" t="str">
        <f>IF(ISBLANK(E189), "", Table2[[#This Row],[unique_id]])</f>
        <v>rack_modem_current_consumption</v>
      </c>
      <c r="G189" s="23" t="s">
        <v>270</v>
      </c>
      <c r="H189" s="23" t="s">
        <v>321</v>
      </c>
      <c r="I189" s="23" t="s">
        <v>142</v>
      </c>
      <c r="N189" s="23" t="s">
        <v>800</v>
      </c>
      <c r="O189" s="25"/>
      <c r="P189" s="25"/>
      <c r="Q189" s="23"/>
      <c r="V189" s="25"/>
      <c r="X189" s="23" t="str">
        <f>IF(ISBLANK(W189),  "", _xlfn.CONCAT("haas/entity/sensor/", LOWER(C189), "/", E189, "/config"))</f>
        <v/>
      </c>
      <c r="Y189" s="23" t="str">
        <f>IF(ISBLANK(W189),  "", _xlfn.CONCAT(LOWER(C189), "/", E189))</f>
        <v/>
      </c>
      <c r="AB189" s="23"/>
      <c r="AL189" s="23" t="str">
        <f t="shared" si="6"/>
        <v/>
      </c>
    </row>
    <row r="190" spans="1:38" ht="16" hidden="1" customHeight="1" x14ac:dyDescent="0.2">
      <c r="A190" s="23">
        <v>2125</v>
      </c>
      <c r="B190" s="23" t="s">
        <v>26</v>
      </c>
      <c r="C190" s="23" t="s">
        <v>287</v>
      </c>
      <c r="D190" s="23" t="s">
        <v>27</v>
      </c>
      <c r="E190" s="23" t="s">
        <v>285</v>
      </c>
      <c r="F190" s="27" t="str">
        <f>IF(ISBLANK(E190), "", Table2[[#This Row],[unique_id]])</f>
        <v>rack_outlet_current_consumption</v>
      </c>
      <c r="G190" s="23" t="s">
        <v>557</v>
      </c>
      <c r="H190" s="23" t="s">
        <v>321</v>
      </c>
      <c r="I190" s="23" t="s">
        <v>142</v>
      </c>
      <c r="N190" s="23" t="s">
        <v>800</v>
      </c>
      <c r="O190" s="25"/>
      <c r="P190" s="25"/>
      <c r="Q190" s="23"/>
      <c r="V190" s="25"/>
      <c r="X190" s="23" t="str">
        <f>IF(ISBLANK(W190),  "", _xlfn.CONCAT("haas/entity/sensor/", LOWER(C190), "/", E190, "/config"))</f>
        <v/>
      </c>
      <c r="Y190" s="23" t="str">
        <f>IF(ISBLANK(W190),  "", _xlfn.CONCAT(LOWER(C190), "/", E190))</f>
        <v/>
      </c>
      <c r="AB190" s="23"/>
      <c r="AL190" s="23" t="str">
        <f t="shared" si="6"/>
        <v/>
      </c>
    </row>
    <row r="191" spans="1:38" ht="16" hidden="1" customHeight="1" x14ac:dyDescent="0.2">
      <c r="A191" s="23">
        <v>2126</v>
      </c>
      <c r="B191" s="23" t="s">
        <v>26</v>
      </c>
      <c r="C191" s="23" t="s">
        <v>287</v>
      </c>
      <c r="D191" s="23" t="s">
        <v>27</v>
      </c>
      <c r="E191" s="23" t="s">
        <v>265</v>
      </c>
      <c r="F191" s="27" t="str">
        <f>IF(ISBLANK(E191), "", Table2[[#This Row],[unique_id]])</f>
        <v>kitchen_fan_current_consumption</v>
      </c>
      <c r="G191" s="23" t="s">
        <v>269</v>
      </c>
      <c r="H191" s="23" t="s">
        <v>321</v>
      </c>
      <c r="I191" s="23" t="s">
        <v>142</v>
      </c>
      <c r="N191" s="23" t="s">
        <v>800</v>
      </c>
      <c r="O191" s="25"/>
      <c r="P191" s="25"/>
      <c r="Q191" s="23"/>
      <c r="V191" s="25"/>
      <c r="X191" s="23" t="str">
        <f>IF(ISBLANK(W191),  "", _xlfn.CONCAT("haas/entity/sensor/", LOWER(C191), "/", E191, "/config"))</f>
        <v/>
      </c>
      <c r="Y191" s="23" t="str">
        <f>IF(ISBLANK(W191),  "", _xlfn.CONCAT(LOWER(C191), "/", E191))</f>
        <v/>
      </c>
      <c r="AB191" s="23"/>
      <c r="AL191" s="23" t="str">
        <f t="shared" si="6"/>
        <v/>
      </c>
    </row>
    <row r="192" spans="1:38" ht="16" hidden="1" customHeight="1" x14ac:dyDescent="0.2">
      <c r="A192" s="23">
        <v>2127</v>
      </c>
      <c r="B192" s="23" t="s">
        <v>26</v>
      </c>
      <c r="C192" s="23" t="s">
        <v>287</v>
      </c>
      <c r="D192" s="23" t="s">
        <v>27</v>
      </c>
      <c r="E192" s="23" t="s">
        <v>741</v>
      </c>
      <c r="F192" s="27" t="str">
        <f>IF(ISBLANK(E192), "", Table2[[#This Row],[unique_id]])</f>
        <v>roof_network_switch_current_consumption</v>
      </c>
      <c r="G192" s="23" t="s">
        <v>268</v>
      </c>
      <c r="H192" s="23" t="s">
        <v>321</v>
      </c>
      <c r="I192" s="23" t="s">
        <v>142</v>
      </c>
      <c r="N192" s="23" t="s">
        <v>800</v>
      </c>
      <c r="O192" s="25"/>
      <c r="P192" s="25"/>
      <c r="Q192" s="23"/>
      <c r="V192" s="25"/>
      <c r="X192" s="23" t="str">
        <f>IF(ISBLANK(W192),  "", _xlfn.CONCAT("haas/entity/sensor/", LOWER(C192), "/", E192, "/config"))</f>
        <v/>
      </c>
      <c r="Y192" s="23" t="str">
        <f>IF(ISBLANK(W192),  "", _xlfn.CONCAT(LOWER(C192), "/", E192))</f>
        <v/>
      </c>
      <c r="AB192" s="23"/>
      <c r="AL192" s="23" t="str">
        <f t="shared" si="6"/>
        <v/>
      </c>
    </row>
    <row r="193" spans="1:38" ht="16" hidden="1" customHeight="1" x14ac:dyDescent="0.2">
      <c r="A193" s="23">
        <v>2150</v>
      </c>
      <c r="B193" s="23" t="s">
        <v>26</v>
      </c>
      <c r="C193" s="23" t="s">
        <v>154</v>
      </c>
      <c r="D193" s="23" t="s">
        <v>27</v>
      </c>
      <c r="E193" s="23" t="s">
        <v>314</v>
      </c>
      <c r="F193" s="23" t="str">
        <f>IF(ISBLANK(E193), "", Table2[[#This Row],[unique_id]])</f>
        <v>home_energy_daily</v>
      </c>
      <c r="G193" s="23" t="s">
        <v>517</v>
      </c>
      <c r="H193" s="23" t="s">
        <v>263</v>
      </c>
      <c r="I193" s="23" t="s">
        <v>142</v>
      </c>
      <c r="L193" s="23" t="s">
        <v>90</v>
      </c>
      <c r="N193" s="23" t="s">
        <v>799</v>
      </c>
      <c r="O193" s="25"/>
      <c r="P193" s="25"/>
      <c r="Q193" s="23"/>
      <c r="R193" s="23" t="s">
        <v>531</v>
      </c>
      <c r="T193" s="23" t="s">
        <v>323</v>
      </c>
      <c r="V193" s="25"/>
      <c r="X193" s="23" t="str">
        <f>IF(ISBLANK(W193),  "", _xlfn.CONCAT("haas/entity/sensor/", LOWER(C193), "/", E193, "/config"))</f>
        <v/>
      </c>
      <c r="Y193" s="23" t="str">
        <f>IF(ISBLANK(W193),  "", _xlfn.CONCAT(LOWER(C193), "/", E193))</f>
        <v/>
      </c>
      <c r="AB193" s="23"/>
      <c r="AL193" s="23" t="str">
        <f t="shared" si="6"/>
        <v/>
      </c>
    </row>
    <row r="194" spans="1:38" ht="16" hidden="1" customHeight="1" x14ac:dyDescent="0.2">
      <c r="A194" s="23">
        <v>2151</v>
      </c>
      <c r="B194" s="23" t="s">
        <v>26</v>
      </c>
      <c r="C194" s="23" t="s">
        <v>154</v>
      </c>
      <c r="D194" s="23" t="s">
        <v>27</v>
      </c>
      <c r="E194" s="23" t="s">
        <v>519</v>
      </c>
      <c r="F194" s="23" t="str">
        <f>IF(ISBLANK(E194), "", Table2[[#This Row],[unique_id]])</f>
        <v>home_base_energy_daily</v>
      </c>
      <c r="G194" s="23" t="s">
        <v>515</v>
      </c>
      <c r="H194" s="23" t="s">
        <v>263</v>
      </c>
      <c r="I194" s="23" t="s">
        <v>142</v>
      </c>
      <c r="L194" s="23" t="s">
        <v>90</v>
      </c>
      <c r="N194" s="23" t="s">
        <v>799</v>
      </c>
      <c r="O194" s="25"/>
      <c r="P194" s="25"/>
      <c r="Q194" s="23"/>
      <c r="R194" s="23" t="s">
        <v>531</v>
      </c>
      <c r="T194" s="23" t="s">
        <v>323</v>
      </c>
      <c r="V194" s="25"/>
      <c r="X194" s="23" t="str">
        <f>IF(ISBLANK(W194),  "", _xlfn.CONCAT("haas/entity/sensor/", LOWER(C194), "/", E194, "/config"))</f>
        <v/>
      </c>
      <c r="Y194" s="23" t="str">
        <f>IF(ISBLANK(W194),  "", _xlfn.CONCAT(LOWER(C194), "/", E194))</f>
        <v/>
      </c>
      <c r="AB194" s="23"/>
      <c r="AL194" s="23" t="str">
        <f t="shared" si="6"/>
        <v/>
      </c>
    </row>
    <row r="195" spans="1:38" ht="16" hidden="1" customHeight="1" x14ac:dyDescent="0.2">
      <c r="A195" s="23">
        <v>2152</v>
      </c>
      <c r="B195" s="23" t="s">
        <v>26</v>
      </c>
      <c r="C195" s="23" t="s">
        <v>154</v>
      </c>
      <c r="D195" s="23" t="s">
        <v>27</v>
      </c>
      <c r="E195" s="23" t="s">
        <v>518</v>
      </c>
      <c r="F195" s="23" t="str">
        <f>IF(ISBLANK(E195), "", Table2[[#This Row],[unique_id]])</f>
        <v>home_peak_energy_daily</v>
      </c>
      <c r="G195" s="23" t="s">
        <v>516</v>
      </c>
      <c r="H195" s="23" t="s">
        <v>263</v>
      </c>
      <c r="I195" s="23" t="s">
        <v>142</v>
      </c>
      <c r="L195" s="23" t="s">
        <v>90</v>
      </c>
      <c r="N195" s="23" t="s">
        <v>799</v>
      </c>
      <c r="O195" s="25"/>
      <c r="P195" s="25"/>
      <c r="Q195" s="23"/>
      <c r="R195" s="23" t="s">
        <v>531</v>
      </c>
      <c r="T195" s="23" t="s">
        <v>323</v>
      </c>
      <c r="V195" s="25"/>
      <c r="Y195" s="23" t="str">
        <f>IF(ISBLANK(W195),  "", _xlfn.CONCAT(LOWER(C195), "/", E195))</f>
        <v/>
      </c>
      <c r="AB195" s="23"/>
      <c r="AL195" s="23" t="str">
        <f t="shared" si="6"/>
        <v/>
      </c>
    </row>
    <row r="196" spans="1:38" ht="16" hidden="1" customHeight="1" x14ac:dyDescent="0.2">
      <c r="A196" s="23">
        <v>2153</v>
      </c>
      <c r="B196" s="23" t="s">
        <v>26</v>
      </c>
      <c r="C196" s="23" t="s">
        <v>803</v>
      </c>
      <c r="D196" s="23" t="s">
        <v>536</v>
      </c>
      <c r="E196" s="23" t="s">
        <v>801</v>
      </c>
      <c r="F196" s="23" t="str">
        <f>IF(ISBLANK(E196), "", Table2[[#This Row],[unique_id]])</f>
        <v>graph_break</v>
      </c>
      <c r="G196" s="23" t="s">
        <v>802</v>
      </c>
      <c r="H196" s="23" t="s">
        <v>263</v>
      </c>
      <c r="I196" s="23" t="s">
        <v>142</v>
      </c>
      <c r="N196" s="23" t="s">
        <v>799</v>
      </c>
      <c r="O196" s="25"/>
      <c r="P196" s="25"/>
      <c r="Q196" s="23"/>
      <c r="V196" s="25"/>
      <c r="X196" s="23" t="str">
        <f>IF(ISBLANK(W196),  "", _xlfn.CONCAT("haas/entity/sensor/", LOWER(C196), "/", E196, "/config"))</f>
        <v/>
      </c>
      <c r="Y196" s="23" t="str">
        <f>IF(ISBLANK(W196),  "", _xlfn.CONCAT(LOWER(C196), "/", E196))</f>
        <v/>
      </c>
      <c r="AL196" s="27" t="str">
        <f t="shared" ref="AL196:AL259" si="7">IF(AND(ISBLANK(AJ196), ISBLANK(AK196)), "", _xlfn.CONCAT("[", IF(ISBLANK(AJ196), "", _xlfn.CONCAT("[""mac"", """, AJ196, """]")), IF(ISBLANK(AK196), "", _xlfn.CONCAT(", [""ip"", """, AK196, """]")), "]"))</f>
        <v/>
      </c>
    </row>
    <row r="197" spans="1:38" ht="16" hidden="1" customHeight="1" x14ac:dyDescent="0.2">
      <c r="A197" s="23">
        <v>2154</v>
      </c>
      <c r="B197" s="23" t="s">
        <v>26</v>
      </c>
      <c r="C197" s="23" t="s">
        <v>287</v>
      </c>
      <c r="D197" s="23" t="s">
        <v>27</v>
      </c>
      <c r="E197" s="23" t="s">
        <v>311</v>
      </c>
      <c r="F197" s="23" t="str">
        <f>IF(ISBLANK(E197), "", Table2[[#This Row],[unique_id]])</f>
        <v>various_adhoc_outlet_today_s_consumption</v>
      </c>
      <c r="G197" s="23" t="s">
        <v>281</v>
      </c>
      <c r="H197" s="23" t="s">
        <v>263</v>
      </c>
      <c r="I197" s="23" t="s">
        <v>142</v>
      </c>
      <c r="L197" s="23" t="s">
        <v>136</v>
      </c>
      <c r="N197" s="23" t="s">
        <v>799</v>
      </c>
      <c r="O197" s="25"/>
      <c r="P197" s="25"/>
      <c r="Q197" s="23"/>
      <c r="R197" s="23" t="s">
        <v>531</v>
      </c>
      <c r="T197" s="23" t="s">
        <v>323</v>
      </c>
      <c r="V197" s="25"/>
      <c r="X197" s="23" t="str">
        <f>IF(ISBLANK(W197),  "", _xlfn.CONCAT("haas/entity/sensor/", LOWER(C197), "/", E197, "/config"))</f>
        <v/>
      </c>
      <c r="Y197" s="23" t="str">
        <f>IF(ISBLANK(W197),  "", _xlfn.CONCAT(LOWER(C197), "/", E197))</f>
        <v/>
      </c>
      <c r="AB197" s="23"/>
      <c r="AL197" s="23" t="str">
        <f t="shared" si="7"/>
        <v/>
      </c>
    </row>
    <row r="198" spans="1:38" ht="16" hidden="1" customHeight="1" x14ac:dyDescent="0.2">
      <c r="A198" s="23">
        <v>2155</v>
      </c>
      <c r="B198" s="23" t="s">
        <v>26</v>
      </c>
      <c r="C198" s="23" t="s">
        <v>287</v>
      </c>
      <c r="D198" s="23" t="s">
        <v>27</v>
      </c>
      <c r="E198" s="23" t="s">
        <v>309</v>
      </c>
      <c r="F198" s="23" t="str">
        <f>IF(ISBLANK(E198), "", Table2[[#This Row],[unique_id]])</f>
        <v>study_battery_charger_today_s_consumption</v>
      </c>
      <c r="G198" s="23" t="s">
        <v>280</v>
      </c>
      <c r="H198" s="23" t="s">
        <v>263</v>
      </c>
      <c r="I198" s="23" t="s">
        <v>142</v>
      </c>
      <c r="L198" s="23" t="s">
        <v>136</v>
      </c>
      <c r="N198" s="23" t="s">
        <v>799</v>
      </c>
      <c r="O198" s="25"/>
      <c r="P198" s="25"/>
      <c r="Q198" s="23"/>
      <c r="R198" s="23" t="s">
        <v>531</v>
      </c>
      <c r="T198" s="23" t="s">
        <v>323</v>
      </c>
      <c r="V198" s="25"/>
      <c r="X198" s="23" t="str">
        <f>IF(ISBLANK(W198),  "", _xlfn.CONCAT("haas/entity/sensor/", LOWER(C198), "/", E198, "/config"))</f>
        <v/>
      </c>
      <c r="Y198" s="23" t="str">
        <f>IF(ISBLANK(W198),  "", _xlfn.CONCAT(LOWER(C198), "/", E198))</f>
        <v/>
      </c>
      <c r="AB198" s="23"/>
      <c r="AL198" s="23" t="str">
        <f t="shared" si="7"/>
        <v/>
      </c>
    </row>
    <row r="199" spans="1:38" ht="16" hidden="1" customHeight="1" x14ac:dyDescent="0.2">
      <c r="A199" s="23">
        <v>2156</v>
      </c>
      <c r="B199" s="23" t="s">
        <v>26</v>
      </c>
      <c r="C199" s="23" t="s">
        <v>287</v>
      </c>
      <c r="D199" s="23" t="s">
        <v>27</v>
      </c>
      <c r="E199" s="23" t="s">
        <v>310</v>
      </c>
      <c r="F199" s="23" t="str">
        <f>IF(ISBLANK(E199), "", Table2[[#This Row],[unique_id]])</f>
        <v>laundry_vacuum_charger_today_s_consumption</v>
      </c>
      <c r="G199" s="23" t="s">
        <v>279</v>
      </c>
      <c r="H199" s="23" t="s">
        <v>263</v>
      </c>
      <c r="I199" s="23" t="s">
        <v>142</v>
      </c>
      <c r="L199" s="23" t="s">
        <v>136</v>
      </c>
      <c r="N199" s="23" t="s">
        <v>799</v>
      </c>
      <c r="O199" s="25"/>
      <c r="P199" s="25"/>
      <c r="Q199" s="23"/>
      <c r="R199" s="23" t="s">
        <v>531</v>
      </c>
      <c r="T199" s="23" t="s">
        <v>323</v>
      </c>
      <c r="V199" s="25"/>
      <c r="X199" s="23" t="str">
        <f>IF(ISBLANK(W199),  "", _xlfn.CONCAT("haas/entity/sensor/", LOWER(C199), "/", E199, "/config"))</f>
        <v/>
      </c>
      <c r="Y199" s="23" t="str">
        <f>IF(ISBLANK(W199),  "", _xlfn.CONCAT(LOWER(C199), "/", E199))</f>
        <v/>
      </c>
      <c r="AB199" s="23"/>
      <c r="AL199" s="23" t="str">
        <f t="shared" si="7"/>
        <v/>
      </c>
    </row>
    <row r="200" spans="1:38" ht="16" hidden="1" customHeight="1" x14ac:dyDescent="0.2">
      <c r="A200" s="23">
        <v>2157</v>
      </c>
      <c r="B200" s="23" t="s">
        <v>26</v>
      </c>
      <c r="C200" s="23" t="s">
        <v>154</v>
      </c>
      <c r="D200" s="23" t="s">
        <v>27</v>
      </c>
      <c r="E200" s="23" t="s">
        <v>541</v>
      </c>
      <c r="F200" s="23" t="str">
        <f>IF(ISBLANK(E200), "", Table2[[#This Row],[unique_id]])</f>
        <v>home_lights_energy_daily</v>
      </c>
      <c r="G200" s="23" t="s">
        <v>522</v>
      </c>
      <c r="H200" s="23" t="s">
        <v>263</v>
      </c>
      <c r="I200" s="23" t="s">
        <v>142</v>
      </c>
      <c r="L200" s="23" t="s">
        <v>136</v>
      </c>
      <c r="N200" s="23" t="s">
        <v>799</v>
      </c>
      <c r="O200" s="25"/>
      <c r="P200" s="25"/>
      <c r="Q200" s="23"/>
      <c r="R200" s="23" t="s">
        <v>531</v>
      </c>
      <c r="T200" s="23" t="s">
        <v>323</v>
      </c>
      <c r="V200" s="25"/>
      <c r="X200" s="23" t="str">
        <f>IF(ISBLANK(W200),  "", _xlfn.CONCAT("haas/entity/sensor/", LOWER(C200), "/", E200, "/config"))</f>
        <v/>
      </c>
      <c r="Y200" s="23" t="str">
        <f>IF(ISBLANK(W200),  "", _xlfn.CONCAT(LOWER(C200), "/", E200))</f>
        <v/>
      </c>
      <c r="AB200" s="23"/>
      <c r="AL200" s="23" t="str">
        <f t="shared" si="7"/>
        <v/>
      </c>
    </row>
    <row r="201" spans="1:38" ht="16" hidden="1" customHeight="1" x14ac:dyDescent="0.2">
      <c r="A201" s="23">
        <v>2158</v>
      </c>
      <c r="B201" s="23" t="s">
        <v>26</v>
      </c>
      <c r="C201" s="23" t="s">
        <v>154</v>
      </c>
      <c r="D201" s="23" t="s">
        <v>27</v>
      </c>
      <c r="E201" s="23" t="s">
        <v>542</v>
      </c>
      <c r="F201" s="23" t="str">
        <f>IF(ISBLANK(E201), "", Table2[[#This Row],[unique_id]])</f>
        <v>home_fans_energy_daily</v>
      </c>
      <c r="G201" s="23" t="s">
        <v>523</v>
      </c>
      <c r="H201" s="23" t="s">
        <v>263</v>
      </c>
      <c r="I201" s="23" t="s">
        <v>142</v>
      </c>
      <c r="L201" s="23" t="s">
        <v>136</v>
      </c>
      <c r="N201" s="23" t="s">
        <v>799</v>
      </c>
      <c r="O201" s="25"/>
      <c r="P201" s="25"/>
      <c r="Q201" s="23"/>
      <c r="R201" s="23" t="s">
        <v>531</v>
      </c>
      <c r="T201" s="23" t="s">
        <v>323</v>
      </c>
      <c r="V201" s="25"/>
      <c r="X201" s="23" t="str">
        <f>IF(ISBLANK(W201),  "", _xlfn.CONCAT("haas/entity/sensor/", LOWER(C201), "/", E201, "/config"))</f>
        <v/>
      </c>
      <c r="Y201" s="23" t="str">
        <f>IF(ISBLANK(W201),  "", _xlfn.CONCAT(LOWER(C201), "/", E201))</f>
        <v/>
      </c>
      <c r="AB201" s="23"/>
      <c r="AL201" s="23" t="str">
        <f t="shared" si="7"/>
        <v/>
      </c>
    </row>
    <row r="202" spans="1:38" ht="16" hidden="1" customHeight="1" x14ac:dyDescent="0.2">
      <c r="A202" s="23">
        <v>2159</v>
      </c>
      <c r="B202" s="23" t="s">
        <v>262</v>
      </c>
      <c r="C202" s="23" t="s">
        <v>545</v>
      </c>
      <c r="D202" s="23" t="s">
        <v>27</v>
      </c>
      <c r="E202" s="23" t="s">
        <v>814</v>
      </c>
      <c r="F202" s="23" t="str">
        <f>IF(ISBLANK(E202), "", Table2[[#This Row],[unique_id]])</f>
        <v>outdoor_pool_filter_energy_daily</v>
      </c>
      <c r="G202" s="23" t="s">
        <v>512</v>
      </c>
      <c r="H202" s="23" t="s">
        <v>263</v>
      </c>
      <c r="I202" s="23" t="s">
        <v>142</v>
      </c>
      <c r="L202" s="23" t="s">
        <v>136</v>
      </c>
      <c r="N202" s="23" t="s">
        <v>799</v>
      </c>
      <c r="O202" s="25"/>
      <c r="P202" s="25"/>
      <c r="Q202" s="23"/>
      <c r="R202" s="23" t="s">
        <v>531</v>
      </c>
      <c r="T202" s="23" t="s">
        <v>323</v>
      </c>
      <c r="V202" s="25"/>
      <c r="X202" s="23" t="str">
        <f>IF(ISBLANK(W202),  "", _xlfn.CONCAT("haas/entity/sensor/", LOWER(C202), "/", E202, "/config"))</f>
        <v/>
      </c>
      <c r="Y202" s="23" t="str">
        <f>IF(ISBLANK(W202),  "", _xlfn.CONCAT(LOWER(C202), "/", E202))</f>
        <v/>
      </c>
      <c r="AB202" s="23"/>
      <c r="AL202" s="23" t="str">
        <f t="shared" si="7"/>
        <v/>
      </c>
    </row>
    <row r="203" spans="1:38" ht="16" hidden="1" customHeight="1" x14ac:dyDescent="0.2">
      <c r="A203" s="23">
        <v>2160</v>
      </c>
      <c r="B203" s="23" t="s">
        <v>26</v>
      </c>
      <c r="C203" s="23" t="s">
        <v>545</v>
      </c>
      <c r="D203" s="23" t="s">
        <v>27</v>
      </c>
      <c r="E203" s="23" t="s">
        <v>816</v>
      </c>
      <c r="F203" s="23" t="str">
        <f>IF(ISBLANK(E203), "", Table2[[#This Row],[unique_id]])</f>
        <v>roof_water_heater_booster_energy_today</v>
      </c>
      <c r="G203" s="23" t="s">
        <v>817</v>
      </c>
      <c r="H203" s="23" t="s">
        <v>263</v>
      </c>
      <c r="I203" s="23" t="s">
        <v>142</v>
      </c>
      <c r="L203" s="23" t="s">
        <v>136</v>
      </c>
      <c r="N203" s="23" t="s">
        <v>799</v>
      </c>
      <c r="O203" s="25"/>
      <c r="P203" s="25"/>
      <c r="Q203" s="23"/>
      <c r="R203" s="23" t="s">
        <v>531</v>
      </c>
      <c r="T203" s="23" t="s">
        <v>323</v>
      </c>
      <c r="V203" s="25"/>
      <c r="X203" s="23" t="str">
        <f>IF(ISBLANK(W203),  "", _xlfn.CONCAT("haas/entity/sensor/", LOWER(C203), "/", E203, "/config"))</f>
        <v/>
      </c>
      <c r="Y203" s="23" t="str">
        <f>IF(ISBLANK(W203),  "", _xlfn.CONCAT(LOWER(C203), "/", E203))</f>
        <v/>
      </c>
      <c r="AB203" s="23"/>
      <c r="AL203" s="23" t="str">
        <f t="shared" si="7"/>
        <v/>
      </c>
    </row>
    <row r="204" spans="1:38" ht="16" hidden="1" customHeight="1" x14ac:dyDescent="0.2">
      <c r="A204" s="23">
        <v>2161</v>
      </c>
      <c r="B204" s="23" t="s">
        <v>26</v>
      </c>
      <c r="C204" s="23" t="s">
        <v>287</v>
      </c>
      <c r="D204" s="23" t="s">
        <v>27</v>
      </c>
      <c r="E204" s="23" t="s">
        <v>299</v>
      </c>
      <c r="F204" s="23" t="str">
        <f>IF(ISBLANK(E204), "", Table2[[#This Row],[unique_id]])</f>
        <v>kitchen_dish_washer_today_s_consumption</v>
      </c>
      <c r="G204" s="23" t="s">
        <v>277</v>
      </c>
      <c r="H204" s="23" t="s">
        <v>263</v>
      </c>
      <c r="I204" s="23" t="s">
        <v>142</v>
      </c>
      <c r="L204" s="23" t="s">
        <v>136</v>
      </c>
      <c r="N204" s="23" t="s">
        <v>799</v>
      </c>
      <c r="O204" s="25"/>
      <c r="P204" s="25"/>
      <c r="Q204" s="23"/>
      <c r="R204" s="23" t="s">
        <v>531</v>
      </c>
      <c r="T204" s="23" t="s">
        <v>323</v>
      </c>
      <c r="V204" s="25"/>
      <c r="X204" s="23" t="str">
        <f>IF(ISBLANK(W204),  "", _xlfn.CONCAT("haas/entity/sensor/", LOWER(C204), "/", E204, "/config"))</f>
        <v/>
      </c>
      <c r="Y204" s="23" t="str">
        <f>IF(ISBLANK(W204),  "", _xlfn.CONCAT(LOWER(C204), "/", E204))</f>
        <v/>
      </c>
      <c r="AB204" s="23"/>
      <c r="AL204" s="23" t="str">
        <f t="shared" si="7"/>
        <v/>
      </c>
    </row>
    <row r="205" spans="1:38" ht="16" hidden="1" customHeight="1" x14ac:dyDescent="0.2">
      <c r="A205" s="23">
        <v>2162</v>
      </c>
      <c r="B205" s="23" t="s">
        <v>26</v>
      </c>
      <c r="C205" s="23" t="s">
        <v>287</v>
      </c>
      <c r="D205" s="23" t="s">
        <v>27</v>
      </c>
      <c r="E205" s="23" t="s">
        <v>300</v>
      </c>
      <c r="F205" s="23" t="str">
        <f>IF(ISBLANK(E205), "", Table2[[#This Row],[unique_id]])</f>
        <v>laundry_clothes_dryer_today_s_consumption</v>
      </c>
      <c r="G205" s="23" t="s">
        <v>278</v>
      </c>
      <c r="H205" s="23" t="s">
        <v>263</v>
      </c>
      <c r="I205" s="23" t="s">
        <v>142</v>
      </c>
      <c r="L205" s="23" t="s">
        <v>136</v>
      </c>
      <c r="N205" s="23" t="s">
        <v>799</v>
      </c>
      <c r="O205" s="25"/>
      <c r="P205" s="25"/>
      <c r="Q205" s="23"/>
      <c r="R205" s="23" t="s">
        <v>531</v>
      </c>
      <c r="T205" s="23" t="s">
        <v>323</v>
      </c>
      <c r="V205" s="25"/>
      <c r="X205" s="23" t="str">
        <f>IF(ISBLANK(W205),  "", _xlfn.CONCAT("haas/entity/sensor/", LOWER(C205), "/", E205, "/config"))</f>
        <v/>
      </c>
      <c r="Y205" s="23" t="str">
        <f>IF(ISBLANK(W205),  "", _xlfn.CONCAT(LOWER(C205), "/", E205))</f>
        <v/>
      </c>
      <c r="AB205" s="23"/>
      <c r="AL205" s="23" t="str">
        <f t="shared" si="7"/>
        <v/>
      </c>
    </row>
    <row r="206" spans="1:38" ht="16" hidden="1" customHeight="1" x14ac:dyDescent="0.2">
      <c r="A206" s="23">
        <v>2163</v>
      </c>
      <c r="B206" s="23" t="s">
        <v>26</v>
      </c>
      <c r="C206" s="23" t="s">
        <v>287</v>
      </c>
      <c r="D206" s="23" t="s">
        <v>27</v>
      </c>
      <c r="E206" s="23" t="s">
        <v>301</v>
      </c>
      <c r="F206" s="23" t="str">
        <f>IF(ISBLANK(E206), "", Table2[[#This Row],[unique_id]])</f>
        <v>laundry_washing_machine_today_s_consumption</v>
      </c>
      <c r="G206" s="23" t="s">
        <v>276</v>
      </c>
      <c r="H206" s="23" t="s">
        <v>263</v>
      </c>
      <c r="I206" s="23" t="s">
        <v>142</v>
      </c>
      <c r="L206" s="23" t="s">
        <v>136</v>
      </c>
      <c r="N206" s="23" t="s">
        <v>799</v>
      </c>
      <c r="O206" s="25"/>
      <c r="P206" s="25"/>
      <c r="Q206" s="23"/>
      <c r="R206" s="23" t="s">
        <v>531</v>
      </c>
      <c r="T206" s="23" t="s">
        <v>323</v>
      </c>
      <c r="V206" s="25"/>
      <c r="X206" s="23" t="str">
        <f>IF(ISBLANK(W206),  "", _xlfn.CONCAT("haas/entity/sensor/", LOWER(C206), "/", E206, "/config"))</f>
        <v/>
      </c>
      <c r="Y206" s="23" t="str">
        <f>IF(ISBLANK(W206),  "", _xlfn.CONCAT(LOWER(C206), "/", E206))</f>
        <v/>
      </c>
      <c r="AB206" s="23"/>
      <c r="AL206" s="23" t="str">
        <f t="shared" si="7"/>
        <v/>
      </c>
    </row>
    <row r="207" spans="1:38" ht="16" hidden="1" customHeight="1" x14ac:dyDescent="0.2">
      <c r="A207" s="23">
        <v>2164</v>
      </c>
      <c r="B207" s="23" t="s">
        <v>26</v>
      </c>
      <c r="C207" s="23" t="s">
        <v>287</v>
      </c>
      <c r="D207" s="23" t="s">
        <v>27</v>
      </c>
      <c r="E207" s="23" t="s">
        <v>302</v>
      </c>
      <c r="F207" s="23" t="str">
        <f>IF(ISBLANK(E207), "", Table2[[#This Row],[unique_id]])</f>
        <v>kitchen_coffee_machine_today_s_consumption</v>
      </c>
      <c r="G207" s="23" t="s">
        <v>135</v>
      </c>
      <c r="H207" s="23" t="s">
        <v>263</v>
      </c>
      <c r="I207" s="23" t="s">
        <v>142</v>
      </c>
      <c r="L207" s="23" t="s">
        <v>136</v>
      </c>
      <c r="N207" s="23" t="s">
        <v>799</v>
      </c>
      <c r="O207" s="25"/>
      <c r="P207" s="25"/>
      <c r="Q207" s="23"/>
      <c r="R207" s="23" t="s">
        <v>531</v>
      </c>
      <c r="T207" s="23" t="s">
        <v>323</v>
      </c>
      <c r="V207" s="25"/>
      <c r="X207" s="23" t="str">
        <f>IF(ISBLANK(W207),  "", _xlfn.CONCAT("haas/entity/sensor/", LOWER(C207), "/", E207, "/config"))</f>
        <v/>
      </c>
      <c r="Y207" s="23" t="str">
        <f>IF(ISBLANK(W207),  "", _xlfn.CONCAT(LOWER(C207), "/", E207))</f>
        <v/>
      </c>
      <c r="AB207" s="23"/>
      <c r="AL207" s="23" t="str">
        <f t="shared" si="7"/>
        <v/>
      </c>
    </row>
    <row r="208" spans="1:38" ht="16" hidden="1" customHeight="1" x14ac:dyDescent="0.2">
      <c r="A208" s="23">
        <v>2165</v>
      </c>
      <c r="B208" s="23" t="s">
        <v>26</v>
      </c>
      <c r="C208" s="23" t="s">
        <v>287</v>
      </c>
      <c r="D208" s="23" t="s">
        <v>27</v>
      </c>
      <c r="E208" s="23" t="s">
        <v>303</v>
      </c>
      <c r="F208" s="23" t="str">
        <f>IF(ISBLANK(E208), "", Table2[[#This Row],[unique_id]])</f>
        <v>kitchen_fridge_today_s_consumption</v>
      </c>
      <c r="G208" s="23" t="s">
        <v>272</v>
      </c>
      <c r="H208" s="23" t="s">
        <v>263</v>
      </c>
      <c r="I208" s="23" t="s">
        <v>142</v>
      </c>
      <c r="L208" s="23" t="s">
        <v>136</v>
      </c>
      <c r="N208" s="23" t="s">
        <v>799</v>
      </c>
      <c r="O208" s="25"/>
      <c r="P208" s="25"/>
      <c r="Q208" s="23"/>
      <c r="R208" s="23" t="s">
        <v>531</v>
      </c>
      <c r="T208" s="23" t="s">
        <v>323</v>
      </c>
      <c r="V208" s="25"/>
      <c r="X208" s="23" t="str">
        <f>IF(ISBLANK(W208),  "", _xlfn.CONCAT("haas/entity/sensor/", LOWER(C208), "/", E208, "/config"))</f>
        <v/>
      </c>
      <c r="Y208" s="23" t="str">
        <f>IF(ISBLANK(W208),  "", _xlfn.CONCAT(LOWER(C208), "/", E208))</f>
        <v/>
      </c>
      <c r="AB208" s="23"/>
      <c r="AL208" s="23" t="str">
        <f t="shared" si="7"/>
        <v/>
      </c>
    </row>
    <row r="209" spans="1:38" ht="16" hidden="1" customHeight="1" x14ac:dyDescent="0.2">
      <c r="A209" s="23">
        <v>2166</v>
      </c>
      <c r="B209" s="23" t="s">
        <v>26</v>
      </c>
      <c r="C209" s="23" t="s">
        <v>287</v>
      </c>
      <c r="D209" s="23" t="s">
        <v>27</v>
      </c>
      <c r="E209" s="23" t="s">
        <v>304</v>
      </c>
      <c r="F209" s="23" t="str">
        <f>IF(ISBLANK(E209), "", Table2[[#This Row],[unique_id]])</f>
        <v>deck_freezer_today_s_consumption</v>
      </c>
      <c r="G209" s="23" t="s">
        <v>273</v>
      </c>
      <c r="H209" s="23" t="s">
        <v>263</v>
      </c>
      <c r="I209" s="23" t="s">
        <v>142</v>
      </c>
      <c r="L209" s="23" t="s">
        <v>136</v>
      </c>
      <c r="N209" s="23" t="s">
        <v>799</v>
      </c>
      <c r="O209" s="25"/>
      <c r="P209" s="25"/>
      <c r="Q209" s="23"/>
      <c r="R209" s="23" t="s">
        <v>531</v>
      </c>
      <c r="T209" s="23" t="s">
        <v>323</v>
      </c>
      <c r="V209" s="25"/>
      <c r="X209" s="23" t="str">
        <f>IF(ISBLANK(W209),  "", _xlfn.CONCAT("haas/entity/sensor/", LOWER(C209), "/", E209, "/config"))</f>
        <v/>
      </c>
      <c r="Y209" s="23" t="str">
        <f>IF(ISBLANK(W209),  "", _xlfn.CONCAT(LOWER(C209), "/", E209))</f>
        <v/>
      </c>
      <c r="AB209" s="23"/>
      <c r="AL209" s="23" t="str">
        <f t="shared" si="7"/>
        <v/>
      </c>
    </row>
    <row r="210" spans="1:38" ht="16" hidden="1" customHeight="1" x14ac:dyDescent="0.2">
      <c r="A210" s="23">
        <v>2167</v>
      </c>
      <c r="B210" s="23" t="s">
        <v>26</v>
      </c>
      <c r="C210" s="23" t="s">
        <v>287</v>
      </c>
      <c r="D210" s="23" t="s">
        <v>27</v>
      </c>
      <c r="E210" s="23" t="s">
        <v>555</v>
      </c>
      <c r="F210" s="23" t="str">
        <f>IF(ISBLANK(E210), "", Table2[[#This Row],[unique_id]])</f>
        <v>deck_festoons_today_s_consumption</v>
      </c>
      <c r="G210" s="23" t="s">
        <v>432</v>
      </c>
      <c r="H210" s="23" t="s">
        <v>263</v>
      </c>
      <c r="I210" s="23" t="s">
        <v>142</v>
      </c>
      <c r="L210" s="23" t="s">
        <v>136</v>
      </c>
      <c r="N210" s="23" t="s">
        <v>799</v>
      </c>
      <c r="O210" s="25"/>
      <c r="P210" s="25"/>
      <c r="Q210" s="23"/>
      <c r="R210" s="23" t="s">
        <v>531</v>
      </c>
      <c r="T210" s="23" t="s">
        <v>323</v>
      </c>
      <c r="V210" s="25"/>
      <c r="X210" s="23" t="str">
        <f>IF(ISBLANK(W210),  "", _xlfn.CONCAT("haas/entity/sensor/", LOWER(C210), "/", E210, "/config"))</f>
        <v/>
      </c>
      <c r="Y210" s="23" t="str">
        <f>IF(ISBLANK(W210),  "", _xlfn.CONCAT(LOWER(C210), "/", E210))</f>
        <v/>
      </c>
      <c r="AB210" s="23"/>
      <c r="AL210" s="23" t="str">
        <f t="shared" si="7"/>
        <v/>
      </c>
    </row>
    <row r="211" spans="1:38" ht="16" hidden="1" customHeight="1" x14ac:dyDescent="0.2">
      <c r="A211" s="23">
        <v>2168</v>
      </c>
      <c r="B211" s="23" t="s">
        <v>26</v>
      </c>
      <c r="C211" s="23" t="s">
        <v>287</v>
      </c>
      <c r="D211" s="23" t="s">
        <v>27</v>
      </c>
      <c r="E211" s="23" t="s">
        <v>305</v>
      </c>
      <c r="F211" s="23" t="str">
        <f>IF(ISBLANK(E211), "", Table2[[#This Row],[unique_id]])</f>
        <v>lounge_tv_today_s_consumption</v>
      </c>
      <c r="G211" s="23" t="s">
        <v>191</v>
      </c>
      <c r="H211" s="23" t="s">
        <v>263</v>
      </c>
      <c r="I211" s="23" t="s">
        <v>142</v>
      </c>
      <c r="L211" s="23" t="s">
        <v>136</v>
      </c>
      <c r="N211" s="23" t="s">
        <v>799</v>
      </c>
      <c r="O211" s="25"/>
      <c r="P211" s="25"/>
      <c r="Q211" s="23"/>
      <c r="R211" s="23" t="s">
        <v>531</v>
      </c>
      <c r="T211" s="23" t="s">
        <v>323</v>
      </c>
      <c r="V211" s="25"/>
      <c r="X211" s="23" t="str">
        <f>IF(ISBLANK(W211),  "", _xlfn.CONCAT("haas/entity/sensor/", LOWER(C211), "/", E211, "/config"))</f>
        <v/>
      </c>
      <c r="Y211" s="23" t="str">
        <f>IF(ISBLANK(W211),  "", _xlfn.CONCAT(LOWER(C211), "/", E211))</f>
        <v/>
      </c>
      <c r="AB211" s="23"/>
      <c r="AL211" s="23" t="str">
        <f t="shared" si="7"/>
        <v/>
      </c>
    </row>
    <row r="212" spans="1:38" ht="16" hidden="1" customHeight="1" x14ac:dyDescent="0.2">
      <c r="A212" s="23">
        <v>2169</v>
      </c>
      <c r="B212" s="23" t="s">
        <v>26</v>
      </c>
      <c r="C212" s="23" t="s">
        <v>287</v>
      </c>
      <c r="D212" s="23" t="s">
        <v>27</v>
      </c>
      <c r="E212" s="23" t="s">
        <v>306</v>
      </c>
      <c r="F212" s="23" t="str">
        <f>IF(ISBLANK(E212), "", Table2[[#This Row],[unique_id]])</f>
        <v>bathroom_rails_today_s_consumption</v>
      </c>
      <c r="G212" s="23" t="s">
        <v>820</v>
      </c>
      <c r="H212" s="23" t="s">
        <v>263</v>
      </c>
      <c r="I212" s="23" t="s">
        <v>142</v>
      </c>
      <c r="L212" s="23" t="s">
        <v>136</v>
      </c>
      <c r="N212" s="23" t="s">
        <v>799</v>
      </c>
      <c r="O212" s="25"/>
      <c r="P212" s="25"/>
      <c r="Q212" s="23"/>
      <c r="R212" s="23" t="s">
        <v>531</v>
      </c>
      <c r="T212" s="23" t="s">
        <v>323</v>
      </c>
      <c r="V212" s="25"/>
      <c r="X212" s="23" t="str">
        <f>IF(ISBLANK(W212),  "", _xlfn.CONCAT("haas/entity/sensor/", LOWER(C212), "/", E212, "/config"))</f>
        <v/>
      </c>
      <c r="Y212" s="23" t="str">
        <f>IF(ISBLANK(W212),  "", _xlfn.CONCAT(LOWER(C212), "/", E212))</f>
        <v/>
      </c>
      <c r="AB212" s="23"/>
      <c r="AL212" s="23" t="str">
        <f t="shared" si="7"/>
        <v/>
      </c>
    </row>
    <row r="213" spans="1:38" ht="16" hidden="1" customHeight="1" x14ac:dyDescent="0.2">
      <c r="A213" s="23">
        <v>2170</v>
      </c>
      <c r="B213" s="23" t="s">
        <v>26</v>
      </c>
      <c r="C213" s="23" t="s">
        <v>287</v>
      </c>
      <c r="D213" s="23" t="s">
        <v>27</v>
      </c>
      <c r="E213" s="23" t="s">
        <v>307</v>
      </c>
      <c r="F213" s="23" t="str">
        <f>IF(ISBLANK(E213), "", Table2[[#This Row],[unique_id]])</f>
        <v>study_outlet_today_s_consumption</v>
      </c>
      <c r="G213" s="23" t="s">
        <v>275</v>
      </c>
      <c r="H213" s="23" t="s">
        <v>263</v>
      </c>
      <c r="I213" s="23" t="s">
        <v>142</v>
      </c>
      <c r="L213" s="23" t="s">
        <v>136</v>
      </c>
      <c r="N213" s="23" t="s">
        <v>799</v>
      </c>
      <c r="O213" s="25"/>
      <c r="P213" s="25"/>
      <c r="Q213" s="23"/>
      <c r="R213" s="23" t="s">
        <v>531</v>
      </c>
      <c r="T213" s="23" t="s">
        <v>323</v>
      </c>
      <c r="V213" s="25"/>
      <c r="X213" s="23" t="str">
        <f>IF(ISBLANK(W213),  "", _xlfn.CONCAT("haas/entity/sensor/", LOWER(C213), "/", E213, "/config"))</f>
        <v/>
      </c>
      <c r="Y213" s="23" t="str">
        <f>IF(ISBLANK(W213),  "", _xlfn.CONCAT(LOWER(C213), "/", E213))</f>
        <v/>
      </c>
      <c r="AB213" s="23"/>
      <c r="AL213" s="23" t="str">
        <f t="shared" si="7"/>
        <v/>
      </c>
    </row>
    <row r="214" spans="1:38" ht="16" hidden="1" customHeight="1" x14ac:dyDescent="0.2">
      <c r="A214" s="23">
        <v>2171</v>
      </c>
      <c r="B214" s="23" t="s">
        <v>26</v>
      </c>
      <c r="C214" s="23" t="s">
        <v>287</v>
      </c>
      <c r="D214" s="23" t="s">
        <v>27</v>
      </c>
      <c r="E214" s="23" t="s">
        <v>308</v>
      </c>
      <c r="F214" s="23" t="str">
        <f>IF(ISBLANK(E214), "", Table2[[#This Row],[unique_id]])</f>
        <v>office_outlet_today_s_consumption</v>
      </c>
      <c r="G214" s="23" t="s">
        <v>274</v>
      </c>
      <c r="H214" s="23" t="s">
        <v>263</v>
      </c>
      <c r="I214" s="23" t="s">
        <v>142</v>
      </c>
      <c r="L214" s="23" t="s">
        <v>136</v>
      </c>
      <c r="N214" s="23" t="s">
        <v>799</v>
      </c>
      <c r="O214" s="25"/>
      <c r="P214" s="25"/>
      <c r="Q214" s="23"/>
      <c r="R214" s="23" t="s">
        <v>531</v>
      </c>
      <c r="T214" s="23" t="s">
        <v>323</v>
      </c>
      <c r="V214" s="25"/>
      <c r="X214" s="23" t="str">
        <f>IF(ISBLANK(W214),  "", _xlfn.CONCAT("haas/entity/sensor/", LOWER(C214), "/", E214, "/config"))</f>
        <v/>
      </c>
      <c r="Y214" s="23" t="str">
        <f>IF(ISBLANK(W214),  "", _xlfn.CONCAT(LOWER(C214), "/", E214))</f>
        <v/>
      </c>
      <c r="AB214" s="23"/>
      <c r="AL214" s="23" t="str">
        <f t="shared" si="7"/>
        <v/>
      </c>
    </row>
    <row r="215" spans="1:38" ht="16" hidden="1" customHeight="1" x14ac:dyDescent="0.2">
      <c r="A215" s="23">
        <v>2172</v>
      </c>
      <c r="B215" s="23" t="s">
        <v>26</v>
      </c>
      <c r="C215" s="23" t="s">
        <v>287</v>
      </c>
      <c r="D215" s="23" t="s">
        <v>27</v>
      </c>
      <c r="E215" s="23" t="s">
        <v>742</v>
      </c>
      <c r="F215" s="27" t="str">
        <f>IF(ISBLANK(E215), "", Table2[[#This Row],[unique_id]])</f>
        <v>roof_network_switch_today_s_consumption</v>
      </c>
      <c r="G215" s="23" t="s">
        <v>268</v>
      </c>
      <c r="H215" s="23" t="s">
        <v>263</v>
      </c>
      <c r="I215" s="23" t="s">
        <v>142</v>
      </c>
      <c r="N215" s="23" t="s">
        <v>799</v>
      </c>
      <c r="O215" s="25"/>
      <c r="P215" s="25"/>
      <c r="Q215" s="23"/>
      <c r="V215" s="25"/>
      <c r="X215" s="23" t="str">
        <f>IF(ISBLANK(W215),  "", _xlfn.CONCAT("haas/entity/sensor/", LOWER(C215), "/", E215, "/config"))</f>
        <v/>
      </c>
      <c r="Y215" s="23" t="str">
        <f>IF(ISBLANK(W215),  "", _xlfn.CONCAT(LOWER(C215), "/", E215))</f>
        <v/>
      </c>
      <c r="AB215" s="23"/>
      <c r="AL215" s="23" t="str">
        <f t="shared" si="7"/>
        <v/>
      </c>
    </row>
    <row r="216" spans="1:38" ht="16" hidden="1" customHeight="1" x14ac:dyDescent="0.2">
      <c r="A216" s="23">
        <v>2173</v>
      </c>
      <c r="B216" s="23" t="s">
        <v>26</v>
      </c>
      <c r="C216" s="23" t="s">
        <v>287</v>
      </c>
      <c r="D216" s="23" t="s">
        <v>27</v>
      </c>
      <c r="E216" s="23" t="s">
        <v>738</v>
      </c>
      <c r="F216" s="27" t="str">
        <f>IF(ISBLANK(E216), "", Table2[[#This Row],[unique_id]])</f>
        <v>rack_modem_today_s_consumption</v>
      </c>
      <c r="G216" s="23" t="s">
        <v>270</v>
      </c>
      <c r="H216" s="23" t="s">
        <v>263</v>
      </c>
      <c r="I216" s="23" t="s">
        <v>142</v>
      </c>
      <c r="N216" s="23" t="s">
        <v>799</v>
      </c>
      <c r="O216" s="25"/>
      <c r="P216" s="25"/>
      <c r="Q216" s="23"/>
      <c r="V216" s="25"/>
      <c r="X216" s="23" t="str">
        <f>IF(ISBLANK(W216),  "", _xlfn.CONCAT("haas/entity/sensor/", LOWER(C216), "/", E216, "/config"))</f>
        <v/>
      </c>
      <c r="Y216" s="23" t="str">
        <f>IF(ISBLANK(W216),  "", _xlfn.CONCAT(LOWER(C216), "/", E216))</f>
        <v/>
      </c>
      <c r="AB216" s="23"/>
      <c r="AL216" s="23" t="str">
        <f t="shared" si="7"/>
        <v/>
      </c>
    </row>
    <row r="217" spans="1:38" ht="16" hidden="1" customHeight="1" x14ac:dyDescent="0.2">
      <c r="A217" s="23">
        <v>2174</v>
      </c>
      <c r="B217" s="23" t="s">
        <v>26</v>
      </c>
      <c r="C217" s="23" t="s">
        <v>287</v>
      </c>
      <c r="D217" s="23" t="s">
        <v>27</v>
      </c>
      <c r="E217" s="23" t="s">
        <v>544</v>
      </c>
      <c r="F217" s="23" t="str">
        <f>IF(ISBLANK(E217), "", Table2[[#This Row],[unique_id]])</f>
        <v>server_network_energy_daily</v>
      </c>
      <c r="G217" s="23" t="s">
        <v>787</v>
      </c>
      <c r="H217" s="23" t="s">
        <v>263</v>
      </c>
      <c r="I217" s="23" t="s">
        <v>142</v>
      </c>
      <c r="L217" s="23" t="s">
        <v>136</v>
      </c>
      <c r="N217" s="23" t="s">
        <v>799</v>
      </c>
      <c r="O217" s="25"/>
      <c r="P217" s="25"/>
      <c r="Q217" s="23"/>
      <c r="R217" s="23" t="s">
        <v>531</v>
      </c>
      <c r="T217" s="23" t="s">
        <v>323</v>
      </c>
      <c r="V217" s="25"/>
      <c r="X217" s="23" t="str">
        <f>IF(ISBLANK(W217),  "", _xlfn.CONCAT("haas/entity/sensor/", LOWER(C217), "/", E217, "/config"))</f>
        <v/>
      </c>
      <c r="Y217" s="23" t="str">
        <f>IF(ISBLANK(W217),  "", _xlfn.CONCAT(LOWER(C217), "/", E217))</f>
        <v/>
      </c>
      <c r="AB217" s="23"/>
      <c r="AL217" s="23" t="str">
        <f t="shared" si="7"/>
        <v/>
      </c>
    </row>
    <row r="218" spans="1:38" ht="16" hidden="1" customHeight="1" x14ac:dyDescent="0.2">
      <c r="A218" s="23">
        <v>2175</v>
      </c>
      <c r="B218" s="23" t="s">
        <v>26</v>
      </c>
      <c r="C218" s="23" t="s">
        <v>287</v>
      </c>
      <c r="D218" s="23" t="s">
        <v>27</v>
      </c>
      <c r="E218" s="23" t="s">
        <v>739</v>
      </c>
      <c r="F218" s="27" t="str">
        <f>IF(ISBLANK(E218), "", Table2[[#This Row],[unique_id]])</f>
        <v>rack_outlet_today_s_consumption</v>
      </c>
      <c r="G218" s="23" t="s">
        <v>557</v>
      </c>
      <c r="H218" s="23" t="s">
        <v>263</v>
      </c>
      <c r="I218" s="23" t="s">
        <v>142</v>
      </c>
      <c r="N218" s="23" t="s">
        <v>799</v>
      </c>
      <c r="O218" s="25"/>
      <c r="P218" s="25"/>
      <c r="Q218" s="23"/>
      <c r="V218" s="25"/>
      <c r="X218" s="23" t="str">
        <f>IF(ISBLANK(W218),  "", _xlfn.CONCAT("haas/entity/sensor/", LOWER(C218), "/", E218, "/config"))</f>
        <v/>
      </c>
      <c r="Y218" s="23" t="str">
        <f>IF(ISBLANK(W218),  "", _xlfn.CONCAT(LOWER(C218), "/", E218))</f>
        <v/>
      </c>
      <c r="AB218" s="23"/>
      <c r="AL218" s="23" t="str">
        <f t="shared" si="7"/>
        <v/>
      </c>
    </row>
    <row r="219" spans="1:38" ht="16" hidden="1" customHeight="1" x14ac:dyDescent="0.2">
      <c r="A219" s="23">
        <v>2176</v>
      </c>
      <c r="B219" s="23" t="s">
        <v>26</v>
      </c>
      <c r="C219" s="23" t="s">
        <v>287</v>
      </c>
      <c r="D219" s="23" t="s">
        <v>27</v>
      </c>
      <c r="E219" s="23" t="s">
        <v>740</v>
      </c>
      <c r="F219" s="27" t="str">
        <f>IF(ISBLANK(E219), "", Table2[[#This Row],[unique_id]])</f>
        <v>kitchen_fan_today_s_consumption</v>
      </c>
      <c r="G219" s="23" t="s">
        <v>269</v>
      </c>
      <c r="H219" s="23" t="s">
        <v>263</v>
      </c>
      <c r="I219" s="23" t="s">
        <v>142</v>
      </c>
      <c r="N219" s="23" t="s">
        <v>799</v>
      </c>
      <c r="O219" s="25"/>
      <c r="P219" s="25"/>
      <c r="Q219" s="23"/>
      <c r="V219" s="25"/>
      <c r="X219" s="23" t="str">
        <f>IF(ISBLANK(W219),  "", _xlfn.CONCAT("haas/entity/sensor/", LOWER(C219), "/", E219, "/config"))</f>
        <v/>
      </c>
      <c r="Y219" s="23" t="str">
        <f>IF(ISBLANK(W219),  "", _xlfn.CONCAT(LOWER(C219), "/", E219))</f>
        <v/>
      </c>
      <c r="AB219" s="23"/>
      <c r="AL219" s="23" t="str">
        <f t="shared" si="7"/>
        <v/>
      </c>
    </row>
    <row r="220" spans="1:38" ht="16" hidden="1" customHeight="1" x14ac:dyDescent="0.2">
      <c r="A220" s="23">
        <v>2177</v>
      </c>
      <c r="B220" s="23" t="s">
        <v>26</v>
      </c>
      <c r="C220" s="23" t="s">
        <v>803</v>
      </c>
      <c r="D220" s="23" t="s">
        <v>536</v>
      </c>
      <c r="E220" s="23" t="s">
        <v>535</v>
      </c>
      <c r="F220" s="23" t="str">
        <f>IF(ISBLANK(E220), "", Table2[[#This Row],[unique_id]])</f>
        <v>column_break</v>
      </c>
      <c r="G220" s="23" t="s">
        <v>532</v>
      </c>
      <c r="H220" s="23" t="s">
        <v>263</v>
      </c>
      <c r="I220" s="23" t="s">
        <v>142</v>
      </c>
      <c r="L220" s="23" t="s">
        <v>533</v>
      </c>
      <c r="M220" s="23" t="s">
        <v>534</v>
      </c>
      <c r="N220" s="23"/>
      <c r="O220" s="25"/>
      <c r="P220" s="25"/>
      <c r="Q220" s="23"/>
      <c r="V220" s="25"/>
      <c r="Y220" s="23" t="str">
        <f>IF(ISBLANK(W220),  "", _xlfn.CONCAT(LOWER(C220), "/", E220))</f>
        <v/>
      </c>
      <c r="AB220" s="23"/>
      <c r="AL220" s="23" t="str">
        <f t="shared" si="7"/>
        <v/>
      </c>
    </row>
    <row r="221" spans="1:38" ht="16" hidden="1" customHeight="1" x14ac:dyDescent="0.2">
      <c r="A221" s="23">
        <v>2200</v>
      </c>
      <c r="B221" s="23" t="s">
        <v>262</v>
      </c>
      <c r="C221" s="23" t="s">
        <v>154</v>
      </c>
      <c r="D221" s="23" t="s">
        <v>27</v>
      </c>
      <c r="E221" s="23" t="s">
        <v>316</v>
      </c>
      <c r="F221" s="23" t="str">
        <f>IF(ISBLANK(E221), "", Table2[[#This Row],[unique_id]])</f>
        <v>home_energy_weekly</v>
      </c>
      <c r="G221" s="23" t="s">
        <v>517</v>
      </c>
      <c r="H221" s="23" t="s">
        <v>315</v>
      </c>
      <c r="I221" s="23" t="s">
        <v>142</v>
      </c>
      <c r="L221" s="23" t="s">
        <v>90</v>
      </c>
      <c r="N221" s="23" t="s">
        <v>799</v>
      </c>
      <c r="O221" s="25"/>
      <c r="P221" s="25"/>
      <c r="Q221" s="23"/>
      <c r="R221" s="23" t="s">
        <v>531</v>
      </c>
      <c r="T221" s="23" t="s">
        <v>323</v>
      </c>
      <c r="V221" s="25"/>
      <c r="X221" s="23" t="str">
        <f>IF(ISBLANK(W221),  "", _xlfn.CONCAT("haas/entity/sensor/", LOWER(C221), "/", E221, "/config"))</f>
        <v/>
      </c>
      <c r="Y221" s="23" t="str">
        <f>IF(ISBLANK(W221),  "", _xlfn.CONCAT(LOWER(C221), "/", E221))</f>
        <v/>
      </c>
      <c r="AB221" s="23"/>
      <c r="AL221" s="23" t="str">
        <f t="shared" si="7"/>
        <v/>
      </c>
    </row>
    <row r="222" spans="1:38" ht="16" hidden="1" customHeight="1" x14ac:dyDescent="0.2">
      <c r="A222" s="23">
        <v>2201</v>
      </c>
      <c r="B222" s="23" t="s">
        <v>262</v>
      </c>
      <c r="C222" s="23" t="s">
        <v>154</v>
      </c>
      <c r="D222" s="23" t="s">
        <v>27</v>
      </c>
      <c r="E222" s="23" t="s">
        <v>528</v>
      </c>
      <c r="F222" s="23" t="str">
        <f>IF(ISBLANK(E222), "", Table2[[#This Row],[unique_id]])</f>
        <v>home_base_energy_weekly</v>
      </c>
      <c r="G222" s="23" t="s">
        <v>515</v>
      </c>
      <c r="H222" s="23" t="s">
        <v>315</v>
      </c>
      <c r="I222" s="23" t="s">
        <v>142</v>
      </c>
      <c r="L222" s="23" t="s">
        <v>90</v>
      </c>
      <c r="N222" s="23" t="s">
        <v>799</v>
      </c>
      <c r="O222" s="25"/>
      <c r="P222" s="25"/>
      <c r="Q222" s="23"/>
      <c r="R222" s="23" t="s">
        <v>531</v>
      </c>
      <c r="T222" s="23" t="s">
        <v>323</v>
      </c>
      <c r="V222" s="25"/>
      <c r="X222" s="23" t="str">
        <f>IF(ISBLANK(W222),  "", _xlfn.CONCAT("haas/entity/sensor/", LOWER(C222), "/", E222, "/config"))</f>
        <v/>
      </c>
      <c r="Y222" s="23" t="str">
        <f>IF(ISBLANK(W222),  "", _xlfn.CONCAT(LOWER(C222), "/", E222))</f>
        <v/>
      </c>
      <c r="AB222" s="23"/>
      <c r="AL222" s="23" t="str">
        <f t="shared" si="7"/>
        <v/>
      </c>
    </row>
    <row r="223" spans="1:38" ht="16" hidden="1" customHeight="1" x14ac:dyDescent="0.2">
      <c r="A223" s="23">
        <v>2203</v>
      </c>
      <c r="B223" s="23" t="s">
        <v>262</v>
      </c>
      <c r="C223" s="23" t="s">
        <v>154</v>
      </c>
      <c r="D223" s="23" t="s">
        <v>27</v>
      </c>
      <c r="E223" s="23" t="s">
        <v>529</v>
      </c>
      <c r="F223" s="23" t="str">
        <f>IF(ISBLANK(E223), "", Table2[[#This Row],[unique_id]])</f>
        <v>home_peak_energy_weekly</v>
      </c>
      <c r="G223" s="23" t="s">
        <v>516</v>
      </c>
      <c r="H223" s="23" t="s">
        <v>315</v>
      </c>
      <c r="I223" s="23" t="s">
        <v>142</v>
      </c>
      <c r="L223" s="23" t="s">
        <v>90</v>
      </c>
      <c r="N223" s="23" t="s">
        <v>799</v>
      </c>
      <c r="O223" s="25"/>
      <c r="P223" s="25"/>
      <c r="Q223" s="23"/>
      <c r="R223" s="23" t="s">
        <v>531</v>
      </c>
      <c r="T223" s="23" t="s">
        <v>323</v>
      </c>
      <c r="V223" s="25"/>
      <c r="X223" s="23" t="str">
        <f>IF(ISBLANK(W223),  "", _xlfn.CONCAT("haas/entity/sensor/", LOWER(C223), "/", E223, "/config"))</f>
        <v/>
      </c>
      <c r="Y223" s="23" t="str">
        <f>IF(ISBLANK(W223),  "", _xlfn.CONCAT(LOWER(C223), "/", E223))</f>
        <v/>
      </c>
      <c r="AB223" s="23"/>
      <c r="AL223" s="23" t="str">
        <f t="shared" si="7"/>
        <v/>
      </c>
    </row>
    <row r="224" spans="1:38" ht="16" hidden="1" customHeight="1" x14ac:dyDescent="0.2">
      <c r="A224" s="23">
        <v>2250</v>
      </c>
      <c r="B224" s="23" t="s">
        <v>262</v>
      </c>
      <c r="C224" s="23" t="s">
        <v>154</v>
      </c>
      <c r="D224" s="23" t="s">
        <v>27</v>
      </c>
      <c r="E224" s="23" t="s">
        <v>317</v>
      </c>
      <c r="F224" s="23" t="str">
        <f>IF(ISBLANK(E224), "", Table2[[#This Row],[unique_id]])</f>
        <v>home_energy_monthly</v>
      </c>
      <c r="G224" s="23" t="s">
        <v>517</v>
      </c>
      <c r="H224" s="23" t="s">
        <v>318</v>
      </c>
      <c r="I224" s="23" t="s">
        <v>142</v>
      </c>
      <c r="L224" s="23" t="s">
        <v>90</v>
      </c>
      <c r="N224" s="23" t="s">
        <v>799</v>
      </c>
      <c r="O224" s="25"/>
      <c r="P224" s="25"/>
      <c r="Q224" s="23"/>
      <c r="R224" s="23" t="s">
        <v>531</v>
      </c>
      <c r="T224" s="23" t="s">
        <v>323</v>
      </c>
      <c r="V224" s="25"/>
      <c r="X224" s="23" t="str">
        <f>IF(ISBLANK(W224),  "", _xlfn.CONCAT("haas/entity/sensor/", LOWER(C224), "/", E224, "/config"))</f>
        <v/>
      </c>
      <c r="Y224" s="23" t="str">
        <f>IF(ISBLANK(W224),  "", _xlfn.CONCAT(LOWER(C224), "/", E224))</f>
        <v/>
      </c>
      <c r="AB224" s="23"/>
      <c r="AL224" s="23" t="str">
        <f t="shared" si="7"/>
        <v/>
      </c>
    </row>
    <row r="225" spans="1:38" ht="16" hidden="1" customHeight="1" x14ac:dyDescent="0.2">
      <c r="A225" s="23">
        <v>2251</v>
      </c>
      <c r="B225" s="23" t="s">
        <v>262</v>
      </c>
      <c r="C225" s="23" t="s">
        <v>154</v>
      </c>
      <c r="D225" s="23" t="s">
        <v>27</v>
      </c>
      <c r="E225" s="23" t="s">
        <v>526</v>
      </c>
      <c r="F225" s="23" t="str">
        <f>IF(ISBLANK(E225), "", Table2[[#This Row],[unique_id]])</f>
        <v>home_base_energy_monthly</v>
      </c>
      <c r="G225" s="23" t="s">
        <v>515</v>
      </c>
      <c r="H225" s="23" t="s">
        <v>318</v>
      </c>
      <c r="I225" s="23" t="s">
        <v>142</v>
      </c>
      <c r="L225" s="23" t="s">
        <v>90</v>
      </c>
      <c r="N225" s="23" t="s">
        <v>799</v>
      </c>
      <c r="O225" s="25"/>
      <c r="P225" s="25"/>
      <c r="Q225" s="23"/>
      <c r="R225" s="23" t="s">
        <v>531</v>
      </c>
      <c r="T225" s="23" t="s">
        <v>323</v>
      </c>
      <c r="V225" s="25"/>
      <c r="X225" s="23" t="str">
        <f>IF(ISBLANK(W225),  "", _xlfn.CONCAT("haas/entity/sensor/", LOWER(C225), "/", E225, "/config"))</f>
        <v/>
      </c>
      <c r="Y225" s="23" t="str">
        <f>IF(ISBLANK(W225),  "", _xlfn.CONCAT(LOWER(C225), "/", E225))</f>
        <v/>
      </c>
      <c r="AB225" s="23"/>
      <c r="AL225" s="23" t="str">
        <f t="shared" si="7"/>
        <v/>
      </c>
    </row>
    <row r="226" spans="1:38" ht="16" hidden="1" customHeight="1" x14ac:dyDescent="0.2">
      <c r="A226" s="23">
        <v>2252</v>
      </c>
      <c r="B226" s="23" t="s">
        <v>262</v>
      </c>
      <c r="C226" s="23" t="s">
        <v>154</v>
      </c>
      <c r="D226" s="23" t="s">
        <v>27</v>
      </c>
      <c r="E226" s="23" t="s">
        <v>527</v>
      </c>
      <c r="F226" s="23" t="str">
        <f>IF(ISBLANK(E226), "", Table2[[#This Row],[unique_id]])</f>
        <v>home_peak_energy_monthly</v>
      </c>
      <c r="G226" s="23" t="s">
        <v>516</v>
      </c>
      <c r="H226" s="23" t="s">
        <v>318</v>
      </c>
      <c r="I226" s="23" t="s">
        <v>142</v>
      </c>
      <c r="L226" s="23" t="s">
        <v>90</v>
      </c>
      <c r="N226" s="23" t="s">
        <v>799</v>
      </c>
      <c r="O226" s="25"/>
      <c r="P226" s="25"/>
      <c r="Q226" s="23"/>
      <c r="R226" s="23" t="s">
        <v>531</v>
      </c>
      <c r="T226" s="23" t="s">
        <v>323</v>
      </c>
      <c r="V226" s="25"/>
      <c r="X226" s="23" t="str">
        <f>IF(ISBLANK(W226),  "", _xlfn.CONCAT("haas/entity/sensor/", LOWER(C226), "/", E226, "/config"))</f>
        <v/>
      </c>
      <c r="Y226" s="23" t="str">
        <f>IF(ISBLANK(W226),  "", _xlfn.CONCAT(LOWER(C226), "/", E226))</f>
        <v/>
      </c>
      <c r="AB226" s="23"/>
      <c r="AL226" s="23" t="str">
        <f t="shared" si="7"/>
        <v/>
      </c>
    </row>
    <row r="227" spans="1:38" ht="16" hidden="1" customHeight="1" x14ac:dyDescent="0.2">
      <c r="A227" s="23">
        <v>2300</v>
      </c>
      <c r="B227" s="23" t="s">
        <v>262</v>
      </c>
      <c r="C227" s="23" t="s">
        <v>154</v>
      </c>
      <c r="D227" s="23" t="s">
        <v>27</v>
      </c>
      <c r="E227" s="23" t="s">
        <v>319</v>
      </c>
      <c r="F227" s="23" t="str">
        <f>IF(ISBLANK(E227), "", Table2[[#This Row],[unique_id]])</f>
        <v>home_energy_yearly</v>
      </c>
      <c r="G227" s="23" t="s">
        <v>517</v>
      </c>
      <c r="H227" s="23" t="s">
        <v>320</v>
      </c>
      <c r="I227" s="23" t="s">
        <v>142</v>
      </c>
      <c r="L227" s="23" t="s">
        <v>90</v>
      </c>
      <c r="N227" s="23" t="s">
        <v>799</v>
      </c>
      <c r="O227" s="25"/>
      <c r="P227" s="25"/>
      <c r="Q227" s="23"/>
      <c r="R227" s="23" t="s">
        <v>531</v>
      </c>
      <c r="T227" s="23" t="s">
        <v>323</v>
      </c>
      <c r="V227" s="25"/>
      <c r="X227" s="23" t="str">
        <f>IF(ISBLANK(W227),  "", _xlfn.CONCAT("haas/entity/sensor/", LOWER(C227), "/", E227, "/config"))</f>
        <v/>
      </c>
      <c r="Y227" s="23" t="str">
        <f>IF(ISBLANK(W227),  "", _xlfn.CONCAT(LOWER(C227), "/", E227))</f>
        <v/>
      </c>
      <c r="AB227" s="23"/>
      <c r="AL227" s="23" t="str">
        <f t="shared" si="7"/>
        <v/>
      </c>
    </row>
    <row r="228" spans="1:38" ht="16" hidden="1" customHeight="1" x14ac:dyDescent="0.2">
      <c r="A228" s="23">
        <v>2301</v>
      </c>
      <c r="B228" s="23" t="s">
        <v>262</v>
      </c>
      <c r="C228" s="23" t="s">
        <v>154</v>
      </c>
      <c r="D228" s="23" t="s">
        <v>27</v>
      </c>
      <c r="E228" s="23" t="s">
        <v>524</v>
      </c>
      <c r="F228" s="23" t="str">
        <f>IF(ISBLANK(E228), "", Table2[[#This Row],[unique_id]])</f>
        <v>home_base_energy_yearly</v>
      </c>
      <c r="G228" s="23" t="s">
        <v>515</v>
      </c>
      <c r="H228" s="23" t="s">
        <v>320</v>
      </c>
      <c r="I228" s="23" t="s">
        <v>142</v>
      </c>
      <c r="L228" s="23" t="s">
        <v>90</v>
      </c>
      <c r="N228" s="23" t="s">
        <v>799</v>
      </c>
      <c r="O228" s="25"/>
      <c r="P228" s="25"/>
      <c r="Q228" s="23"/>
      <c r="R228" s="23" t="s">
        <v>531</v>
      </c>
      <c r="T228" s="23" t="s">
        <v>323</v>
      </c>
      <c r="V228" s="25"/>
      <c r="X228" s="23" t="str">
        <f>IF(ISBLANK(W228),  "", _xlfn.CONCAT("haas/entity/sensor/", LOWER(C228), "/", E228, "/config"))</f>
        <v/>
      </c>
      <c r="Y228" s="23" t="str">
        <f>IF(ISBLANK(W228),  "", _xlfn.CONCAT(LOWER(C228), "/", E228))</f>
        <v/>
      </c>
      <c r="AB228" s="23"/>
      <c r="AL228" s="23" t="str">
        <f t="shared" si="7"/>
        <v/>
      </c>
    </row>
    <row r="229" spans="1:38" ht="16" hidden="1" customHeight="1" x14ac:dyDescent="0.2">
      <c r="A229" s="23">
        <v>2302</v>
      </c>
      <c r="B229" s="23" t="s">
        <v>262</v>
      </c>
      <c r="C229" s="23" t="s">
        <v>154</v>
      </c>
      <c r="D229" s="23" t="s">
        <v>27</v>
      </c>
      <c r="E229" s="23" t="s">
        <v>525</v>
      </c>
      <c r="F229" s="23" t="str">
        <f>IF(ISBLANK(E229), "", Table2[[#This Row],[unique_id]])</f>
        <v>home_peak_energy_yearly</v>
      </c>
      <c r="G229" s="23" t="s">
        <v>516</v>
      </c>
      <c r="H229" s="23" t="s">
        <v>320</v>
      </c>
      <c r="I229" s="23" t="s">
        <v>142</v>
      </c>
      <c r="L229" s="23" t="s">
        <v>90</v>
      </c>
      <c r="N229" s="23" t="s">
        <v>799</v>
      </c>
      <c r="O229" s="25"/>
      <c r="P229" s="25"/>
      <c r="Q229" s="23"/>
      <c r="R229" s="23" t="s">
        <v>531</v>
      </c>
      <c r="T229" s="23" t="s">
        <v>323</v>
      </c>
      <c r="V229" s="25"/>
      <c r="X229" s="23" t="str">
        <f>IF(ISBLANK(W229),  "", _xlfn.CONCAT("haas/entity/sensor/", LOWER(C229), "/", E229, "/config"))</f>
        <v/>
      </c>
      <c r="Y229" s="23" t="str">
        <f>IF(ISBLANK(W229),  "", _xlfn.CONCAT(LOWER(C229), "/", E229))</f>
        <v/>
      </c>
      <c r="AB229" s="23"/>
      <c r="AL229" s="23" t="str">
        <f t="shared" si="7"/>
        <v/>
      </c>
    </row>
    <row r="230" spans="1:38" ht="16" customHeight="1" x14ac:dyDescent="0.2">
      <c r="A230" s="23">
        <v>2400</v>
      </c>
      <c r="B230" s="23" t="s">
        <v>26</v>
      </c>
      <c r="C230" s="23" t="s">
        <v>192</v>
      </c>
      <c r="D230" s="23" t="s">
        <v>27</v>
      </c>
      <c r="E230" s="23" t="s">
        <v>143</v>
      </c>
      <c r="F230" s="23" t="str">
        <f>IF(ISBLANK(E230), "", Table2[[#This Row],[unique_id]])</f>
        <v>withings_weight_kg_graham</v>
      </c>
      <c r="G230" s="23" t="s">
        <v>425</v>
      </c>
      <c r="H230" s="23" t="s">
        <v>426</v>
      </c>
      <c r="I230" s="23" t="s">
        <v>144</v>
      </c>
      <c r="N230" s="23"/>
      <c r="O230" s="25"/>
      <c r="P230" s="25"/>
      <c r="Q230" s="23"/>
      <c r="V230" s="25"/>
      <c r="X230" s="23" t="str">
        <f>IF(ISBLANK(W230),  "", _xlfn.CONCAT("haas/entity/sensor/", LOWER(C230), "/", E230, "/config"))</f>
        <v/>
      </c>
      <c r="Y230" s="23" t="str">
        <f>IF(ISBLANK(W230),  "", _xlfn.CONCAT(LOWER(C230), "/", E230))</f>
        <v/>
      </c>
      <c r="AB230" s="23"/>
      <c r="AC230" s="23" t="s">
        <v>661</v>
      </c>
      <c r="AD230" s="25" t="s">
        <v>664</v>
      </c>
      <c r="AE230" s="23" t="s">
        <v>663</v>
      </c>
      <c r="AF230" s="23" t="s">
        <v>665</v>
      </c>
      <c r="AG230" s="23" t="s">
        <v>192</v>
      </c>
      <c r="AH230" s="23" t="s">
        <v>662</v>
      </c>
      <c r="AI230" s="23" t="s">
        <v>680</v>
      </c>
      <c r="AJ230" s="34" t="s">
        <v>779</v>
      </c>
      <c r="AL230" s="23" t="str">
        <f t="shared" si="7"/>
        <v>[["mac", "00:24:e4:af:5a:e6"]]</v>
      </c>
    </row>
    <row r="231" spans="1:38" ht="16" hidden="1" customHeight="1" x14ac:dyDescent="0.2">
      <c r="A231" s="23">
        <v>2500</v>
      </c>
      <c r="B231" s="23" t="s">
        <v>262</v>
      </c>
      <c r="C231" s="23" t="s">
        <v>402</v>
      </c>
      <c r="D231" s="23" t="s">
        <v>27</v>
      </c>
      <c r="E231" s="23" t="s">
        <v>392</v>
      </c>
      <c r="F231" s="23" t="str">
        <f>IF(ISBLANK(E231), "", Table2[[#This Row],[unique_id]])</f>
        <v>network_internet_uptime</v>
      </c>
      <c r="G231" s="23" t="s">
        <v>412</v>
      </c>
      <c r="H231" s="23" t="s">
        <v>402</v>
      </c>
      <c r="I231" s="23" t="s">
        <v>417</v>
      </c>
      <c r="L231" s="23" t="s">
        <v>136</v>
      </c>
      <c r="N231" s="23"/>
      <c r="O231" s="25"/>
      <c r="P231" s="25"/>
      <c r="Q231" s="23" t="s">
        <v>31</v>
      </c>
      <c r="R231" s="23" t="s">
        <v>393</v>
      </c>
      <c r="T231" s="23" t="s">
        <v>414</v>
      </c>
      <c r="U231" s="23">
        <v>200</v>
      </c>
      <c r="V231" s="25" t="s">
        <v>34</v>
      </c>
      <c r="W231" s="23" t="s">
        <v>398</v>
      </c>
      <c r="X231" s="23" t="str">
        <f>IF(ISBLANK(W231),  "", _xlfn.CONCAT("haas/entity/sensor/", LOWER(C231), "/", E231, "/config"))</f>
        <v>haas/entity/sensor/internet/network_internet_uptime/config</v>
      </c>
      <c r="Y231" s="23" t="str">
        <f>IF(ISBLANK(W231),  "", _xlfn.CONCAT(LOWER(C231), "/", E231))</f>
        <v>internet/network_internet_uptime</v>
      </c>
      <c r="Z231" s="23" t="s">
        <v>427</v>
      </c>
      <c r="AA231" s="23">
        <v>1</v>
      </c>
      <c r="AB231" s="26" t="s">
        <v>397</v>
      </c>
      <c r="AC231" s="23" t="s">
        <v>620</v>
      </c>
      <c r="AG231" s="23" t="s">
        <v>396</v>
      </c>
      <c r="AH231" s="23" t="s">
        <v>175</v>
      </c>
      <c r="AL231" s="23" t="str">
        <f t="shared" si="7"/>
        <v/>
      </c>
    </row>
    <row r="232" spans="1:38" ht="16" hidden="1" customHeight="1" x14ac:dyDescent="0.2">
      <c r="A232" s="23">
        <v>2501</v>
      </c>
      <c r="B232" s="23" t="s">
        <v>262</v>
      </c>
      <c r="C232" s="23" t="s">
        <v>402</v>
      </c>
      <c r="D232" s="23" t="s">
        <v>27</v>
      </c>
      <c r="E232" s="23" t="s">
        <v>387</v>
      </c>
      <c r="F232" s="23" t="str">
        <f>IF(ISBLANK(E232), "", Table2[[#This Row],[unique_id]])</f>
        <v>network_internet_ping</v>
      </c>
      <c r="G232" s="23" t="s">
        <v>388</v>
      </c>
      <c r="H232" s="23" t="s">
        <v>402</v>
      </c>
      <c r="I232" s="23" t="s">
        <v>417</v>
      </c>
      <c r="L232" s="23" t="s">
        <v>136</v>
      </c>
      <c r="N232" s="23"/>
      <c r="O232" s="25"/>
      <c r="P232" s="25"/>
      <c r="Q232" s="23" t="s">
        <v>31</v>
      </c>
      <c r="R232" s="23" t="s">
        <v>394</v>
      </c>
      <c r="T232" s="23" t="s">
        <v>413</v>
      </c>
      <c r="U232" s="23">
        <v>200</v>
      </c>
      <c r="V232" s="25" t="s">
        <v>34</v>
      </c>
      <c r="W232" s="23" t="s">
        <v>399</v>
      </c>
      <c r="X232" s="23" t="str">
        <f>IF(ISBLANK(W232),  "", _xlfn.CONCAT("haas/entity/sensor/", LOWER(C232), "/", E232, "/config"))</f>
        <v>haas/entity/sensor/internet/network_internet_ping/config</v>
      </c>
      <c r="Y232" s="23" t="str">
        <f>IF(ISBLANK(W232),  "", _xlfn.CONCAT(LOWER(C232), "/", E232))</f>
        <v>internet/network_internet_ping</v>
      </c>
      <c r="Z232" s="31" t="s">
        <v>429</v>
      </c>
      <c r="AA232" s="23">
        <v>1</v>
      </c>
      <c r="AB232" s="26" t="s">
        <v>397</v>
      </c>
      <c r="AC232" s="23" t="s">
        <v>620</v>
      </c>
      <c r="AG232" s="23" t="s">
        <v>396</v>
      </c>
      <c r="AH232" s="23" t="s">
        <v>175</v>
      </c>
      <c r="AL232" s="23" t="str">
        <f t="shared" si="7"/>
        <v/>
      </c>
    </row>
    <row r="233" spans="1:38" ht="16" hidden="1" customHeight="1" x14ac:dyDescent="0.2">
      <c r="A233" s="23">
        <v>2502</v>
      </c>
      <c r="B233" s="23" t="s">
        <v>262</v>
      </c>
      <c r="C233" s="23" t="s">
        <v>402</v>
      </c>
      <c r="D233" s="23" t="s">
        <v>27</v>
      </c>
      <c r="E233" s="23" t="s">
        <v>385</v>
      </c>
      <c r="F233" s="23" t="str">
        <f>IF(ISBLANK(E233), "", Table2[[#This Row],[unique_id]])</f>
        <v>network_internet_upload</v>
      </c>
      <c r="G233" s="23" t="s">
        <v>389</v>
      </c>
      <c r="H233" s="23" t="s">
        <v>402</v>
      </c>
      <c r="I233" s="23" t="s">
        <v>417</v>
      </c>
      <c r="L233" s="23" t="s">
        <v>136</v>
      </c>
      <c r="N233" s="23"/>
      <c r="O233" s="25"/>
      <c r="P233" s="25"/>
      <c r="Q233" s="23" t="s">
        <v>31</v>
      </c>
      <c r="R233" s="23" t="s">
        <v>395</v>
      </c>
      <c r="T233" s="23" t="s">
        <v>415</v>
      </c>
      <c r="U233" s="23">
        <v>200</v>
      </c>
      <c r="V233" s="25" t="s">
        <v>34</v>
      </c>
      <c r="W233" s="23" t="s">
        <v>400</v>
      </c>
      <c r="X233" s="23" t="str">
        <f>IF(ISBLANK(W233),  "", _xlfn.CONCAT("haas/entity/sensor/", LOWER(C233), "/", E233, "/config"))</f>
        <v>haas/entity/sensor/internet/network_internet_upload/config</v>
      </c>
      <c r="Y233" s="23" t="str">
        <f>IF(ISBLANK(W233),  "", _xlfn.CONCAT(LOWER(C233), "/", E233))</f>
        <v>internet/network_internet_upload</v>
      </c>
      <c r="Z233" s="31" t="s">
        <v>431</v>
      </c>
      <c r="AA233" s="23">
        <v>1</v>
      </c>
      <c r="AB233" s="26" t="s">
        <v>397</v>
      </c>
      <c r="AC233" s="23" t="s">
        <v>620</v>
      </c>
      <c r="AG233" s="23" t="s">
        <v>396</v>
      </c>
      <c r="AH233" s="23" t="s">
        <v>175</v>
      </c>
      <c r="AL233" s="23" t="str">
        <f t="shared" si="7"/>
        <v/>
      </c>
    </row>
    <row r="234" spans="1:38" ht="16" hidden="1" customHeight="1" x14ac:dyDescent="0.2">
      <c r="A234" s="23">
        <v>2503</v>
      </c>
      <c r="B234" s="23" t="s">
        <v>262</v>
      </c>
      <c r="C234" s="23" t="s">
        <v>402</v>
      </c>
      <c r="D234" s="23" t="s">
        <v>27</v>
      </c>
      <c r="E234" s="23" t="s">
        <v>386</v>
      </c>
      <c r="F234" s="23" t="str">
        <f>IF(ISBLANK(E234), "", Table2[[#This Row],[unique_id]])</f>
        <v>network_internet_download</v>
      </c>
      <c r="G234" s="23" t="s">
        <v>390</v>
      </c>
      <c r="H234" s="23" t="s">
        <v>402</v>
      </c>
      <c r="I234" s="23" t="s">
        <v>417</v>
      </c>
      <c r="L234" s="23" t="s">
        <v>136</v>
      </c>
      <c r="N234" s="23"/>
      <c r="O234" s="25"/>
      <c r="P234" s="25"/>
      <c r="Q234" s="23" t="s">
        <v>31</v>
      </c>
      <c r="R234" s="23" t="s">
        <v>395</v>
      </c>
      <c r="T234" s="23" t="s">
        <v>416</v>
      </c>
      <c r="U234" s="23">
        <v>200</v>
      </c>
      <c r="V234" s="25" t="s">
        <v>34</v>
      </c>
      <c r="W234" s="23" t="s">
        <v>401</v>
      </c>
      <c r="X234" s="23" t="str">
        <f>IF(ISBLANK(W234),  "", _xlfn.CONCAT("haas/entity/sensor/", LOWER(C234), "/", E234, "/config"))</f>
        <v>haas/entity/sensor/internet/network_internet_download/config</v>
      </c>
      <c r="Y234" s="23" t="str">
        <f>IF(ISBLANK(W234),  "", _xlfn.CONCAT(LOWER(C234), "/", E234))</f>
        <v>internet/network_internet_download</v>
      </c>
      <c r="Z234" s="31" t="s">
        <v>431</v>
      </c>
      <c r="AA234" s="23">
        <v>1</v>
      </c>
      <c r="AB234" s="26" t="s">
        <v>397</v>
      </c>
      <c r="AC234" s="23" t="s">
        <v>620</v>
      </c>
      <c r="AF234" s="29"/>
      <c r="AG234" s="23" t="s">
        <v>396</v>
      </c>
      <c r="AH234" s="23" t="s">
        <v>175</v>
      </c>
      <c r="AL234" s="23" t="str">
        <f t="shared" si="7"/>
        <v/>
      </c>
    </row>
    <row r="235" spans="1:38" ht="16" hidden="1" customHeight="1" x14ac:dyDescent="0.2">
      <c r="A235" s="23">
        <v>2504</v>
      </c>
      <c r="B235" s="23" t="s">
        <v>26</v>
      </c>
      <c r="C235" s="23" t="s">
        <v>803</v>
      </c>
      <c r="D235" s="23" t="s">
        <v>536</v>
      </c>
      <c r="E235" s="23" t="s">
        <v>535</v>
      </c>
      <c r="F235" s="23" t="str">
        <f>IF(ISBLANK(E235), "", Table2[[#This Row],[unique_id]])</f>
        <v>column_break</v>
      </c>
      <c r="G235" s="23" t="s">
        <v>532</v>
      </c>
      <c r="H235" s="23" t="s">
        <v>402</v>
      </c>
      <c r="I235" s="23" t="s">
        <v>417</v>
      </c>
      <c r="L235" s="23" t="s">
        <v>533</v>
      </c>
      <c r="M235" s="23" t="s">
        <v>534</v>
      </c>
      <c r="N235" s="23"/>
      <c r="O235" s="25"/>
      <c r="P235" s="25"/>
      <c r="Q235" s="23"/>
      <c r="V235" s="25"/>
      <c r="Y235" s="23" t="str">
        <f>IF(ISBLANK(W235),  "", _xlfn.CONCAT(LOWER(C235), "/", E235))</f>
        <v/>
      </c>
      <c r="Z235" s="31"/>
      <c r="AB235" s="26"/>
      <c r="AL235" s="23" t="str">
        <f t="shared" si="7"/>
        <v/>
      </c>
    </row>
    <row r="236" spans="1:38" ht="16" customHeight="1" x14ac:dyDescent="0.2">
      <c r="A236" s="23">
        <v>2505</v>
      </c>
      <c r="B236" s="23" t="s">
        <v>26</v>
      </c>
      <c r="C236" s="23" t="s">
        <v>287</v>
      </c>
      <c r="D236" s="23" t="s">
        <v>134</v>
      </c>
      <c r="E236" s="23" t="s">
        <v>190</v>
      </c>
      <c r="F236" s="23" t="str">
        <f>IF(ISBLANK(E236), "", Table2[[#This Row],[unique_id]])</f>
        <v>lounge_tv</v>
      </c>
      <c r="G236" s="23" t="s">
        <v>191</v>
      </c>
      <c r="H236" s="23" t="s">
        <v>840</v>
      </c>
      <c r="I236" s="23" t="s">
        <v>417</v>
      </c>
      <c r="L236" s="23" t="s">
        <v>355</v>
      </c>
      <c r="N236" s="23"/>
      <c r="O236" s="25"/>
      <c r="P236" s="25"/>
      <c r="Q236" s="23"/>
      <c r="T236" s="23" t="s">
        <v>347</v>
      </c>
      <c r="V236" s="25"/>
      <c r="X236" s="23" t="str">
        <f>IF(ISBLANK(W236),  "", _xlfn.CONCAT("haas/entity/sensor/", LOWER(C236), "/", E236, "/config"))</f>
        <v/>
      </c>
      <c r="Y236" s="23" t="str">
        <f>IF(ISBLANK(W236),  "", _xlfn.CONCAT(LOWER(C236), "/", E236))</f>
        <v/>
      </c>
      <c r="AC236" s="23" t="str">
        <f>IF(OR(ISBLANK(AJ236), ISBLANK(AK236)), "", LOWER(_xlfn.CONCAT(Table2[[#This Row],[device_manufacturer]], "-",Table2[[#This Row],[device_suggested_area]], "-", Table2[[#This Row],[device_identifiers]])))</f>
        <v>tplink-lounge-tv</v>
      </c>
      <c r="AD236" s="25" t="s">
        <v>582</v>
      </c>
      <c r="AE236" s="23" t="s">
        <v>589</v>
      </c>
      <c r="AF236" s="29" t="s">
        <v>579</v>
      </c>
      <c r="AG236" s="23" t="str">
        <f>IF(OR(ISBLANK(AJ236), ISBLANK(AK236)), "", Table2[[#This Row],[device_via_device]])</f>
        <v>TPLink</v>
      </c>
      <c r="AH236" s="23" t="s">
        <v>237</v>
      </c>
      <c r="AI236" s="23" t="s">
        <v>725</v>
      </c>
      <c r="AJ236" s="23" t="s">
        <v>568</v>
      </c>
      <c r="AK236" s="23" t="s">
        <v>717</v>
      </c>
      <c r="AL236" s="23" t="str">
        <f t="shared" si="7"/>
        <v>[["mac", "ac:84:c6:54:a3:a2"], ["ip", "10.0.6.80"]]</v>
      </c>
    </row>
    <row r="237" spans="1:38" ht="16" customHeight="1" x14ac:dyDescent="0.2">
      <c r="A237" s="23">
        <v>2506</v>
      </c>
      <c r="B237" s="23" t="s">
        <v>26</v>
      </c>
      <c r="C237" s="23" t="s">
        <v>287</v>
      </c>
      <c r="D237" s="23" t="s">
        <v>134</v>
      </c>
      <c r="E237" s="23" t="s">
        <v>340</v>
      </c>
      <c r="F237" s="23" t="str">
        <f>IF(ISBLANK(E237), "", Table2[[#This Row],[unique_id]])</f>
        <v>various_adhoc_outlet</v>
      </c>
      <c r="G237" s="23" t="s">
        <v>281</v>
      </c>
      <c r="H237" s="23" t="s">
        <v>840</v>
      </c>
      <c r="I237" s="23" t="s">
        <v>417</v>
      </c>
      <c r="L237" s="23" t="s">
        <v>355</v>
      </c>
      <c r="N237" s="23"/>
      <c r="O237" s="25"/>
      <c r="P237" s="25"/>
      <c r="Q237" s="23"/>
      <c r="T237" s="23" t="s">
        <v>349</v>
      </c>
      <c r="V237" s="25"/>
      <c r="X237" s="23" t="str">
        <f>IF(ISBLANK(W237),  "", _xlfn.CONCAT("haas/entity/sensor/", LOWER(C237), "/", E237, "/config"))</f>
        <v/>
      </c>
      <c r="Y237" s="23" t="str">
        <f>IF(ISBLANK(W237),  "", _xlfn.CONCAT(LOWER(C237), "/", E237))</f>
        <v/>
      </c>
      <c r="AC237" s="23" t="str">
        <f>IF(OR(ISBLANK(AJ237), ISBLANK(AK237)), "", LOWER(_xlfn.CONCAT(Table2[[#This Row],[device_manufacturer]], "-",Table2[[#This Row],[device_suggested_area]], "-", Table2[[#This Row],[device_identifiers]])))</f>
        <v>tplink-various-adhoc-outlet</v>
      </c>
      <c r="AD237" s="25" t="s">
        <v>581</v>
      </c>
      <c r="AE237" s="23" t="s">
        <v>614</v>
      </c>
      <c r="AF237" s="30" t="s">
        <v>580</v>
      </c>
      <c r="AG237" s="23" t="str">
        <f>IF(OR(ISBLANK(AJ237), ISBLANK(AK237)), "", Table2[[#This Row],[device_via_device]])</f>
        <v>TPLink</v>
      </c>
      <c r="AH237" s="23" t="s">
        <v>575</v>
      </c>
      <c r="AI237" s="23" t="s">
        <v>725</v>
      </c>
      <c r="AJ237" s="23" t="s">
        <v>558</v>
      </c>
      <c r="AK237" s="23" t="s">
        <v>707</v>
      </c>
      <c r="AL237" s="23" t="str">
        <f t="shared" si="7"/>
        <v>[["mac", "10:27:f5:31:f2:2b"], ["ip", "10.0.6.70"]]</v>
      </c>
    </row>
    <row r="238" spans="1:38" ht="16" customHeight="1" x14ac:dyDescent="0.2">
      <c r="A238" s="23">
        <v>2507</v>
      </c>
      <c r="B238" s="23" t="s">
        <v>26</v>
      </c>
      <c r="C238" s="23" t="s">
        <v>287</v>
      </c>
      <c r="D238" s="23" t="s">
        <v>134</v>
      </c>
      <c r="E238" s="23" t="s">
        <v>334</v>
      </c>
      <c r="F238" s="23" t="str">
        <f>IF(ISBLANK(E238), "", Table2[[#This Row],[unique_id]])</f>
        <v>study_outlet</v>
      </c>
      <c r="G238" s="23" t="s">
        <v>275</v>
      </c>
      <c r="H238" s="23" t="s">
        <v>840</v>
      </c>
      <c r="I238" s="23" t="s">
        <v>417</v>
      </c>
      <c r="L238" s="23" t="s">
        <v>355</v>
      </c>
      <c r="N238" s="23"/>
      <c r="O238" s="25"/>
      <c r="P238" s="25"/>
      <c r="Q238" s="23"/>
      <c r="T238" s="23" t="s">
        <v>349</v>
      </c>
      <c r="V238" s="25"/>
      <c r="X238" s="23" t="str">
        <f>IF(ISBLANK(W238),  "", _xlfn.CONCAT("haas/entity/sensor/", LOWER(C238), "/", E238, "/config"))</f>
        <v/>
      </c>
      <c r="Y238" s="23" t="str">
        <f>IF(ISBLANK(W238),  "", _xlfn.CONCAT(LOWER(C238), "/", E238))</f>
        <v/>
      </c>
      <c r="AC238" s="23" t="str">
        <f>IF(OR(ISBLANK(AJ238), ISBLANK(AK238)), "", LOWER(_xlfn.CONCAT(Table2[[#This Row],[device_manufacturer]], "-",Table2[[#This Row],[device_suggested_area]], "-", Table2[[#This Row],[device_identifiers]])))</f>
        <v>tplink-study-outlet</v>
      </c>
      <c r="AD238" s="25" t="s">
        <v>581</v>
      </c>
      <c r="AE238" s="23" t="s">
        <v>591</v>
      </c>
      <c r="AF238" s="30" t="s">
        <v>580</v>
      </c>
      <c r="AG238" s="23" t="str">
        <f>IF(OR(ISBLANK(AJ238), ISBLANK(AK238)), "", Table2[[#This Row],[device_via_device]])</f>
        <v>TPLink</v>
      </c>
      <c r="AH238" s="23" t="s">
        <v>576</v>
      </c>
      <c r="AI238" s="23" t="s">
        <v>725</v>
      </c>
      <c r="AJ238" s="23" t="s">
        <v>570</v>
      </c>
      <c r="AK238" s="23" t="s">
        <v>719</v>
      </c>
      <c r="AL238" s="23" t="str">
        <f t="shared" si="7"/>
        <v>[["mac", "60:a4:b7:1f:72:0a"], ["ip", "10.0.6.82"]]</v>
      </c>
    </row>
    <row r="239" spans="1:38" ht="16" customHeight="1" x14ac:dyDescent="0.2">
      <c r="A239" s="23">
        <v>2508</v>
      </c>
      <c r="B239" s="23" t="s">
        <v>26</v>
      </c>
      <c r="C239" s="23" t="s">
        <v>287</v>
      </c>
      <c r="D239" s="23" t="s">
        <v>134</v>
      </c>
      <c r="E239" s="23" t="s">
        <v>335</v>
      </c>
      <c r="F239" s="23" t="str">
        <f>IF(ISBLANK(E239), "", Table2[[#This Row],[unique_id]])</f>
        <v>office_outlet</v>
      </c>
      <c r="G239" s="23" t="s">
        <v>274</v>
      </c>
      <c r="H239" s="23" t="s">
        <v>840</v>
      </c>
      <c r="I239" s="23" t="s">
        <v>417</v>
      </c>
      <c r="L239" s="23" t="s">
        <v>355</v>
      </c>
      <c r="N239" s="23"/>
      <c r="O239" s="25"/>
      <c r="P239" s="25"/>
      <c r="Q239" s="23"/>
      <c r="T239" s="23" t="s">
        <v>349</v>
      </c>
      <c r="V239" s="25"/>
      <c r="X239" s="23" t="str">
        <f>IF(ISBLANK(W239),  "", _xlfn.CONCAT("haas/entity/sensor/", LOWER(C239), "/", E239, "/config"))</f>
        <v/>
      </c>
      <c r="Y239" s="23" t="str">
        <f>IF(ISBLANK(W239),  "", _xlfn.CONCAT(LOWER(C239), "/", E239))</f>
        <v/>
      </c>
      <c r="AC239" s="23" t="str">
        <f>IF(OR(ISBLANK(AJ239), ISBLANK(AK239)), "", LOWER(_xlfn.CONCAT(Table2[[#This Row],[device_manufacturer]], "-",Table2[[#This Row],[device_suggested_area]], "-", Table2[[#This Row],[device_identifiers]])))</f>
        <v>tplink-office-outlet</v>
      </c>
      <c r="AD239" s="25" t="s">
        <v>581</v>
      </c>
      <c r="AE239" s="23" t="s">
        <v>591</v>
      </c>
      <c r="AF239" s="31" t="s">
        <v>580</v>
      </c>
      <c r="AG239" s="23" t="str">
        <f>IF(OR(ISBLANK(AJ239), ISBLANK(AK239)), "", Table2[[#This Row],[device_via_device]])</f>
        <v>TPLink</v>
      </c>
      <c r="AH239" s="23" t="s">
        <v>256</v>
      </c>
      <c r="AI239" s="23" t="s">
        <v>725</v>
      </c>
      <c r="AJ239" s="23" t="s">
        <v>571</v>
      </c>
      <c r="AK239" s="23" t="s">
        <v>720</v>
      </c>
      <c r="AL239" s="23" t="str">
        <f t="shared" si="7"/>
        <v>[["mac", "10:27:f5:31:ec:58"], ["ip", "10.0.6.83"]]</v>
      </c>
    </row>
    <row r="240" spans="1:38" ht="16" customHeight="1" x14ac:dyDescent="0.2">
      <c r="A240" s="23">
        <v>2509</v>
      </c>
      <c r="B240" s="23" t="s">
        <v>26</v>
      </c>
      <c r="C240" s="23" t="s">
        <v>287</v>
      </c>
      <c r="D240" s="23" t="s">
        <v>134</v>
      </c>
      <c r="E240" s="23" t="s">
        <v>327</v>
      </c>
      <c r="F240" s="23" t="str">
        <f>IF(ISBLANK(E240), "", Table2[[#This Row],[unique_id]])</f>
        <v>kitchen_dish_washer</v>
      </c>
      <c r="G240" s="23" t="s">
        <v>277</v>
      </c>
      <c r="H240" s="23" t="s">
        <v>840</v>
      </c>
      <c r="I240" s="23" t="s">
        <v>417</v>
      </c>
      <c r="L240" s="23" t="s">
        <v>355</v>
      </c>
      <c r="N240" s="23"/>
      <c r="O240" s="25"/>
      <c r="P240" s="25"/>
      <c r="Q240" s="23"/>
      <c r="T240" s="23" t="s">
        <v>341</v>
      </c>
      <c r="V240" s="25"/>
      <c r="X240" s="23" t="str">
        <f>IF(ISBLANK(W240),  "", _xlfn.CONCAT("haas/entity/sensor/", LOWER(C240), "/", E240, "/config"))</f>
        <v/>
      </c>
      <c r="Y240" s="23" t="str">
        <f>IF(ISBLANK(W240),  "", _xlfn.CONCAT(LOWER(C240), "/", E240))</f>
        <v/>
      </c>
      <c r="AC240" s="23" t="str">
        <f>IF(OR(ISBLANK(AJ240), ISBLANK(AK240)), "", LOWER(_xlfn.CONCAT(Table2[[#This Row],[device_manufacturer]], "-",Table2[[#This Row],[device_suggested_area]], "-", Table2[[#This Row],[device_identifiers]])))</f>
        <v>tplink-kitchen-dish_washer</v>
      </c>
      <c r="AD240" s="25" t="s">
        <v>581</v>
      </c>
      <c r="AE240" s="23" t="s">
        <v>593</v>
      </c>
      <c r="AF240" s="31" t="s">
        <v>580</v>
      </c>
      <c r="AG240" s="23" t="str">
        <f>IF(OR(ISBLANK(AJ240), ISBLANK(AK240)), "", Table2[[#This Row],[device_via_device]])</f>
        <v>TPLink</v>
      </c>
      <c r="AH240" s="23" t="s">
        <v>249</v>
      </c>
      <c r="AI240" s="23" t="s">
        <v>725</v>
      </c>
      <c r="AJ240" s="23" t="s">
        <v>561</v>
      </c>
      <c r="AK240" s="23" t="s">
        <v>710</v>
      </c>
      <c r="AL240" s="23" t="str">
        <f t="shared" si="7"/>
        <v>[["mac", "5c:a6:e6:25:55:f7"], ["ip", "10.0.6.73"]]</v>
      </c>
    </row>
    <row r="241" spans="1:38" ht="16" customHeight="1" x14ac:dyDescent="0.2">
      <c r="A241" s="23">
        <v>2510</v>
      </c>
      <c r="B241" s="23" t="s">
        <v>26</v>
      </c>
      <c r="C241" s="23" t="s">
        <v>287</v>
      </c>
      <c r="D241" s="23" t="s">
        <v>134</v>
      </c>
      <c r="E241" s="23" t="s">
        <v>328</v>
      </c>
      <c r="F241" s="23" t="str">
        <f>IF(ISBLANK(E241), "", Table2[[#This Row],[unique_id]])</f>
        <v>laundry_clothes_dryer</v>
      </c>
      <c r="G241" s="23" t="s">
        <v>278</v>
      </c>
      <c r="H241" s="23" t="s">
        <v>840</v>
      </c>
      <c r="I241" s="23" t="s">
        <v>417</v>
      </c>
      <c r="L241" s="23" t="s">
        <v>355</v>
      </c>
      <c r="N241" s="23"/>
      <c r="O241" s="25"/>
      <c r="P241" s="25"/>
      <c r="Q241" s="23"/>
      <c r="T241" s="23" t="s">
        <v>342</v>
      </c>
      <c r="V241" s="25"/>
      <c r="X241" s="23" t="str">
        <f>IF(ISBLANK(W241),  "", _xlfn.CONCAT("haas/entity/sensor/", LOWER(C241), "/", E241, "/config"))</f>
        <v/>
      </c>
      <c r="Y241" s="23" t="str">
        <f>IF(ISBLANK(W241),  "", _xlfn.CONCAT(LOWER(C241), "/", E241))</f>
        <v/>
      </c>
      <c r="AC241" s="23" t="str">
        <f>IF(OR(ISBLANK(AJ241), ISBLANK(AK241)), "", LOWER(_xlfn.CONCAT(Table2[[#This Row],[device_manufacturer]], "-",Table2[[#This Row],[device_suggested_area]], "-", Table2[[#This Row],[device_identifiers]])))</f>
        <v>tplink-laundry-clothes-dryer</v>
      </c>
      <c r="AD241" s="25" t="s">
        <v>581</v>
      </c>
      <c r="AE241" s="23" t="s">
        <v>617</v>
      </c>
      <c r="AF241" s="31" t="s">
        <v>580</v>
      </c>
      <c r="AG241" s="23" t="str">
        <f>IF(OR(ISBLANK(AJ241), ISBLANK(AK241)), "", Table2[[#This Row],[device_via_device]])</f>
        <v>TPLink</v>
      </c>
      <c r="AH241" s="23" t="s">
        <v>257</v>
      </c>
      <c r="AI241" s="23" t="s">
        <v>725</v>
      </c>
      <c r="AJ241" s="23" t="s">
        <v>562</v>
      </c>
      <c r="AK241" s="23" t="s">
        <v>711</v>
      </c>
      <c r="AL241" s="23" t="str">
        <f t="shared" si="7"/>
        <v>[["mac", "5c:a6:e6:25:55:f0"], ["ip", "10.0.6.74"]]</v>
      </c>
    </row>
    <row r="242" spans="1:38" ht="16" customHeight="1" x14ac:dyDescent="0.2">
      <c r="A242" s="23">
        <v>2511</v>
      </c>
      <c r="B242" s="23" t="s">
        <v>26</v>
      </c>
      <c r="C242" s="23" t="s">
        <v>287</v>
      </c>
      <c r="D242" s="23" t="s">
        <v>134</v>
      </c>
      <c r="E242" s="23" t="s">
        <v>329</v>
      </c>
      <c r="F242" s="23" t="str">
        <f>IF(ISBLANK(E242), "", Table2[[#This Row],[unique_id]])</f>
        <v>laundry_washing_machine</v>
      </c>
      <c r="G242" s="23" t="s">
        <v>276</v>
      </c>
      <c r="H242" s="23" t="s">
        <v>840</v>
      </c>
      <c r="I242" s="23" t="s">
        <v>417</v>
      </c>
      <c r="L242" s="23" t="s">
        <v>355</v>
      </c>
      <c r="N242" s="23"/>
      <c r="O242" s="25"/>
      <c r="P242" s="25"/>
      <c r="Q242" s="23"/>
      <c r="T242" s="23" t="s">
        <v>343</v>
      </c>
      <c r="V242" s="25"/>
      <c r="X242" s="23" t="str">
        <f>IF(ISBLANK(W242),  "", _xlfn.CONCAT("haas/entity/sensor/", LOWER(C242), "/", E242, "/config"))</f>
        <v/>
      </c>
      <c r="Y242" s="23" t="str">
        <f>IF(ISBLANK(W242),  "", _xlfn.CONCAT(LOWER(C242), "/", E242))</f>
        <v/>
      </c>
      <c r="AC242" s="23" t="str">
        <f>IF(OR(ISBLANK(AJ242), ISBLANK(AK242)), "", LOWER(_xlfn.CONCAT(Table2[[#This Row],[device_manufacturer]], "-",Table2[[#This Row],[device_suggested_area]], "-", Table2[[#This Row],[device_identifiers]])))</f>
        <v>tplink-laundry-washing-machine</v>
      </c>
      <c r="AD242" s="25" t="s">
        <v>581</v>
      </c>
      <c r="AE242" s="23" t="s">
        <v>618</v>
      </c>
      <c r="AF242" s="31" t="s">
        <v>580</v>
      </c>
      <c r="AG242" s="23" t="str">
        <f>IF(OR(ISBLANK(AJ242), ISBLANK(AK242)), "", Table2[[#This Row],[device_via_device]])</f>
        <v>TPLink</v>
      </c>
      <c r="AH242" s="23" t="s">
        <v>257</v>
      </c>
      <c r="AI242" s="23" t="s">
        <v>725</v>
      </c>
      <c r="AJ242" s="23" t="s">
        <v>563</v>
      </c>
      <c r="AK242" s="23" t="s">
        <v>712</v>
      </c>
      <c r="AL242" s="23" t="str">
        <f t="shared" si="7"/>
        <v>[["mac", "5c:a6:e6:25:5a:a3"], ["ip", "10.0.6.75"]]</v>
      </c>
    </row>
    <row r="243" spans="1:38" ht="16" customHeight="1" x14ac:dyDescent="0.2">
      <c r="A243" s="23">
        <v>2512</v>
      </c>
      <c r="B243" s="23" t="s">
        <v>26</v>
      </c>
      <c r="C243" s="23" t="s">
        <v>287</v>
      </c>
      <c r="D243" s="23" t="s">
        <v>134</v>
      </c>
      <c r="E243" s="23" t="s">
        <v>330</v>
      </c>
      <c r="F243" s="23" t="str">
        <f>IF(ISBLANK(E243), "", Table2[[#This Row],[unique_id]])</f>
        <v>kitchen_coffee_machine</v>
      </c>
      <c r="G243" s="23" t="s">
        <v>135</v>
      </c>
      <c r="H243" s="23" t="s">
        <v>840</v>
      </c>
      <c r="I243" s="23" t="s">
        <v>417</v>
      </c>
      <c r="L243" s="23" t="s">
        <v>355</v>
      </c>
      <c r="N243" s="23"/>
      <c r="O243" s="25"/>
      <c r="P243" s="25"/>
      <c r="Q243" s="23"/>
      <c r="T243" s="23" t="s">
        <v>344</v>
      </c>
      <c r="V243" s="25"/>
      <c r="X243" s="23" t="str">
        <f>IF(ISBLANK(W243),  "", _xlfn.CONCAT("haas/entity/sensor/", LOWER(C243), "/", E243, "/config"))</f>
        <v/>
      </c>
      <c r="Y243" s="23" t="str">
        <f>IF(ISBLANK(W243),  "", _xlfn.CONCAT(LOWER(C243), "/", E243))</f>
        <v/>
      </c>
      <c r="AC243" s="23" t="str">
        <f>IF(OR(ISBLANK(AJ243), ISBLANK(AK243)), "", LOWER(_xlfn.CONCAT(Table2[[#This Row],[device_manufacturer]], "-",Table2[[#This Row],[device_suggested_area]], "-", Table2[[#This Row],[device_identifiers]])))</f>
        <v>tplink-kitchen-coffee-machine</v>
      </c>
      <c r="AD243" s="25" t="s">
        <v>581</v>
      </c>
      <c r="AE243" s="23" t="s">
        <v>619</v>
      </c>
      <c r="AF243" s="23" t="s">
        <v>580</v>
      </c>
      <c r="AG243" s="23" t="str">
        <f>IF(OR(ISBLANK(AJ243), ISBLANK(AK243)), "", Table2[[#This Row],[device_via_device]])</f>
        <v>TPLink</v>
      </c>
      <c r="AH243" s="23" t="s">
        <v>249</v>
      </c>
      <c r="AI243" s="23" t="s">
        <v>725</v>
      </c>
      <c r="AJ243" s="23" t="s">
        <v>564</v>
      </c>
      <c r="AK243" s="23" t="s">
        <v>713</v>
      </c>
      <c r="AL243" s="23" t="str">
        <f t="shared" si="7"/>
        <v>[["mac", "60:a4:b7:1f:71:0a"], ["ip", "10.0.6.76"]]</v>
      </c>
    </row>
    <row r="244" spans="1:38" ht="16" customHeight="1" x14ac:dyDescent="0.2">
      <c r="A244" s="23">
        <v>2513</v>
      </c>
      <c r="B244" s="23" t="s">
        <v>26</v>
      </c>
      <c r="C244" s="23" t="s">
        <v>287</v>
      </c>
      <c r="D244" s="23" t="s">
        <v>134</v>
      </c>
      <c r="E244" s="23" t="s">
        <v>331</v>
      </c>
      <c r="F244" s="23" t="str">
        <f>IF(ISBLANK(E244), "", Table2[[#This Row],[unique_id]])</f>
        <v>kitchen_fridge</v>
      </c>
      <c r="G244" s="23" t="s">
        <v>272</v>
      </c>
      <c r="H244" s="23" t="s">
        <v>840</v>
      </c>
      <c r="I244" s="23" t="s">
        <v>417</v>
      </c>
      <c r="L244" s="23" t="s">
        <v>355</v>
      </c>
      <c r="N244" s="23"/>
      <c r="O244" s="25"/>
      <c r="P244" s="25"/>
      <c r="Q244" s="23"/>
      <c r="T244" s="23" t="s">
        <v>345</v>
      </c>
      <c r="V244" s="25"/>
      <c r="X244" s="23" t="str">
        <f>IF(ISBLANK(W244),  "", _xlfn.CONCAT("haas/entity/sensor/", LOWER(C244), "/", E244, "/config"))</f>
        <v/>
      </c>
      <c r="Y244" s="23" t="str">
        <f>IF(ISBLANK(W244),  "", _xlfn.CONCAT(LOWER(C244), "/", E244))</f>
        <v/>
      </c>
      <c r="AC244" s="23" t="str">
        <f>IF(OR(ISBLANK(AJ244), ISBLANK(AK244)), "", LOWER(_xlfn.CONCAT(Table2[[#This Row],[device_manufacturer]], "-",Table2[[#This Row],[device_suggested_area]], "-", Table2[[#This Row],[device_identifiers]])))</f>
        <v>tplink-kitchen-fridge</v>
      </c>
      <c r="AD244" s="25" t="s">
        <v>582</v>
      </c>
      <c r="AE244" s="23" t="s">
        <v>586</v>
      </c>
      <c r="AF244" s="29" t="s">
        <v>579</v>
      </c>
      <c r="AG244" s="23" t="str">
        <f>IF(OR(ISBLANK(AJ244), ISBLANK(AK244)), "", Table2[[#This Row],[device_via_device]])</f>
        <v>TPLink</v>
      </c>
      <c r="AH244" s="23" t="s">
        <v>249</v>
      </c>
      <c r="AI244" s="23" t="s">
        <v>725</v>
      </c>
      <c r="AJ244" s="23" t="s">
        <v>565</v>
      </c>
      <c r="AK244" s="23" t="s">
        <v>714</v>
      </c>
      <c r="AL244" s="23" t="str">
        <f t="shared" si="7"/>
        <v>[["mac", "ac:84:c6:54:96:50"], ["ip", "10.0.6.77"]]</v>
      </c>
    </row>
    <row r="245" spans="1:38" ht="16" customHeight="1" x14ac:dyDescent="0.2">
      <c r="A245" s="23">
        <v>2514</v>
      </c>
      <c r="B245" s="23" t="s">
        <v>26</v>
      </c>
      <c r="C245" s="23" t="s">
        <v>287</v>
      </c>
      <c r="D245" s="23" t="s">
        <v>134</v>
      </c>
      <c r="E245" s="23" t="s">
        <v>332</v>
      </c>
      <c r="F245" s="23" t="str">
        <f>IF(ISBLANK(E245), "", Table2[[#This Row],[unique_id]])</f>
        <v>deck_freezer</v>
      </c>
      <c r="G245" s="23" t="s">
        <v>273</v>
      </c>
      <c r="H245" s="23" t="s">
        <v>840</v>
      </c>
      <c r="I245" s="23" t="s">
        <v>417</v>
      </c>
      <c r="L245" s="23" t="s">
        <v>355</v>
      </c>
      <c r="N245" s="23"/>
      <c r="O245" s="25"/>
      <c r="P245" s="25"/>
      <c r="Q245" s="23"/>
      <c r="T245" s="23" t="s">
        <v>346</v>
      </c>
      <c r="V245" s="25"/>
      <c r="X245" s="23" t="str">
        <f>IF(ISBLANK(W245),  "", _xlfn.CONCAT("haas/entity/sensor/", LOWER(C245), "/", E245, "/config"))</f>
        <v/>
      </c>
      <c r="Y245" s="23" t="str">
        <f>IF(ISBLANK(W245),  "", _xlfn.CONCAT(LOWER(C245), "/", E245))</f>
        <v/>
      </c>
      <c r="AC245" s="23" t="str">
        <f>IF(OR(ISBLANK(AJ245), ISBLANK(AK245)), "", LOWER(_xlfn.CONCAT(Table2[[#This Row],[device_manufacturer]], "-",Table2[[#This Row],[device_suggested_area]], "-", Table2[[#This Row],[device_identifiers]])))</f>
        <v>tplink-deck-freezer</v>
      </c>
      <c r="AD245" s="25" t="s">
        <v>582</v>
      </c>
      <c r="AE245" s="23" t="s">
        <v>587</v>
      </c>
      <c r="AF245" s="23" t="s">
        <v>579</v>
      </c>
      <c r="AG245" s="23" t="str">
        <f>IF(OR(ISBLANK(AJ245), ISBLANK(AK245)), "", Table2[[#This Row],[device_via_device]])</f>
        <v>TPLink</v>
      </c>
      <c r="AH245" s="23" t="s">
        <v>577</v>
      </c>
      <c r="AI245" s="23" t="s">
        <v>725</v>
      </c>
      <c r="AJ245" s="23" t="s">
        <v>566</v>
      </c>
      <c r="AK245" s="23" t="s">
        <v>715</v>
      </c>
      <c r="AL245" s="23" t="str">
        <f t="shared" si="7"/>
        <v>[["mac", "ac:84:c6:54:9e:cf"], ["ip", "10.0.6.78"]]</v>
      </c>
    </row>
    <row r="246" spans="1:38" ht="16" customHeight="1" x14ac:dyDescent="0.2">
      <c r="A246" s="23">
        <v>2515</v>
      </c>
      <c r="B246" s="23" t="s">
        <v>26</v>
      </c>
      <c r="C246" s="23" t="s">
        <v>287</v>
      </c>
      <c r="D246" s="23" t="s">
        <v>134</v>
      </c>
      <c r="E246" s="23" t="s">
        <v>338</v>
      </c>
      <c r="F246" s="23" t="str">
        <f>IF(ISBLANK(E246), "", Table2[[#This Row],[unique_id]])</f>
        <v>study_battery_charger</v>
      </c>
      <c r="G246" s="23" t="s">
        <v>280</v>
      </c>
      <c r="H246" s="23" t="s">
        <v>840</v>
      </c>
      <c r="I246" s="23" t="s">
        <v>417</v>
      </c>
      <c r="L246" s="23" t="s">
        <v>355</v>
      </c>
      <c r="N246" s="23"/>
      <c r="O246" s="25"/>
      <c r="P246" s="25"/>
      <c r="Q246" s="23"/>
      <c r="T246" s="23" t="s">
        <v>353</v>
      </c>
      <c r="V246" s="25"/>
      <c r="X246" s="23" t="str">
        <f>IF(ISBLANK(W246),  "", _xlfn.CONCAT("haas/entity/sensor/", LOWER(C246), "/", E246, "/config"))</f>
        <v/>
      </c>
      <c r="Y246" s="23" t="str">
        <f>IF(ISBLANK(W246),  "", _xlfn.CONCAT(LOWER(C246), "/", E246))</f>
        <v/>
      </c>
      <c r="AC246" s="23" t="str">
        <f>IF(OR(ISBLANK(AJ246), ISBLANK(AK246)), "", LOWER(_xlfn.CONCAT(Table2[[#This Row],[device_manufacturer]], "-",Table2[[#This Row],[device_suggested_area]], "-", Table2[[#This Row],[device_identifiers]])))</f>
        <v>tplink-study-battery-charger</v>
      </c>
      <c r="AD246" s="25" t="s">
        <v>581</v>
      </c>
      <c r="AE246" s="23" t="s">
        <v>615</v>
      </c>
      <c r="AF246" s="31" t="s">
        <v>580</v>
      </c>
      <c r="AG246" s="23" t="str">
        <f>IF(OR(ISBLANK(AJ246), ISBLANK(AK246)), "", Table2[[#This Row],[device_via_device]])</f>
        <v>TPLink</v>
      </c>
      <c r="AH246" s="23" t="s">
        <v>576</v>
      </c>
      <c r="AI246" s="23" t="s">
        <v>725</v>
      </c>
      <c r="AJ246" s="23" t="s">
        <v>559</v>
      </c>
      <c r="AK246" s="23" t="s">
        <v>708</v>
      </c>
      <c r="AL246" s="23" t="str">
        <f t="shared" si="7"/>
        <v>[["mac", "5c:a6:e6:25:64:e9"], ["ip", "10.0.6.71"]]</v>
      </c>
    </row>
    <row r="247" spans="1:38" ht="16" customHeight="1" x14ac:dyDescent="0.2">
      <c r="A247" s="23">
        <v>2516</v>
      </c>
      <c r="B247" s="23" t="s">
        <v>26</v>
      </c>
      <c r="C247" s="23" t="s">
        <v>287</v>
      </c>
      <c r="D247" s="23" t="s">
        <v>134</v>
      </c>
      <c r="E247" s="23" t="s">
        <v>339</v>
      </c>
      <c r="F247" s="23" t="str">
        <f>IF(ISBLANK(E247), "", Table2[[#This Row],[unique_id]])</f>
        <v>laundry_vacuum_charger</v>
      </c>
      <c r="G247" s="23" t="s">
        <v>279</v>
      </c>
      <c r="H247" s="23" t="s">
        <v>840</v>
      </c>
      <c r="I247" s="23" t="s">
        <v>417</v>
      </c>
      <c r="L247" s="23" t="s">
        <v>355</v>
      </c>
      <c r="N247" s="23"/>
      <c r="O247" s="25"/>
      <c r="P247" s="25"/>
      <c r="Q247" s="23"/>
      <c r="T247" s="23" t="s">
        <v>353</v>
      </c>
      <c r="V247" s="25"/>
      <c r="X247" s="23" t="str">
        <f>IF(ISBLANK(W247),  "", _xlfn.CONCAT("haas/entity/sensor/", LOWER(C247), "/", E247, "/config"))</f>
        <v/>
      </c>
      <c r="Y247" s="23" t="str">
        <f>IF(ISBLANK(W247),  "", _xlfn.CONCAT(LOWER(C247), "/", E247))</f>
        <v/>
      </c>
      <c r="AC247" s="23" t="str">
        <f>IF(OR(ISBLANK(AJ247), ISBLANK(AK247)), "", LOWER(_xlfn.CONCAT(Table2[[#This Row],[device_manufacturer]], "-",Table2[[#This Row],[device_suggested_area]], "-", Table2[[#This Row],[device_identifiers]])))</f>
        <v>tplink-laundry-vacuum-charger</v>
      </c>
      <c r="AD247" s="25" t="s">
        <v>581</v>
      </c>
      <c r="AE247" s="23" t="s">
        <v>616</v>
      </c>
      <c r="AF247" s="31" t="s">
        <v>580</v>
      </c>
      <c r="AG247" s="23" t="str">
        <f>IF(OR(ISBLANK(AJ247), ISBLANK(AK247)), "", Table2[[#This Row],[device_via_device]])</f>
        <v>TPLink</v>
      </c>
      <c r="AH247" s="23" t="s">
        <v>257</v>
      </c>
      <c r="AI247" s="23" t="s">
        <v>725</v>
      </c>
      <c r="AJ247" s="23" t="s">
        <v>560</v>
      </c>
      <c r="AK247" s="23" t="s">
        <v>709</v>
      </c>
      <c r="AL247" s="23" t="str">
        <f t="shared" si="7"/>
        <v>[["mac", "5c:a6:e6:25:57:fd"], ["ip", "10.0.6.72"]]</v>
      </c>
    </row>
    <row r="248" spans="1:38" ht="16" customHeight="1" x14ac:dyDescent="0.2">
      <c r="A248" s="23">
        <v>2517</v>
      </c>
      <c r="B248" s="23" t="s">
        <v>26</v>
      </c>
      <c r="C248" s="23" t="s">
        <v>287</v>
      </c>
      <c r="D248" s="23" t="s">
        <v>134</v>
      </c>
      <c r="E248" s="23" t="s">
        <v>336</v>
      </c>
      <c r="F248" s="23" t="str">
        <f>IF(ISBLANK(E248), "", Table2[[#This Row],[unique_id]])</f>
        <v>rack_outlet</v>
      </c>
      <c r="G248" s="23" t="s">
        <v>271</v>
      </c>
      <c r="H248" s="23" t="s">
        <v>840</v>
      </c>
      <c r="I248" s="23" t="s">
        <v>417</v>
      </c>
      <c r="L248" s="23" t="s">
        <v>355</v>
      </c>
      <c r="N248" s="23"/>
      <c r="O248" s="25"/>
      <c r="P248" s="25"/>
      <c r="Q248" s="23"/>
      <c r="T248" s="23" t="s">
        <v>350</v>
      </c>
      <c r="V248" s="25"/>
      <c r="X248" s="23" t="str">
        <f>IF(ISBLANK(W248),  "", _xlfn.CONCAT("haas/entity/sensor/", LOWER(C248), "/", E248, "/config"))</f>
        <v/>
      </c>
      <c r="Y248" s="23" t="str">
        <f>IF(ISBLANK(W248),  "", _xlfn.CONCAT(LOWER(C248), "/", E248))</f>
        <v/>
      </c>
      <c r="AC248" s="23" t="str">
        <f>IF(OR(ISBLANK(AJ248), ISBLANK(AK248)), "", LOWER(_xlfn.CONCAT(Table2[[#This Row],[device_manufacturer]], "-",Table2[[#This Row],[device_suggested_area]], "-", Table2[[#This Row],[device_identifiers]])))</f>
        <v>tplink-rack-outlet</v>
      </c>
      <c r="AD248" s="25" t="s">
        <v>582</v>
      </c>
      <c r="AE248" s="23" t="s">
        <v>591</v>
      </c>
      <c r="AF248" s="29" t="s">
        <v>579</v>
      </c>
      <c r="AG248" s="23" t="str">
        <f>IF(OR(ISBLANK(AJ248), ISBLANK(AK248)), "", Table2[[#This Row],[device_via_device]])</f>
        <v>TPLink</v>
      </c>
      <c r="AH248" s="23" t="s">
        <v>28</v>
      </c>
      <c r="AI248" s="23" t="s">
        <v>725</v>
      </c>
      <c r="AJ248" s="23" t="s">
        <v>574</v>
      </c>
      <c r="AK248" s="23" t="s">
        <v>723</v>
      </c>
      <c r="AL248" s="23" t="str">
        <f t="shared" si="7"/>
        <v>[["mac", "ac:84:c6:54:95:8b"], ["ip", "10.0.6.86"]]</v>
      </c>
    </row>
    <row r="249" spans="1:38" ht="16" customHeight="1" x14ac:dyDescent="0.2">
      <c r="A249" s="23">
        <v>2518</v>
      </c>
      <c r="B249" s="23" t="s">
        <v>26</v>
      </c>
      <c r="C249" s="23" t="s">
        <v>287</v>
      </c>
      <c r="D249" s="23" t="s">
        <v>134</v>
      </c>
      <c r="E249" s="23" t="s">
        <v>337</v>
      </c>
      <c r="F249" s="23" t="str">
        <f>IF(ISBLANK(E249), "", Table2[[#This Row],[unique_id]])</f>
        <v>roof_network_switch</v>
      </c>
      <c r="G249" s="23" t="s">
        <v>268</v>
      </c>
      <c r="H249" s="23" t="s">
        <v>840</v>
      </c>
      <c r="I249" s="23" t="s">
        <v>417</v>
      </c>
      <c r="L249" s="23" t="s">
        <v>355</v>
      </c>
      <c r="N249" s="23"/>
      <c r="O249" s="25"/>
      <c r="P249" s="25"/>
      <c r="Q249" s="23"/>
      <c r="T249" s="23" t="s">
        <v>351</v>
      </c>
      <c r="V249" s="25"/>
      <c r="X249" s="23" t="str">
        <f>IF(ISBLANK(W249),  "", _xlfn.CONCAT("haas/entity/sensor/", LOWER(C249), "/", E249, "/config"))</f>
        <v/>
      </c>
      <c r="Y249" s="23" t="str">
        <f>IF(ISBLANK(W249),  "", _xlfn.CONCAT(LOWER(C249), "/", E249))</f>
        <v/>
      </c>
      <c r="AC249" s="23" t="str">
        <f>IF(OR(ISBLANK(AJ249), ISBLANK(AK249)), "", LOWER(_xlfn.CONCAT(Table2[[#This Row],[device_manufacturer]], "-",Table2[[#This Row],[device_suggested_area]], "-", Table2[[#This Row],[device_identifiers]])))</f>
        <v>tplink-roof-network-switch</v>
      </c>
      <c r="AD249" s="25" t="s">
        <v>582</v>
      </c>
      <c r="AE249" s="23" t="s">
        <v>737</v>
      </c>
      <c r="AF249" s="23" t="s">
        <v>579</v>
      </c>
      <c r="AG249" s="23" t="str">
        <f>IF(OR(ISBLANK(AJ249), ISBLANK(AK249)), "", Table2[[#This Row],[device_via_device]])</f>
        <v>TPLink</v>
      </c>
      <c r="AH249" s="23" t="s">
        <v>38</v>
      </c>
      <c r="AI249" s="23" t="s">
        <v>725</v>
      </c>
      <c r="AJ249" s="23" t="s">
        <v>572</v>
      </c>
      <c r="AK249" s="23" t="s">
        <v>721</v>
      </c>
      <c r="AL249" s="23" t="str">
        <f t="shared" si="7"/>
        <v>[["mac", "ac:84:c6:0d:20:9e"], ["ip", "10.0.6.84"]]</v>
      </c>
    </row>
    <row r="250" spans="1:38" ht="16" customHeight="1" x14ac:dyDescent="0.2">
      <c r="A250" s="23">
        <v>2519</v>
      </c>
      <c r="B250" s="23" t="s">
        <v>26</v>
      </c>
      <c r="C250" s="23" t="s">
        <v>287</v>
      </c>
      <c r="D250" s="23" t="s">
        <v>134</v>
      </c>
      <c r="E250" s="23" t="s">
        <v>736</v>
      </c>
      <c r="F250" s="23" t="str">
        <f>IF(ISBLANK(E250), "", Table2[[#This Row],[unique_id]])</f>
        <v>rack_modem</v>
      </c>
      <c r="G250" s="23" t="s">
        <v>270</v>
      </c>
      <c r="H250" s="23" t="s">
        <v>840</v>
      </c>
      <c r="I250" s="23" t="s">
        <v>417</v>
      </c>
      <c r="L250" s="23" t="s">
        <v>355</v>
      </c>
      <c r="N250" s="23"/>
      <c r="O250" s="25"/>
      <c r="P250" s="25"/>
      <c r="Q250" s="23"/>
      <c r="T250" s="23" t="s">
        <v>352</v>
      </c>
      <c r="V250" s="25"/>
      <c r="X250" s="23" t="str">
        <f>IF(ISBLANK(W250),  "", _xlfn.CONCAT("haas/entity/sensor/", LOWER(C250), "/", E250, "/config"))</f>
        <v/>
      </c>
      <c r="Y250" s="23" t="str">
        <f>IF(ISBLANK(W250),  "", _xlfn.CONCAT(LOWER(C250), "/", E250))</f>
        <v/>
      </c>
      <c r="AC250" s="23" t="str">
        <f>IF(OR(ISBLANK(AJ250), ISBLANK(AK250)), "", LOWER(_xlfn.CONCAT(Table2[[#This Row],[device_manufacturer]], "-",Table2[[#This Row],[device_suggested_area]], "-", Table2[[#This Row],[device_identifiers]])))</f>
        <v>tplink-rack-modem</v>
      </c>
      <c r="AD250" s="25" t="s">
        <v>581</v>
      </c>
      <c r="AE250" s="23" t="s">
        <v>592</v>
      </c>
      <c r="AF250" s="31" t="s">
        <v>580</v>
      </c>
      <c r="AG250" s="23" t="str">
        <f>IF(OR(ISBLANK(AJ250), ISBLANK(AK250)), "", Table2[[#This Row],[device_via_device]])</f>
        <v>TPLink</v>
      </c>
      <c r="AH250" s="23" t="s">
        <v>28</v>
      </c>
      <c r="AI250" s="23" t="s">
        <v>725</v>
      </c>
      <c r="AJ250" s="23" t="s">
        <v>573</v>
      </c>
      <c r="AK250" s="23" t="s">
        <v>722</v>
      </c>
      <c r="AL250" s="23" t="str">
        <f t="shared" si="7"/>
        <v>[["mac", "10:27:f5:31:f6:7e"], ["ip", "10.0.6.85"]]</v>
      </c>
    </row>
    <row r="251" spans="1:38" ht="16" hidden="1" customHeight="1" x14ac:dyDescent="0.2">
      <c r="A251" s="23">
        <v>2520</v>
      </c>
      <c r="B251" s="23" t="s">
        <v>26</v>
      </c>
      <c r="C251" s="23" t="s">
        <v>803</v>
      </c>
      <c r="D251" s="23" t="s">
        <v>536</v>
      </c>
      <c r="E251" s="23" t="s">
        <v>535</v>
      </c>
      <c r="F251" s="23" t="str">
        <f>IF(ISBLANK(E251), "", Table2[[#This Row],[unique_id]])</f>
        <v>column_break</v>
      </c>
      <c r="G251" s="23" t="s">
        <v>532</v>
      </c>
      <c r="H251" s="23" t="s">
        <v>840</v>
      </c>
      <c r="I251" s="23" t="s">
        <v>417</v>
      </c>
      <c r="L251" s="23" t="s">
        <v>533</v>
      </c>
      <c r="M251" s="23" t="s">
        <v>534</v>
      </c>
      <c r="N251" s="23"/>
      <c r="O251" s="25"/>
      <c r="P251" s="25"/>
      <c r="Q251" s="23"/>
      <c r="V251" s="25"/>
      <c r="Y251" s="23" t="str">
        <f>IF(ISBLANK(W251),  "", _xlfn.CONCAT(LOWER(C251), "/", E251))</f>
        <v/>
      </c>
      <c r="AL251" s="23" t="str">
        <f t="shared" si="7"/>
        <v/>
      </c>
    </row>
    <row r="252" spans="1:38" ht="16" hidden="1" customHeight="1" x14ac:dyDescent="0.2">
      <c r="A252" s="23">
        <v>2521</v>
      </c>
      <c r="B252" s="23" t="s">
        <v>26</v>
      </c>
      <c r="C252" s="23" t="s">
        <v>128</v>
      </c>
      <c r="D252" s="23" t="s">
        <v>27</v>
      </c>
      <c r="E252" s="31" t="s">
        <v>378</v>
      </c>
      <c r="F252" s="23" t="str">
        <f>IF(ISBLANK(E252), "", Table2[[#This Row],[unique_id]])</f>
        <v>netatmo_bertram_2_office_pantry_battery_percent</v>
      </c>
      <c r="G252" s="23" t="s">
        <v>832</v>
      </c>
      <c r="H252" s="23" t="s">
        <v>831</v>
      </c>
      <c r="I252" s="23" t="s">
        <v>417</v>
      </c>
      <c r="L252" s="23" t="s">
        <v>136</v>
      </c>
      <c r="N252" s="23"/>
      <c r="O252" s="25"/>
      <c r="P252" s="25"/>
      <c r="Q252" s="23"/>
      <c r="T252" s="23" t="s">
        <v>383</v>
      </c>
      <c r="V252" s="25"/>
      <c r="X252" s="23" t="str">
        <f>IF(ISBLANK(W252),  "", _xlfn.CONCAT("haas/entity/sensor/", LOWER(C252), "/", E252, "/config"))</f>
        <v/>
      </c>
      <c r="Y252" s="23" t="str">
        <f>IF(ISBLANK(W252),  "", _xlfn.CONCAT(LOWER(C252), "/", E252))</f>
        <v/>
      </c>
      <c r="Z252" s="29"/>
      <c r="AC252" s="23" t="s">
        <v>860</v>
      </c>
      <c r="AD252" s="25" t="s">
        <v>771</v>
      </c>
      <c r="AE252" s="23" t="s">
        <v>772</v>
      </c>
      <c r="AF252" s="23" t="s">
        <v>769</v>
      </c>
      <c r="AG252" s="23" t="s">
        <v>128</v>
      </c>
      <c r="AH252" s="23" t="s">
        <v>255</v>
      </c>
      <c r="AL252" s="23" t="str">
        <f t="shared" si="7"/>
        <v/>
      </c>
    </row>
    <row r="253" spans="1:38" ht="16" hidden="1" customHeight="1" x14ac:dyDescent="0.2">
      <c r="A253" s="23">
        <v>2522</v>
      </c>
      <c r="B253" s="23" t="s">
        <v>26</v>
      </c>
      <c r="C253" s="23" t="s">
        <v>128</v>
      </c>
      <c r="D253" s="23" t="s">
        <v>27</v>
      </c>
      <c r="E253" s="31" t="s">
        <v>379</v>
      </c>
      <c r="F253" s="23" t="str">
        <f>IF(ISBLANK(E253), "", Table2[[#This Row],[unique_id]])</f>
        <v>netatmo_bertram_2_office_lounge_battery_percent</v>
      </c>
      <c r="G253" s="23" t="s">
        <v>833</v>
      </c>
      <c r="H253" s="23" t="s">
        <v>831</v>
      </c>
      <c r="I253" s="23" t="s">
        <v>417</v>
      </c>
      <c r="L253" s="23" t="s">
        <v>136</v>
      </c>
      <c r="N253" s="23"/>
      <c r="O253" s="25"/>
      <c r="P253" s="25"/>
      <c r="Q253" s="23"/>
      <c r="T253" s="23" t="s">
        <v>383</v>
      </c>
      <c r="V253" s="25"/>
      <c r="X253" s="23" t="str">
        <f>IF(ISBLANK(W253),  "", _xlfn.CONCAT("haas/entity/sensor/", LOWER(C253), "/", E253, "/config"))</f>
        <v/>
      </c>
      <c r="Y253" s="23" t="str">
        <f>IF(ISBLANK(W253),  "", _xlfn.CONCAT(LOWER(C253), "/", E253))</f>
        <v/>
      </c>
      <c r="Z253" s="29"/>
      <c r="AC253" s="23" t="s">
        <v>859</v>
      </c>
      <c r="AD253" s="25" t="s">
        <v>771</v>
      </c>
      <c r="AE253" s="23" t="s">
        <v>772</v>
      </c>
      <c r="AF253" s="23" t="s">
        <v>769</v>
      </c>
      <c r="AG253" s="23" t="s">
        <v>128</v>
      </c>
      <c r="AH253" s="23" t="s">
        <v>237</v>
      </c>
      <c r="AL253" s="23" t="str">
        <f t="shared" si="7"/>
        <v/>
      </c>
    </row>
    <row r="254" spans="1:38" ht="16" hidden="1" customHeight="1" x14ac:dyDescent="0.2">
      <c r="A254" s="23">
        <v>2523</v>
      </c>
      <c r="B254" s="23" t="s">
        <v>26</v>
      </c>
      <c r="C254" s="23" t="s">
        <v>128</v>
      </c>
      <c r="D254" s="23" t="s">
        <v>27</v>
      </c>
      <c r="E254" s="31" t="s">
        <v>380</v>
      </c>
      <c r="F254" s="23" t="str">
        <f>IF(ISBLANK(E254), "", Table2[[#This Row],[unique_id]])</f>
        <v>netatmo_bertram_2_office_dining_battery_percent</v>
      </c>
      <c r="G254" s="23" t="s">
        <v>834</v>
      </c>
      <c r="H254" s="23" t="s">
        <v>831</v>
      </c>
      <c r="I254" s="23" t="s">
        <v>417</v>
      </c>
      <c r="L254" s="23" t="s">
        <v>136</v>
      </c>
      <c r="N254" s="23"/>
      <c r="O254" s="25"/>
      <c r="P254" s="25"/>
      <c r="Q254" s="23"/>
      <c r="T254" s="23" t="s">
        <v>383</v>
      </c>
      <c r="V254" s="25"/>
      <c r="X254" s="23" t="str">
        <f>IF(ISBLANK(W254),  "", _xlfn.CONCAT("haas/entity/sensor/", LOWER(C254), "/", E254, "/config"))</f>
        <v/>
      </c>
      <c r="Y254" s="23" t="str">
        <f>IF(ISBLANK(W254),  "", _xlfn.CONCAT(LOWER(C254), "/", E254))</f>
        <v/>
      </c>
      <c r="Z254" s="29"/>
      <c r="AC254" s="23" t="s">
        <v>861</v>
      </c>
      <c r="AD254" s="25" t="s">
        <v>771</v>
      </c>
      <c r="AE254" s="23" t="s">
        <v>772</v>
      </c>
      <c r="AF254" s="23" t="s">
        <v>769</v>
      </c>
      <c r="AG254" s="23" t="s">
        <v>128</v>
      </c>
      <c r="AH254" s="23" t="s">
        <v>236</v>
      </c>
      <c r="AL254" s="23" t="str">
        <f t="shared" si="7"/>
        <v/>
      </c>
    </row>
    <row r="255" spans="1:38" ht="16" hidden="1" customHeight="1" x14ac:dyDescent="0.2">
      <c r="A255" s="23">
        <v>2524</v>
      </c>
      <c r="B255" s="23" t="s">
        <v>26</v>
      </c>
      <c r="C255" s="23" t="s">
        <v>128</v>
      </c>
      <c r="D255" s="23" t="s">
        <v>27</v>
      </c>
      <c r="E255" s="31" t="s">
        <v>381</v>
      </c>
      <c r="F255" s="23" t="str">
        <f>IF(ISBLANK(E255), "", Table2[[#This Row],[unique_id]])</f>
        <v>netatmo_bertram_2_office_basement_battery_percent</v>
      </c>
      <c r="G255" s="23" t="s">
        <v>835</v>
      </c>
      <c r="H255" s="23" t="s">
        <v>831</v>
      </c>
      <c r="I255" s="23" t="s">
        <v>417</v>
      </c>
      <c r="L255" s="23" t="s">
        <v>136</v>
      </c>
      <c r="N255" s="23"/>
      <c r="O255" s="25"/>
      <c r="P255" s="25"/>
      <c r="Q255" s="23"/>
      <c r="T255" s="23" t="s">
        <v>383</v>
      </c>
      <c r="V255" s="25"/>
      <c r="X255" s="23" t="str">
        <f>IF(ISBLANK(W255),  "", _xlfn.CONCAT("haas/entity/sensor/", LOWER(C255), "/", E255, "/config"))</f>
        <v/>
      </c>
      <c r="Y255" s="23" t="str">
        <f>IF(ISBLANK(W255),  "", _xlfn.CONCAT(LOWER(C255), "/", E255))</f>
        <v/>
      </c>
      <c r="AC255" s="23" t="s">
        <v>862</v>
      </c>
      <c r="AD255" s="25" t="s">
        <v>771</v>
      </c>
      <c r="AE255" s="23" t="s">
        <v>772</v>
      </c>
      <c r="AF255" s="23" t="s">
        <v>769</v>
      </c>
      <c r="AG255" s="23" t="s">
        <v>128</v>
      </c>
      <c r="AH255" s="23" t="s">
        <v>254</v>
      </c>
      <c r="AL255" s="23" t="str">
        <f t="shared" si="7"/>
        <v/>
      </c>
    </row>
    <row r="256" spans="1:38" ht="16" hidden="1" customHeight="1" x14ac:dyDescent="0.2">
      <c r="A256" s="23">
        <v>2525</v>
      </c>
      <c r="B256" s="23" t="s">
        <v>26</v>
      </c>
      <c r="C256" s="23" t="s">
        <v>830</v>
      </c>
      <c r="D256" s="23" t="s">
        <v>27</v>
      </c>
      <c r="E256" s="23" t="s">
        <v>891</v>
      </c>
      <c r="F256" s="23" t="str">
        <f>IF(ISBLANK(E256), "", Table2[[#This Row],[unique_id]])</f>
        <v>home_cube_remote_battery</v>
      </c>
      <c r="G256" s="23" t="s">
        <v>839</v>
      </c>
      <c r="H256" s="23" t="s">
        <v>831</v>
      </c>
      <c r="I256" s="23" t="s">
        <v>417</v>
      </c>
      <c r="L256" s="23" t="s">
        <v>136</v>
      </c>
      <c r="N256" s="23"/>
      <c r="O256" s="25"/>
      <c r="P256" s="25"/>
      <c r="Q256" s="23"/>
      <c r="T256" s="23" t="s">
        <v>383</v>
      </c>
      <c r="V256" s="25"/>
      <c r="X256" s="23" t="str">
        <f>IF(ISBLANK(W256),  "", _xlfn.CONCAT("haas/entity/sensor/", LOWER(C256), "/", E256, "/config"))</f>
        <v/>
      </c>
      <c r="Y256" s="23" t="str">
        <f>IF(ISBLANK(W256),  "", _xlfn.CONCAT(LOWER(C256), "/", E256))</f>
        <v/>
      </c>
      <c r="AL256" s="27" t="str">
        <f t="shared" si="7"/>
        <v/>
      </c>
    </row>
    <row r="257" spans="1:38" ht="16" hidden="1" customHeight="1" x14ac:dyDescent="0.2">
      <c r="A257" s="23">
        <v>2526</v>
      </c>
      <c r="B257" s="23" t="s">
        <v>26</v>
      </c>
      <c r="C257" s="23" t="s">
        <v>193</v>
      </c>
      <c r="D257" s="23" t="s">
        <v>27</v>
      </c>
      <c r="E257" s="23" t="s">
        <v>145</v>
      </c>
      <c r="F257" s="23" t="str">
        <f>IF(ISBLANK(E257), "", Table2[[#This Row],[unique_id]])</f>
        <v>parents_speaker_battery</v>
      </c>
      <c r="G257" s="23" t="s">
        <v>836</v>
      </c>
      <c r="H257" s="23" t="s">
        <v>831</v>
      </c>
      <c r="I257" s="23" t="s">
        <v>417</v>
      </c>
      <c r="L257" s="23" t="s">
        <v>136</v>
      </c>
      <c r="N257" s="23"/>
      <c r="O257" s="25"/>
      <c r="P257" s="25"/>
      <c r="Q257" s="23"/>
      <c r="T257" s="23" t="s">
        <v>383</v>
      </c>
      <c r="V257" s="25"/>
      <c r="X257" s="23" t="str">
        <f>IF(ISBLANK(W257),  "", _xlfn.CONCAT("haas/entity/sensor/", LOWER(C257), "/", E257, "/config"))</f>
        <v/>
      </c>
      <c r="Y257" s="23" t="str">
        <f>IF(ISBLANK(W257),  "", _xlfn.CONCAT(LOWER(C257), "/", E257))</f>
        <v/>
      </c>
      <c r="AL257" s="23" t="str">
        <f t="shared" si="7"/>
        <v/>
      </c>
    </row>
    <row r="258" spans="1:38" ht="16" hidden="1" customHeight="1" x14ac:dyDescent="0.2">
      <c r="A258" s="23">
        <v>2527</v>
      </c>
      <c r="B258" s="23" t="s">
        <v>26</v>
      </c>
      <c r="C258" s="23" t="s">
        <v>193</v>
      </c>
      <c r="D258" s="23" t="s">
        <v>27</v>
      </c>
      <c r="E258" s="23" t="s">
        <v>382</v>
      </c>
      <c r="F258" s="23" t="str">
        <f>IF(ISBLANK(E258), "", Table2[[#This Row],[unique_id]])</f>
        <v>kitchen_home_battery</v>
      </c>
      <c r="G258" s="23" t="s">
        <v>837</v>
      </c>
      <c r="H258" s="23" t="s">
        <v>831</v>
      </c>
      <c r="I258" s="23" t="s">
        <v>417</v>
      </c>
      <c r="L258" s="23" t="s">
        <v>136</v>
      </c>
      <c r="N258" s="23"/>
      <c r="O258" s="25"/>
      <c r="P258" s="25"/>
      <c r="Q258" s="23"/>
      <c r="T258" s="23" t="s">
        <v>383</v>
      </c>
      <c r="V258" s="25"/>
      <c r="X258" s="23" t="str">
        <f>IF(ISBLANK(W258),  "", _xlfn.CONCAT("haas/entity/sensor/", LOWER(C258), "/", E258, "/config"))</f>
        <v/>
      </c>
      <c r="Y258" s="23" t="str">
        <f>IF(ISBLANK(W258),  "", _xlfn.CONCAT(LOWER(C258), "/", E258))</f>
        <v/>
      </c>
      <c r="AL258" s="23" t="str">
        <f t="shared" si="7"/>
        <v/>
      </c>
    </row>
    <row r="259" spans="1:38" ht="16" hidden="1" customHeight="1" x14ac:dyDescent="0.2">
      <c r="A259" s="23">
        <v>2528</v>
      </c>
      <c r="B259" s="23" t="s">
        <v>26</v>
      </c>
      <c r="C259" s="23" t="s">
        <v>39</v>
      </c>
      <c r="D259" s="23" t="s">
        <v>27</v>
      </c>
      <c r="E259" s="23" t="s">
        <v>180</v>
      </c>
      <c r="F259" s="23" t="str">
        <f>IF(ISBLANK(E259), "", Table2[[#This Row],[unique_id]])</f>
        <v>weatherstation_console_battery_voltage</v>
      </c>
      <c r="G259" s="23" t="s">
        <v>838</v>
      </c>
      <c r="H259" s="23" t="s">
        <v>831</v>
      </c>
      <c r="I259" s="23" t="s">
        <v>417</v>
      </c>
      <c r="L259" s="23" t="s">
        <v>136</v>
      </c>
      <c r="N259" s="23"/>
      <c r="O259" s="25"/>
      <c r="P259" s="25"/>
      <c r="Q259" s="23" t="s">
        <v>31</v>
      </c>
      <c r="R259" s="23" t="s">
        <v>83</v>
      </c>
      <c r="S259" s="23" t="s">
        <v>84</v>
      </c>
      <c r="T259" s="23" t="s">
        <v>383</v>
      </c>
      <c r="U259" s="23">
        <v>300</v>
      </c>
      <c r="V259" s="25" t="s">
        <v>34</v>
      </c>
      <c r="W259" s="23" t="s">
        <v>85</v>
      </c>
      <c r="X259" s="23" t="str">
        <f>IF(ISBLANK(W259),  "", _xlfn.CONCAT("haas/entity/sensor/", LOWER(C259), "/", E259, "/config"))</f>
        <v>haas/entity/sensor/weewx/weatherstation_console_battery_voltage/config</v>
      </c>
      <c r="Y259" s="23" t="str">
        <f>IF(ISBLANK(W259),  "", _xlfn.CONCAT(LOWER(C259), "/", E259))</f>
        <v>weewx/weatherstation_console_battery_voltage</v>
      </c>
      <c r="Z259" s="31" t="s">
        <v>428</v>
      </c>
      <c r="AA259" s="23">
        <v>1</v>
      </c>
      <c r="AB259" s="26" t="s">
        <v>195</v>
      </c>
      <c r="AC259" s="23" t="s">
        <v>611</v>
      </c>
      <c r="AD259" s="25">
        <v>3.15</v>
      </c>
      <c r="AE259" s="23" t="s">
        <v>584</v>
      </c>
      <c r="AF259" s="23" t="s">
        <v>36</v>
      </c>
      <c r="AG259" s="23" t="s">
        <v>37</v>
      </c>
      <c r="AH259" s="23" t="s">
        <v>28</v>
      </c>
      <c r="AL259" s="23" t="str">
        <f t="shared" si="7"/>
        <v/>
      </c>
    </row>
    <row r="260" spans="1:38" ht="16" hidden="1" customHeight="1" x14ac:dyDescent="0.2">
      <c r="A260" s="23">
        <v>2529</v>
      </c>
      <c r="B260" s="23" t="s">
        <v>26</v>
      </c>
      <c r="C260" s="23" t="s">
        <v>803</v>
      </c>
      <c r="D260" s="23" t="s">
        <v>536</v>
      </c>
      <c r="E260" s="23" t="s">
        <v>535</v>
      </c>
      <c r="F260" s="23" t="str">
        <f>IF(ISBLANK(E260), "", Table2[[#This Row],[unique_id]])</f>
        <v>column_break</v>
      </c>
      <c r="G260" s="23" t="s">
        <v>532</v>
      </c>
      <c r="H260" s="23" t="s">
        <v>831</v>
      </c>
      <c r="I260" s="23" t="s">
        <v>417</v>
      </c>
      <c r="L260" s="23" t="s">
        <v>533</v>
      </c>
      <c r="M260" s="23" t="s">
        <v>534</v>
      </c>
      <c r="N260" s="23"/>
      <c r="O260" s="25"/>
      <c r="P260" s="25"/>
      <c r="Q260" s="23"/>
      <c r="V260" s="25"/>
      <c r="Y260" s="23" t="str">
        <f>IF(ISBLANK(W260),  "", _xlfn.CONCAT(LOWER(C260), "/", E260))</f>
        <v/>
      </c>
      <c r="Z260" s="31"/>
      <c r="AB260" s="26"/>
      <c r="AL260" s="23" t="str">
        <f t="shared" ref="AL260:AL324" si="8">IF(AND(ISBLANK(AJ260), ISBLANK(AK260)), "", _xlfn.CONCAT("[", IF(ISBLANK(AJ260), "", _xlfn.CONCAT("[""mac"", """, AJ260, """]")), IF(ISBLANK(AK260), "", _xlfn.CONCAT(", [""ip"", """, AK260, """]")), "]"))</f>
        <v/>
      </c>
    </row>
    <row r="261" spans="1:38" ht="16" hidden="1" customHeight="1" x14ac:dyDescent="0.2">
      <c r="A261" s="23">
        <v>2530</v>
      </c>
      <c r="B261" s="23" t="s">
        <v>26</v>
      </c>
      <c r="C261" s="23" t="s">
        <v>39</v>
      </c>
      <c r="D261" s="23" t="s">
        <v>27</v>
      </c>
      <c r="E261" s="23" t="s">
        <v>181</v>
      </c>
      <c r="F261" s="23" t="str">
        <f>IF(ISBLANK(E261), "", Table2[[#This Row],[unique_id]])</f>
        <v>weatherstation_coms_signal_quality</v>
      </c>
      <c r="G261" s="23" t="s">
        <v>391</v>
      </c>
      <c r="H261" s="23" t="s">
        <v>384</v>
      </c>
      <c r="I261" s="23" t="s">
        <v>417</v>
      </c>
      <c r="L261" s="23" t="s">
        <v>136</v>
      </c>
      <c r="N261" s="23"/>
      <c r="O261" s="25"/>
      <c r="P261" s="25"/>
      <c r="Q261" s="23" t="s">
        <v>31</v>
      </c>
      <c r="R261" s="23" t="s">
        <v>32</v>
      </c>
      <c r="T261" s="23" t="s">
        <v>199</v>
      </c>
      <c r="U261" s="23">
        <v>300</v>
      </c>
      <c r="V261" s="25" t="s">
        <v>34</v>
      </c>
      <c r="W261" s="23" t="s">
        <v>86</v>
      </c>
      <c r="X261" s="23" t="str">
        <f>IF(ISBLANK(W261),  "", _xlfn.CONCAT("haas/entity/sensor/", LOWER(C261), "/", E261, "/config"))</f>
        <v>haas/entity/sensor/weewx/weatherstation_coms_signal_quality/config</v>
      </c>
      <c r="Y261" s="23" t="str">
        <f>IF(ISBLANK(W261),  "", _xlfn.CONCAT(LOWER(C261), "/", E261))</f>
        <v>weewx/weatherstation_coms_signal_quality</v>
      </c>
      <c r="Z261" s="31" t="s">
        <v>429</v>
      </c>
      <c r="AA261" s="23">
        <v>1</v>
      </c>
      <c r="AB261" s="26" t="s">
        <v>195</v>
      </c>
      <c r="AC261" s="23" t="s">
        <v>611</v>
      </c>
      <c r="AD261" s="25">
        <v>3.15</v>
      </c>
      <c r="AE261" s="23" t="s">
        <v>584</v>
      </c>
      <c r="AF261" s="23" t="s">
        <v>36</v>
      </c>
      <c r="AG261" s="23" t="s">
        <v>37</v>
      </c>
      <c r="AH261" s="23" t="s">
        <v>28</v>
      </c>
      <c r="AL261" s="23" t="str">
        <f t="shared" si="8"/>
        <v/>
      </c>
    </row>
    <row r="262" spans="1:38" ht="16" customHeight="1" x14ac:dyDescent="0.2">
      <c r="A262" s="23">
        <v>2600</v>
      </c>
      <c r="B262" s="23" t="s">
        <v>26</v>
      </c>
      <c r="C262" s="23" t="s">
        <v>290</v>
      </c>
      <c r="D262" s="23" t="s">
        <v>147</v>
      </c>
      <c r="E262" s="23" t="s">
        <v>148</v>
      </c>
      <c r="F262" s="23" t="str">
        <f>IF(ISBLANK(E262), "", Table2[[#This Row],[unique_id]])</f>
        <v>ada_home</v>
      </c>
      <c r="G262" s="23" t="s">
        <v>200</v>
      </c>
      <c r="H262" s="23" t="s">
        <v>375</v>
      </c>
      <c r="I262" s="23" t="s">
        <v>146</v>
      </c>
      <c r="L262" s="23" t="s">
        <v>136</v>
      </c>
      <c r="M262" s="23" t="s">
        <v>374</v>
      </c>
      <c r="N262" s="23"/>
      <c r="O262" s="25"/>
      <c r="P262" s="25"/>
      <c r="Q262" s="23"/>
      <c r="V262" s="25"/>
      <c r="X262" s="23" t="str">
        <f>IF(ISBLANK(W262),  "", _xlfn.CONCAT("haas/entity/sensor/", LOWER(C262), "/", E262, "/config"))</f>
        <v/>
      </c>
      <c r="Y262" s="23" t="str">
        <f>IF(ISBLANK(W262),  "", _xlfn.CONCAT(LOWER(C262), "/", E262))</f>
        <v/>
      </c>
      <c r="AC262" s="23" t="str">
        <f>IF(OR(ISBLANK(AJ262), ISBLANK(AK262)), "", LOWER(_xlfn.CONCAT(Table2[[#This Row],[device_manufacturer]], "-",Table2[[#This Row],[device_suggested_area]], "-", Table2[[#This Row],[device_identifiers]])))</f>
        <v>google-ada-home</v>
      </c>
      <c r="AD262" s="25" t="s">
        <v>660</v>
      </c>
      <c r="AE262" s="23" t="s">
        <v>597</v>
      </c>
      <c r="AF262" s="23" t="s">
        <v>658</v>
      </c>
      <c r="AG262" s="23" t="s">
        <v>290</v>
      </c>
      <c r="AH262" s="23" t="s">
        <v>130</v>
      </c>
      <c r="AI262" s="23" t="s">
        <v>705</v>
      </c>
      <c r="AJ262" s="34" t="s">
        <v>764</v>
      </c>
      <c r="AK262" s="31" t="s">
        <v>756</v>
      </c>
      <c r="AL262" s="23" t="str">
        <f t="shared" si="8"/>
        <v>[["mac", "d4:f5:47:1c:cc:2d"], ["ip", "10.0.4.50"]]</v>
      </c>
    </row>
    <row r="263" spans="1:38" ht="16" customHeight="1" x14ac:dyDescent="0.2">
      <c r="A263" s="23">
        <v>2601</v>
      </c>
      <c r="B263" s="23" t="s">
        <v>26</v>
      </c>
      <c r="C263" s="23" t="s">
        <v>290</v>
      </c>
      <c r="D263" s="23" t="s">
        <v>147</v>
      </c>
      <c r="E263" s="23" t="s">
        <v>356</v>
      </c>
      <c r="F263" s="23" t="str">
        <f>IF(ISBLANK(E263), "", Table2[[#This Row],[unique_id]])</f>
        <v>edwin_home</v>
      </c>
      <c r="G263" s="23" t="s">
        <v>358</v>
      </c>
      <c r="H263" s="23" t="s">
        <v>375</v>
      </c>
      <c r="I263" s="23" t="s">
        <v>146</v>
      </c>
      <c r="L263" s="23" t="s">
        <v>136</v>
      </c>
      <c r="M263" s="23" t="s">
        <v>374</v>
      </c>
      <c r="N263" s="23"/>
      <c r="O263" s="25"/>
      <c r="P263" s="25"/>
      <c r="Q263" s="23"/>
      <c r="V263" s="25"/>
      <c r="X263" s="23" t="str">
        <f>IF(ISBLANK(W263),  "", _xlfn.CONCAT("haas/entity/sensor/", LOWER(C263), "/", E263, "/config"))</f>
        <v/>
      </c>
      <c r="Y263" s="23" t="str">
        <f>IF(ISBLANK(W263),  "", _xlfn.CONCAT(LOWER(C263), "/", E263))</f>
        <v/>
      </c>
      <c r="AC263" s="23" t="str">
        <f>IF(OR(ISBLANK(AJ263), ISBLANK(AK263)), "", LOWER(_xlfn.CONCAT(Table2[[#This Row],[device_manufacturer]], "-",Table2[[#This Row],[device_suggested_area]], "-", Table2[[#This Row],[device_identifiers]])))</f>
        <v>google-edwin-home</v>
      </c>
      <c r="AD263" s="25" t="s">
        <v>660</v>
      </c>
      <c r="AE263" s="23" t="s">
        <v>597</v>
      </c>
      <c r="AF263" s="23" t="s">
        <v>658</v>
      </c>
      <c r="AG263" s="23" t="s">
        <v>290</v>
      </c>
      <c r="AH263" s="23" t="s">
        <v>127</v>
      </c>
      <c r="AI263" s="23" t="s">
        <v>705</v>
      </c>
      <c r="AJ263" s="34" t="s">
        <v>763</v>
      </c>
      <c r="AK263" s="31" t="s">
        <v>757</v>
      </c>
      <c r="AL263" s="23" t="str">
        <f t="shared" si="8"/>
        <v>[["mac", "d4:f5:47:25:92:d5"], ["ip", "10.0.4.51"]]</v>
      </c>
    </row>
    <row r="264" spans="1:38" ht="16" hidden="1" customHeight="1" x14ac:dyDescent="0.2">
      <c r="A264" s="23">
        <v>2602</v>
      </c>
      <c r="B264" s="23" t="s">
        <v>26</v>
      </c>
      <c r="C264" s="23" t="s">
        <v>803</v>
      </c>
      <c r="D264" s="23" t="s">
        <v>536</v>
      </c>
      <c r="E264" s="23" t="s">
        <v>535</v>
      </c>
      <c r="F264" s="23" t="str">
        <f>IF(ISBLANK(E264), "", Table2[[#This Row],[unique_id]])</f>
        <v>column_break</v>
      </c>
      <c r="G264" s="23" t="s">
        <v>532</v>
      </c>
      <c r="H264" s="23" t="s">
        <v>375</v>
      </c>
      <c r="I264" s="23" t="s">
        <v>146</v>
      </c>
      <c r="L264" s="23" t="s">
        <v>533</v>
      </c>
      <c r="M264" s="23" t="s">
        <v>534</v>
      </c>
      <c r="N264" s="23"/>
      <c r="O264" s="25"/>
      <c r="P264" s="25"/>
      <c r="Q264" s="23"/>
      <c r="V264" s="25"/>
      <c r="Y264" s="23" t="str">
        <f>IF(ISBLANK(W264),  "", _xlfn.CONCAT(LOWER(C264), "/", E264))</f>
        <v/>
      </c>
      <c r="AL264" s="23" t="str">
        <f t="shared" si="8"/>
        <v/>
      </c>
    </row>
    <row r="265" spans="1:38" ht="16" customHeight="1" x14ac:dyDescent="0.2">
      <c r="A265" s="23">
        <v>2603</v>
      </c>
      <c r="B265" s="23" t="s">
        <v>26</v>
      </c>
      <c r="C265" s="23" t="s">
        <v>290</v>
      </c>
      <c r="D265" s="23" t="s">
        <v>147</v>
      </c>
      <c r="E265" s="23" t="s">
        <v>370</v>
      </c>
      <c r="F265" s="23" t="str">
        <f>IF(ISBLANK(E265), "", Table2[[#This Row],[unique_id]])</f>
        <v>parents_home</v>
      </c>
      <c r="G265" s="23" t="s">
        <v>360</v>
      </c>
      <c r="H265" s="23" t="s">
        <v>375</v>
      </c>
      <c r="I265" s="23" t="s">
        <v>146</v>
      </c>
      <c r="L265" s="23" t="s">
        <v>136</v>
      </c>
      <c r="M265" s="23" t="s">
        <v>374</v>
      </c>
      <c r="N265" s="23"/>
      <c r="O265" s="25"/>
      <c r="P265" s="25"/>
      <c r="Q265" s="23"/>
      <c r="V265" s="25"/>
      <c r="X265" s="23" t="str">
        <f>IF(ISBLANK(W265),  "", _xlfn.CONCAT("haas/entity/sensor/", LOWER(C265), "/", E265, "/config"))</f>
        <v/>
      </c>
      <c r="Y265" s="23" t="str">
        <f>IF(ISBLANK(W265),  "", _xlfn.CONCAT(LOWER(C265), "/", E265))</f>
        <v/>
      </c>
      <c r="AC265" s="23" t="str">
        <f>IF(OR(ISBLANK(AJ265), ISBLANK(AK265)), "", LOWER(_xlfn.CONCAT(Table2[[#This Row],[device_manufacturer]], "-",Table2[[#This Row],[device_suggested_area]], "-", Table2[[#This Row],[device_identifiers]])))</f>
        <v>google-parents-home</v>
      </c>
      <c r="AD265" s="35" t="s">
        <v>660</v>
      </c>
      <c r="AE265" s="23" t="s">
        <v>597</v>
      </c>
      <c r="AF265" s="23" t="s">
        <v>658</v>
      </c>
      <c r="AG265" s="23" t="s">
        <v>290</v>
      </c>
      <c r="AH265" s="23" t="s">
        <v>235</v>
      </c>
      <c r="AI265" s="23" t="s">
        <v>705</v>
      </c>
      <c r="AJ265" s="34" t="s">
        <v>762</v>
      </c>
      <c r="AK265" s="31" t="s">
        <v>758</v>
      </c>
      <c r="AL265" s="23" t="str">
        <f t="shared" si="8"/>
        <v>[["mac", "d4:f5:47:8c:d1:7e"], ["ip", "10.0.4.52"]]</v>
      </c>
    </row>
    <row r="266" spans="1:38" ht="16" customHeight="1" x14ac:dyDescent="0.2">
      <c r="A266" s="23">
        <v>2604</v>
      </c>
      <c r="B266" s="23" t="s">
        <v>26</v>
      </c>
      <c r="C266" s="23" t="s">
        <v>290</v>
      </c>
      <c r="D266" s="23" t="s">
        <v>147</v>
      </c>
      <c r="E266" s="23" t="s">
        <v>368</v>
      </c>
      <c r="F266" s="23" t="str">
        <f>IF(ISBLANK(E266), "", Table2[[#This Row],[unique_id]])</f>
        <v>parents_tv</v>
      </c>
      <c r="G266" s="23" t="s">
        <v>365</v>
      </c>
      <c r="H266" s="23" t="s">
        <v>375</v>
      </c>
      <c r="I266" s="23" t="s">
        <v>146</v>
      </c>
      <c r="L266" s="23" t="s">
        <v>136</v>
      </c>
      <c r="M266" s="23" t="s">
        <v>374</v>
      </c>
      <c r="N266" s="23"/>
      <c r="O266" s="25"/>
      <c r="P266" s="25"/>
      <c r="Q266" s="23"/>
      <c r="V266" s="25"/>
      <c r="X266" s="23" t="str">
        <f>IF(ISBLANK(W266),  "", _xlfn.CONCAT("haas/entity/sensor/", LOWER(C266), "/", E266, "/config"))</f>
        <v/>
      </c>
      <c r="Y266" s="23" t="str">
        <f>IF(ISBLANK(W266),  "", _xlfn.CONCAT(LOWER(C266), "/", E266))</f>
        <v/>
      </c>
      <c r="AC266" s="23" t="str">
        <f>IF(OR(ISBLANK(AJ266), ISBLANK(AK266)), "", LOWER(_xlfn.CONCAT(Table2[[#This Row],[device_manufacturer]], "-",Table2[[#This Row],[device_suggested_area]], "-", Table2[[#This Row],[device_identifiers]])))</f>
        <v>google-parents-tv</v>
      </c>
      <c r="AD266" s="25" t="s">
        <v>660</v>
      </c>
      <c r="AE266" s="23" t="s">
        <v>589</v>
      </c>
      <c r="AF266" s="23" t="s">
        <v>659</v>
      </c>
      <c r="AG266" s="23" t="s">
        <v>290</v>
      </c>
      <c r="AH266" s="23" t="s">
        <v>235</v>
      </c>
      <c r="AI266" s="23" t="s">
        <v>705</v>
      </c>
      <c r="AJ266" s="34" t="s">
        <v>765</v>
      </c>
      <c r="AK266" s="31" t="s">
        <v>759</v>
      </c>
      <c r="AL266" s="23" t="str">
        <f t="shared" si="8"/>
        <v>[["mac", "48:d6:d5:33:7c:28"], ["ip", "10.0.4.53"]]</v>
      </c>
    </row>
    <row r="267" spans="1:38" ht="16" customHeight="1" x14ac:dyDescent="0.2">
      <c r="A267" s="23">
        <v>2605</v>
      </c>
      <c r="B267" s="23" t="s">
        <v>26</v>
      </c>
      <c r="C267" s="23" t="s">
        <v>193</v>
      </c>
      <c r="D267" s="23" t="s">
        <v>147</v>
      </c>
      <c r="E267" s="23" t="s">
        <v>369</v>
      </c>
      <c r="F267" s="23" t="str">
        <f>IF(ISBLANK(E267), "", Table2[[#This Row],[unique_id]])</f>
        <v>parents_speaker</v>
      </c>
      <c r="G267" s="23" t="s">
        <v>361</v>
      </c>
      <c r="H267" s="23" t="s">
        <v>375</v>
      </c>
      <c r="I267" s="23" t="s">
        <v>146</v>
      </c>
      <c r="L267" s="23" t="s">
        <v>136</v>
      </c>
      <c r="M267" s="23" t="s">
        <v>374</v>
      </c>
      <c r="N267" s="23"/>
      <c r="O267" s="25"/>
      <c r="P267" s="25"/>
      <c r="Q267" s="23"/>
      <c r="V267" s="25"/>
      <c r="X267" s="23" t="str">
        <f>IF(ISBLANK(W267),  "", _xlfn.CONCAT("haas/entity/sensor/", LOWER(C267), "/", E267, "/config"))</f>
        <v/>
      </c>
      <c r="Y267" s="23" t="str">
        <f>IF(ISBLANK(W267),  "", _xlfn.CONCAT(LOWER(C267), "/", E267))</f>
        <v/>
      </c>
      <c r="AC267" s="23" t="str">
        <f>IF(OR(ISBLANK(AJ267), ISBLANK(AK267)), "", LOWER(_xlfn.CONCAT(Table2[[#This Row],[device_manufacturer]], "-",Table2[[#This Row],[device_suggested_area]], "-", Table2[[#This Row],[device_identifiers]])))</f>
        <v>sonos-parents-speaker</v>
      </c>
      <c r="AD267" s="25" t="s">
        <v>595</v>
      </c>
      <c r="AE267" s="23" t="s">
        <v>596</v>
      </c>
      <c r="AF267" s="23" t="s">
        <v>598</v>
      </c>
      <c r="AG267" s="23" t="str">
        <f>IF(OR(ISBLANK(AJ267), ISBLANK(AK267)), "", Table2[[#This Row],[device_via_device]])</f>
        <v>Sonos</v>
      </c>
      <c r="AH267" s="23" t="s">
        <v>235</v>
      </c>
      <c r="AI267" s="23" t="s">
        <v>705</v>
      </c>
      <c r="AJ267" s="23" t="s">
        <v>600</v>
      </c>
      <c r="AK267" s="30" t="s">
        <v>796</v>
      </c>
      <c r="AL267" s="23" t="str">
        <f t="shared" si="8"/>
        <v>[["mac", "5c:aa:fd:d1:23:be"], ["ip", "10.0.4.40"]]</v>
      </c>
    </row>
    <row r="268" spans="1:38" ht="16" hidden="1" customHeight="1" x14ac:dyDescent="0.2">
      <c r="A268" s="23">
        <v>2606</v>
      </c>
      <c r="B268" s="23" t="s">
        <v>26</v>
      </c>
      <c r="C268" s="23" t="s">
        <v>803</v>
      </c>
      <c r="D268" s="23" t="s">
        <v>536</v>
      </c>
      <c r="E268" s="23" t="s">
        <v>535</v>
      </c>
      <c r="F268" s="23" t="str">
        <f>IF(ISBLANK(E268), "", Table2[[#This Row],[unique_id]])</f>
        <v>column_break</v>
      </c>
      <c r="G268" s="23" t="s">
        <v>532</v>
      </c>
      <c r="H268" s="23" t="s">
        <v>375</v>
      </c>
      <c r="I268" s="23" t="s">
        <v>146</v>
      </c>
      <c r="L268" s="23" t="s">
        <v>533</v>
      </c>
      <c r="M268" s="23" t="s">
        <v>534</v>
      </c>
      <c r="N268" s="23"/>
      <c r="O268" s="25"/>
      <c r="P268" s="25"/>
      <c r="Q268" s="23"/>
      <c r="V268" s="25"/>
      <c r="Y268" s="23" t="str">
        <f>IF(ISBLANK(W268),  "", _xlfn.CONCAT(LOWER(C268), "/", E268))</f>
        <v/>
      </c>
      <c r="AL268" s="23" t="str">
        <f t="shared" si="8"/>
        <v/>
      </c>
    </row>
    <row r="269" spans="1:38" ht="16" customHeight="1" x14ac:dyDescent="0.2">
      <c r="A269" s="23">
        <v>2607</v>
      </c>
      <c r="B269" s="23" t="s">
        <v>26</v>
      </c>
      <c r="C269" s="23" t="s">
        <v>193</v>
      </c>
      <c r="D269" s="23" t="s">
        <v>147</v>
      </c>
      <c r="E269" s="23" t="s">
        <v>363</v>
      </c>
      <c r="F269" s="23" t="str">
        <f>IF(ISBLANK(E269), "", Table2[[#This Row],[unique_id]])</f>
        <v>kitchen_home</v>
      </c>
      <c r="G269" s="23" t="s">
        <v>362</v>
      </c>
      <c r="H269" s="23" t="s">
        <v>375</v>
      </c>
      <c r="I269" s="23" t="s">
        <v>146</v>
      </c>
      <c r="L269" s="23" t="s">
        <v>136</v>
      </c>
      <c r="M269" s="23" t="s">
        <v>374</v>
      </c>
      <c r="N269" s="23"/>
      <c r="O269" s="25"/>
      <c r="P269" s="25"/>
      <c r="Q269" s="23"/>
      <c r="V269" s="25"/>
      <c r="X269" s="23" t="str">
        <f>IF(ISBLANK(W269),  "", _xlfn.CONCAT("haas/entity/sensor/", LOWER(C269), "/", E269, "/config"))</f>
        <v/>
      </c>
      <c r="Y269" s="23" t="str">
        <f>IF(ISBLANK(W269),  "", _xlfn.CONCAT(LOWER(C269), "/", E269))</f>
        <v/>
      </c>
      <c r="AC269" s="23" t="str">
        <f>IF(OR(ISBLANK(AJ269), ISBLANK(AK269)), "", LOWER(_xlfn.CONCAT(Table2[[#This Row],[device_manufacturer]], "-",Table2[[#This Row],[device_suggested_area]], "-", Table2[[#This Row],[device_identifiers]])))</f>
        <v>sonos-kitchen-home</v>
      </c>
      <c r="AD269" s="25" t="s">
        <v>595</v>
      </c>
      <c r="AE269" s="23" t="s">
        <v>597</v>
      </c>
      <c r="AF269" s="23" t="s">
        <v>598</v>
      </c>
      <c r="AG269" s="23" t="str">
        <f>IF(OR(ISBLANK(AJ269), ISBLANK(AK269)), "", Table2[[#This Row],[device_via_device]])</f>
        <v>Sonos</v>
      </c>
      <c r="AH269" s="23" t="s">
        <v>249</v>
      </c>
      <c r="AI269" s="23" t="s">
        <v>705</v>
      </c>
      <c r="AJ269" s="23" t="s">
        <v>602</v>
      </c>
      <c r="AK269" s="30" t="s">
        <v>797</v>
      </c>
      <c r="AL269" s="23" t="str">
        <f t="shared" si="8"/>
        <v>[["mac", "48:a6:b8:e2:50:40"], ["ip", "10.0.4.41"]]</v>
      </c>
    </row>
    <row r="270" spans="1:38" ht="16" customHeight="1" x14ac:dyDescent="0.2">
      <c r="A270" s="23">
        <v>2608</v>
      </c>
      <c r="B270" s="23" t="s">
        <v>26</v>
      </c>
      <c r="C270" s="23" t="s">
        <v>193</v>
      </c>
      <c r="D270" s="23" t="s">
        <v>147</v>
      </c>
      <c r="E270" s="23" t="s">
        <v>149</v>
      </c>
      <c r="F270" s="23" t="str">
        <f>IF(ISBLANK(E270), "", Table2[[#This Row],[unique_id]])</f>
        <v>kitchen_speaker</v>
      </c>
      <c r="G270" s="23" t="s">
        <v>201</v>
      </c>
      <c r="H270" s="23" t="s">
        <v>375</v>
      </c>
      <c r="I270" s="23" t="s">
        <v>146</v>
      </c>
      <c r="L270" s="23" t="s">
        <v>136</v>
      </c>
      <c r="M270" s="23" t="s">
        <v>374</v>
      </c>
      <c r="N270" s="23"/>
      <c r="O270" s="25"/>
      <c r="P270" s="25"/>
      <c r="Q270" s="23"/>
      <c r="V270" s="25"/>
      <c r="X270" s="23" t="str">
        <f>IF(ISBLANK(W270),  "", _xlfn.CONCAT("haas/entity/sensor/", LOWER(C270), "/", E270, "/config"))</f>
        <v/>
      </c>
      <c r="Y270" s="23" t="str">
        <f>IF(ISBLANK(W270),  "", _xlfn.CONCAT(LOWER(C270), "/", E270))</f>
        <v/>
      </c>
      <c r="AC270" s="23" t="str">
        <f>IF(OR(ISBLANK(AJ270), ISBLANK(AK270)), "", LOWER(_xlfn.CONCAT(Table2[[#This Row],[device_manufacturer]], "-",Table2[[#This Row],[device_suggested_area]], "-", Table2[[#This Row],[device_identifiers]])))</f>
        <v>sonos-kitchen-speaker</v>
      </c>
      <c r="AD270" s="25" t="s">
        <v>595</v>
      </c>
      <c r="AE270" s="23" t="s">
        <v>596</v>
      </c>
      <c r="AF270" s="23" t="s">
        <v>599</v>
      </c>
      <c r="AG270" s="23" t="str">
        <f>IF(OR(ISBLANK(AJ270), ISBLANK(AK270)), "", Table2[[#This Row],[device_via_device]])</f>
        <v>Sonos</v>
      </c>
      <c r="AH270" s="23" t="s">
        <v>249</v>
      </c>
      <c r="AI270" s="23" t="s">
        <v>705</v>
      </c>
      <c r="AJ270" s="23" t="s">
        <v>601</v>
      </c>
      <c r="AK270" s="30" t="s">
        <v>798</v>
      </c>
      <c r="AL270" s="23" t="str">
        <f t="shared" si="8"/>
        <v>[["mac", "5c:aa:fd:f1:a3:d4"], ["ip", "10.0.4.42"]]</v>
      </c>
    </row>
    <row r="271" spans="1:38" ht="16" hidden="1" customHeight="1" x14ac:dyDescent="0.2">
      <c r="A271" s="23">
        <v>2609</v>
      </c>
      <c r="B271" s="23" t="s">
        <v>26</v>
      </c>
      <c r="C271" s="23" t="s">
        <v>803</v>
      </c>
      <c r="D271" s="23" t="s">
        <v>536</v>
      </c>
      <c r="E271" s="23" t="s">
        <v>535</v>
      </c>
      <c r="F271" s="23" t="str">
        <f>IF(ISBLANK(E271), "", Table2[[#This Row],[unique_id]])</f>
        <v>column_break</v>
      </c>
      <c r="G271" s="23" t="s">
        <v>532</v>
      </c>
      <c r="H271" s="23" t="s">
        <v>375</v>
      </c>
      <c r="I271" s="23" t="s">
        <v>146</v>
      </c>
      <c r="L271" s="23" t="s">
        <v>533</v>
      </c>
      <c r="M271" s="23" t="s">
        <v>534</v>
      </c>
      <c r="N271" s="23"/>
      <c r="O271" s="25"/>
      <c r="P271" s="25"/>
      <c r="Q271" s="23"/>
      <c r="V271" s="25"/>
      <c r="Y271" s="23" t="str">
        <f>IF(ISBLANK(W271),  "", _xlfn.CONCAT(LOWER(C271), "/", E271))</f>
        <v/>
      </c>
      <c r="AL271" s="23" t="str">
        <f t="shared" si="8"/>
        <v/>
      </c>
    </row>
    <row r="272" spans="1:38" ht="16" customHeight="1" x14ac:dyDescent="0.2">
      <c r="A272" s="23">
        <v>2610</v>
      </c>
      <c r="B272" s="23" t="s">
        <v>26</v>
      </c>
      <c r="C272" s="23" t="s">
        <v>290</v>
      </c>
      <c r="D272" s="23" t="s">
        <v>147</v>
      </c>
      <c r="E272" s="23" t="s">
        <v>357</v>
      </c>
      <c r="F272" s="23" t="str">
        <f>IF(ISBLANK(E272), "", Table2[[#This Row],[unique_id]])</f>
        <v>lounge_home</v>
      </c>
      <c r="G272" s="23" t="s">
        <v>359</v>
      </c>
      <c r="H272" s="23" t="s">
        <v>375</v>
      </c>
      <c r="I272" s="23" t="s">
        <v>146</v>
      </c>
      <c r="L272" s="23" t="s">
        <v>136</v>
      </c>
      <c r="M272" s="23" t="s">
        <v>374</v>
      </c>
      <c r="N272" s="23"/>
      <c r="O272" s="25"/>
      <c r="P272" s="25"/>
      <c r="Q272" s="23"/>
      <c r="V272" s="25"/>
      <c r="X272" s="23" t="str">
        <f>IF(ISBLANK(W272),  "", _xlfn.CONCAT("haas/entity/sensor/", LOWER(C272), "/", E272, "/config"))</f>
        <v/>
      </c>
      <c r="Y272" s="23" t="str">
        <f>IF(ISBLANK(W272),  "", _xlfn.CONCAT(LOWER(C272), "/", E272))</f>
        <v/>
      </c>
      <c r="AC272" s="23" t="str">
        <f>IF(OR(ISBLANK(AJ272), ISBLANK(AK272)), "", LOWER(_xlfn.CONCAT(Table2[[#This Row],[device_manufacturer]], "-",Table2[[#This Row],[device_suggested_area]], "-", Table2[[#This Row],[device_identifiers]])))</f>
        <v>google-lounge-home</v>
      </c>
      <c r="AD272" s="25" t="s">
        <v>660</v>
      </c>
      <c r="AE272" s="23" t="s">
        <v>597</v>
      </c>
      <c r="AF272" s="23" t="s">
        <v>658</v>
      </c>
      <c r="AG272" s="23" t="s">
        <v>290</v>
      </c>
      <c r="AH272" s="23" t="s">
        <v>237</v>
      </c>
      <c r="AI272" s="23" t="s">
        <v>705</v>
      </c>
      <c r="AJ272" s="34" t="s">
        <v>761</v>
      </c>
      <c r="AK272" s="30" t="s">
        <v>760</v>
      </c>
      <c r="AL272" s="23" t="str">
        <f t="shared" si="8"/>
        <v>[["mac", "d4:f5:47:32:df:7b"], ["ip", "10.0.4.54"]]</v>
      </c>
    </row>
    <row r="273" spans="1:38" ht="16" customHeight="1" x14ac:dyDescent="0.2">
      <c r="A273" s="23">
        <v>2611</v>
      </c>
      <c r="B273" s="23" t="s">
        <v>26</v>
      </c>
      <c r="C273" s="23" t="s">
        <v>366</v>
      </c>
      <c r="D273" s="23" t="s">
        <v>147</v>
      </c>
      <c r="E273" s="23" t="s">
        <v>367</v>
      </c>
      <c r="F273" s="23" t="str">
        <f>IF(ISBLANK(E273), "", Table2[[#This Row],[unique_id]])</f>
        <v>lounge_speaker</v>
      </c>
      <c r="G273" s="23" t="s">
        <v>364</v>
      </c>
      <c r="H273" s="23" t="s">
        <v>375</v>
      </c>
      <c r="I273" s="23" t="s">
        <v>146</v>
      </c>
      <c r="L273" s="23" t="s">
        <v>136</v>
      </c>
      <c r="M273" s="23" t="s">
        <v>374</v>
      </c>
      <c r="N273" s="23"/>
      <c r="O273" s="25"/>
      <c r="P273" s="25"/>
      <c r="Q273" s="23"/>
      <c r="V273" s="25"/>
      <c r="X273" s="23" t="str">
        <f>IF(ISBLANK(W273),  "", _xlfn.CONCAT("haas/entity/sensor/", LOWER(C273), "/", E273, "/config"))</f>
        <v/>
      </c>
      <c r="Y273" s="23" t="str">
        <f>IF(ISBLANK(W273),  "", _xlfn.CONCAT(LOWER(C273), "/", E273))</f>
        <v/>
      </c>
      <c r="AC273" s="23" t="str">
        <f>IF(OR(ISBLANK(AJ273), ISBLANK(AK273)), "", LOWER(_xlfn.CONCAT(Table2[[#This Row],[device_manufacturer]], "-",Table2[[#This Row],[device_suggested_area]], "-", Table2[[#This Row],[device_identifiers]])))</f>
        <v>apple-lounge-speaker</v>
      </c>
      <c r="AD273" s="25" t="s">
        <v>667</v>
      </c>
      <c r="AE273" s="23" t="s">
        <v>596</v>
      </c>
      <c r="AF273" s="23" t="s">
        <v>666</v>
      </c>
      <c r="AG273" s="23" t="s">
        <v>366</v>
      </c>
      <c r="AH273" s="23" t="s">
        <v>237</v>
      </c>
      <c r="AI273" s="23" t="s">
        <v>705</v>
      </c>
      <c r="AJ273" s="34" t="s">
        <v>672</v>
      </c>
      <c r="AK273" s="30" t="s">
        <v>767</v>
      </c>
      <c r="AL273" s="23" t="str">
        <f t="shared" si="8"/>
        <v>[["mac", "d4:a3:3d:5c:8c:28"], ["ip", "10.0.4.48"]]</v>
      </c>
    </row>
    <row r="274" spans="1:38" ht="16" customHeight="1" x14ac:dyDescent="0.2">
      <c r="A274" s="23">
        <v>2612</v>
      </c>
      <c r="B274" s="23" t="s">
        <v>26</v>
      </c>
      <c r="C274" s="23" t="s">
        <v>366</v>
      </c>
      <c r="D274" s="23" t="s">
        <v>147</v>
      </c>
      <c r="E274" s="23" t="s">
        <v>190</v>
      </c>
      <c r="F274" s="23" t="str">
        <f>IF(ISBLANK(E274), "", Table2[[#This Row],[unique_id]])</f>
        <v>lounge_tv</v>
      </c>
      <c r="G274" s="23" t="s">
        <v>191</v>
      </c>
      <c r="H274" s="23" t="s">
        <v>375</v>
      </c>
      <c r="I274" s="23" t="s">
        <v>146</v>
      </c>
      <c r="L274" s="23" t="s">
        <v>136</v>
      </c>
      <c r="M274" s="23" t="s">
        <v>374</v>
      </c>
      <c r="N274" s="23"/>
      <c r="O274" s="25"/>
      <c r="P274" s="25"/>
      <c r="Q274" s="23"/>
      <c r="V274" s="25"/>
      <c r="X274" s="23" t="str">
        <f>IF(ISBLANK(W274),  "", _xlfn.CONCAT("haas/entity/sensor/", LOWER(C274), "/", E274, "/config"))</f>
        <v/>
      </c>
      <c r="Y274" s="23" t="str">
        <f>IF(ISBLANK(W274),  "", _xlfn.CONCAT(LOWER(C274), "/", E274))</f>
        <v/>
      </c>
      <c r="AC274" s="23" t="str">
        <f>IF(OR(ISBLANK(AJ274), ISBLANK(AK274)), "", LOWER(_xlfn.CONCAT(Table2[[#This Row],[device_manufacturer]], "-",Table2[[#This Row],[device_suggested_area]], "-", Table2[[#This Row],[device_identifiers]])))</f>
        <v>apple-lounge-tv</v>
      </c>
      <c r="AD274" s="25" t="s">
        <v>667</v>
      </c>
      <c r="AE274" s="23" t="s">
        <v>589</v>
      </c>
      <c r="AF274" s="23" t="s">
        <v>668</v>
      </c>
      <c r="AG274" s="23" t="s">
        <v>366</v>
      </c>
      <c r="AH274" s="23" t="s">
        <v>237</v>
      </c>
      <c r="AI274" s="23" t="s">
        <v>705</v>
      </c>
      <c r="AJ274" s="34" t="s">
        <v>671</v>
      </c>
      <c r="AK274" s="31" t="s">
        <v>766</v>
      </c>
      <c r="AL274" s="23" t="str">
        <f t="shared" si="8"/>
        <v>[["mac", "90:dd:5d:ce:1e:96"], ["ip", "10.0.4.47"]]</v>
      </c>
    </row>
    <row r="275" spans="1:38" ht="16" customHeight="1" x14ac:dyDescent="0.2">
      <c r="A275" s="23">
        <v>2700</v>
      </c>
      <c r="B275" s="23" t="s">
        <v>26</v>
      </c>
      <c r="C275" s="23" t="s">
        <v>289</v>
      </c>
      <c r="D275" s="23" t="s">
        <v>150</v>
      </c>
      <c r="E275" s="23" t="s">
        <v>151</v>
      </c>
      <c r="F275" s="23" t="str">
        <f>IF(ISBLANK(E275), "", Table2[[#This Row],[unique_id]])</f>
        <v>uvc_ada_medium</v>
      </c>
      <c r="G275" s="23" t="s">
        <v>130</v>
      </c>
      <c r="H275" s="23" t="s">
        <v>537</v>
      </c>
      <c r="I275" s="23" t="s">
        <v>253</v>
      </c>
      <c r="L275" s="23" t="s">
        <v>136</v>
      </c>
      <c r="M275" s="23" t="s">
        <v>376</v>
      </c>
      <c r="N275" s="23"/>
      <c r="O275" s="25"/>
      <c r="P275" s="25"/>
      <c r="Q275" s="23"/>
      <c r="V275" s="25"/>
      <c r="X275" s="23" t="str">
        <f>IF(ISBLANK(W275),  "", _xlfn.CONCAT("haas/entity/sensor/", LOWER(C275), "/", E275, "/config"))</f>
        <v/>
      </c>
      <c r="Y275" s="23" t="str">
        <f>IF(ISBLANK(W275),  "", _xlfn.CONCAT(LOWER(C275), "/", E275))</f>
        <v/>
      </c>
      <c r="AB275" s="23"/>
      <c r="AC275" s="23" t="s">
        <v>648</v>
      </c>
      <c r="AD275" s="25" t="s">
        <v>650</v>
      </c>
      <c r="AE275" s="23" t="s">
        <v>651</v>
      </c>
      <c r="AF275" s="23" t="s">
        <v>647</v>
      </c>
      <c r="AG275" s="23" t="s">
        <v>289</v>
      </c>
      <c r="AH275" s="23" t="s">
        <v>130</v>
      </c>
      <c r="AI275" s="23" t="s">
        <v>725</v>
      </c>
      <c r="AJ275" s="23" t="s">
        <v>645</v>
      </c>
      <c r="AK275" s="23" t="s">
        <v>676</v>
      </c>
      <c r="AL275" s="23" t="str">
        <f t="shared" si="8"/>
        <v>[["mac", "74:83:c2:3f:6c:4c"], ["ip", "10.0.6.20"]]</v>
      </c>
    </row>
    <row r="276" spans="1:38" ht="16" hidden="1" customHeight="1" x14ac:dyDescent="0.2">
      <c r="A276" s="23">
        <v>2701</v>
      </c>
      <c r="B276" s="23" t="s">
        <v>26</v>
      </c>
      <c r="C276" s="23" t="s">
        <v>289</v>
      </c>
      <c r="D276" s="23" t="s">
        <v>152</v>
      </c>
      <c r="E276" s="23" t="s">
        <v>153</v>
      </c>
      <c r="F276" s="23" t="str">
        <f>IF(ISBLANK(E276), "", Table2[[#This Row],[unique_id]])</f>
        <v>uvc_ada_motion</v>
      </c>
      <c r="G276" s="23" t="s">
        <v>130</v>
      </c>
      <c r="H276" s="23" t="s">
        <v>539</v>
      </c>
      <c r="I276" s="23" t="s">
        <v>253</v>
      </c>
      <c r="L276" s="23" t="s">
        <v>136</v>
      </c>
      <c r="N276" s="23"/>
      <c r="O276" s="25"/>
      <c r="P276" s="25"/>
      <c r="Q276" s="23"/>
      <c r="V276" s="25"/>
      <c r="X276" s="23" t="str">
        <f>IF(ISBLANK(W276),  "", _xlfn.CONCAT("haas/entity/sensor/", LOWER(C276), "/", E276, "/config"))</f>
        <v/>
      </c>
      <c r="Y276" s="23" t="str">
        <f>IF(ISBLANK(W276),  "", _xlfn.CONCAT(LOWER(C276), "/", E276))</f>
        <v/>
      </c>
      <c r="Z276" s="29"/>
      <c r="AB276" s="23"/>
      <c r="AL276" s="23" t="str">
        <f t="shared" si="8"/>
        <v/>
      </c>
    </row>
    <row r="277" spans="1:38" ht="16" hidden="1" customHeight="1" x14ac:dyDescent="0.2">
      <c r="A277" s="23">
        <v>2702</v>
      </c>
      <c r="B277" s="23" t="s">
        <v>26</v>
      </c>
      <c r="C277" s="23" t="s">
        <v>803</v>
      </c>
      <c r="D277" s="23" t="s">
        <v>536</v>
      </c>
      <c r="E277" s="23" t="s">
        <v>535</v>
      </c>
      <c r="F277" s="23" t="str">
        <f>IF(ISBLANK(E277), "", Table2[[#This Row],[unique_id]])</f>
        <v>column_break</v>
      </c>
      <c r="G277" s="23" t="s">
        <v>532</v>
      </c>
      <c r="H277" s="23" t="s">
        <v>539</v>
      </c>
      <c r="I277" s="23" t="s">
        <v>253</v>
      </c>
      <c r="L277" s="23" t="s">
        <v>533</v>
      </c>
      <c r="M277" s="23" t="s">
        <v>534</v>
      </c>
      <c r="N277" s="23"/>
      <c r="O277" s="25"/>
      <c r="P277" s="25"/>
      <c r="Q277" s="23"/>
      <c r="V277" s="25"/>
      <c r="Y277" s="23" t="str">
        <f>IF(ISBLANK(W277),  "", _xlfn.CONCAT(LOWER(C277), "/", E277))</f>
        <v/>
      </c>
      <c r="AB277" s="23"/>
      <c r="AL277" s="23" t="str">
        <f t="shared" si="8"/>
        <v/>
      </c>
    </row>
    <row r="278" spans="1:38" ht="16" customHeight="1" x14ac:dyDescent="0.2">
      <c r="A278" s="23">
        <v>2703</v>
      </c>
      <c r="B278" s="23" t="s">
        <v>26</v>
      </c>
      <c r="C278" s="23" t="s">
        <v>289</v>
      </c>
      <c r="D278" s="23" t="s">
        <v>150</v>
      </c>
      <c r="E278" s="23" t="s">
        <v>251</v>
      </c>
      <c r="F278" s="23" t="str">
        <f>IF(ISBLANK(E278), "", Table2[[#This Row],[unique_id]])</f>
        <v>uvc_edwin_medium</v>
      </c>
      <c r="G278" s="23" t="s">
        <v>127</v>
      </c>
      <c r="H278" s="23" t="s">
        <v>538</v>
      </c>
      <c r="I278" s="23" t="s">
        <v>253</v>
      </c>
      <c r="L278" s="23" t="s">
        <v>136</v>
      </c>
      <c r="M278" s="23" t="s">
        <v>376</v>
      </c>
      <c r="N278" s="23"/>
      <c r="O278" s="25"/>
      <c r="P278" s="25"/>
      <c r="Q278" s="23"/>
      <c r="V278" s="25"/>
      <c r="X278" s="23" t="str">
        <f>IF(ISBLANK(W278),  "", _xlfn.CONCAT("haas/entity/sensor/", LOWER(C278), "/", E278, "/config"))</f>
        <v/>
      </c>
      <c r="Y278" s="23" t="str">
        <f>IF(ISBLANK(W278),  "", _xlfn.CONCAT(LOWER(C278), "/", E278))</f>
        <v/>
      </c>
      <c r="AB278" s="23"/>
      <c r="AC278" s="23" t="s">
        <v>649</v>
      </c>
      <c r="AD278" s="25" t="s">
        <v>650</v>
      </c>
      <c r="AE278" s="23" t="s">
        <v>651</v>
      </c>
      <c r="AF278" s="23" t="s">
        <v>647</v>
      </c>
      <c r="AG278" s="23" t="s">
        <v>289</v>
      </c>
      <c r="AH278" s="23" t="s">
        <v>127</v>
      </c>
      <c r="AI278" s="23" t="s">
        <v>725</v>
      </c>
      <c r="AJ278" s="23" t="s">
        <v>646</v>
      </c>
      <c r="AK278" s="23" t="s">
        <v>677</v>
      </c>
      <c r="AL278" s="23" t="str">
        <f t="shared" si="8"/>
        <v>[["mac", "74:83:c2:3f:6e:5c"], ["ip", "10.0.6.21"]]</v>
      </c>
    </row>
    <row r="279" spans="1:38" ht="16" hidden="1" customHeight="1" x14ac:dyDescent="0.2">
      <c r="A279" s="23">
        <v>2704</v>
      </c>
      <c r="B279" s="23" t="s">
        <v>26</v>
      </c>
      <c r="C279" s="23" t="s">
        <v>289</v>
      </c>
      <c r="D279" s="23" t="s">
        <v>152</v>
      </c>
      <c r="E279" s="23" t="s">
        <v>252</v>
      </c>
      <c r="F279" s="23" t="str">
        <f>IF(ISBLANK(E279), "", Table2[[#This Row],[unique_id]])</f>
        <v>uvc_edwin_motion</v>
      </c>
      <c r="G279" s="23" t="s">
        <v>127</v>
      </c>
      <c r="H279" s="23" t="s">
        <v>540</v>
      </c>
      <c r="I279" s="23" t="s">
        <v>253</v>
      </c>
      <c r="L279" s="23" t="s">
        <v>136</v>
      </c>
      <c r="N279" s="23"/>
      <c r="O279" s="25"/>
      <c r="P279" s="25"/>
      <c r="Q279" s="23"/>
      <c r="V279" s="25"/>
      <c r="X279" s="23" t="str">
        <f>IF(ISBLANK(W279),  "", _xlfn.CONCAT("haas/entity/sensor/", LOWER(C279), "/", E279, "/config"))</f>
        <v/>
      </c>
      <c r="Y279" s="23" t="str">
        <f>IF(ISBLANK(W279),  "", _xlfn.CONCAT(LOWER(C279), "/", E279))</f>
        <v/>
      </c>
      <c r="Z279" s="29"/>
      <c r="AB279" s="23"/>
      <c r="AL279" s="23" t="str">
        <f t="shared" si="8"/>
        <v/>
      </c>
    </row>
    <row r="280" spans="1:38" ht="16" hidden="1" customHeight="1" x14ac:dyDescent="0.2">
      <c r="A280" s="23">
        <v>2705</v>
      </c>
      <c r="B280" s="23" t="s">
        <v>26</v>
      </c>
      <c r="C280" s="23" t="s">
        <v>803</v>
      </c>
      <c r="D280" s="23" t="s">
        <v>536</v>
      </c>
      <c r="E280" s="23" t="s">
        <v>535</v>
      </c>
      <c r="F280" s="23" t="str">
        <f>IF(ISBLANK(E280), "", Table2[[#This Row],[unique_id]])</f>
        <v>column_break</v>
      </c>
      <c r="G280" s="23" t="s">
        <v>532</v>
      </c>
      <c r="H280" s="23" t="s">
        <v>540</v>
      </c>
      <c r="I280" s="23" t="s">
        <v>253</v>
      </c>
      <c r="L280" s="23" t="s">
        <v>533</v>
      </c>
      <c r="M280" s="23" t="s">
        <v>534</v>
      </c>
      <c r="N280" s="23"/>
      <c r="O280" s="25"/>
      <c r="P280" s="25"/>
      <c r="Q280" s="23"/>
      <c r="V280" s="25"/>
      <c r="Y280" s="23" t="str">
        <f>IF(ISBLANK(W280),  "", _xlfn.CONCAT(LOWER(C280), "/", E280))</f>
        <v/>
      </c>
      <c r="AB280" s="23"/>
      <c r="AL280" s="23" t="str">
        <f t="shared" si="8"/>
        <v/>
      </c>
    </row>
    <row r="281" spans="1:38" ht="16" hidden="1" customHeight="1" x14ac:dyDescent="0.2">
      <c r="A281" s="23">
        <v>2706</v>
      </c>
      <c r="B281" s="23" t="s">
        <v>26</v>
      </c>
      <c r="C281" s="23" t="s">
        <v>133</v>
      </c>
      <c r="D281" s="23" t="s">
        <v>152</v>
      </c>
      <c r="E281" s="23" t="s">
        <v>750</v>
      </c>
      <c r="F281" s="23" t="str">
        <f>IF(ISBLANK(E281), "", Table2[[#This Row],[unique_id]])</f>
        <v>ada_fan_occupancy</v>
      </c>
      <c r="G281" s="23" t="s">
        <v>130</v>
      </c>
      <c r="H281" s="23" t="s">
        <v>377</v>
      </c>
      <c r="I281" s="23" t="s">
        <v>253</v>
      </c>
      <c r="L281" s="23" t="s">
        <v>136</v>
      </c>
      <c r="N281" s="23"/>
      <c r="O281" s="25"/>
      <c r="P281" s="25"/>
      <c r="Q281" s="23"/>
      <c r="V281" s="25"/>
      <c r="X281" s="23" t="str">
        <f>IF(ISBLANK(W281),  "", _xlfn.CONCAT("haas/entity/sensor/", LOWER(C281), "/", E281, "/config"))</f>
        <v/>
      </c>
      <c r="Y281" s="23" t="str">
        <f>IF(ISBLANK(W281),  "", _xlfn.CONCAT(LOWER(C281), "/", E281))</f>
        <v/>
      </c>
      <c r="AB281" s="23"/>
      <c r="AL281" s="23" t="str">
        <f t="shared" si="8"/>
        <v/>
      </c>
    </row>
    <row r="282" spans="1:38" ht="16" hidden="1" customHeight="1" x14ac:dyDescent="0.2">
      <c r="A282" s="23">
        <v>2707</v>
      </c>
      <c r="B282" s="23" t="s">
        <v>26</v>
      </c>
      <c r="C282" s="23" t="s">
        <v>133</v>
      </c>
      <c r="D282" s="23" t="s">
        <v>152</v>
      </c>
      <c r="E282" s="23" t="s">
        <v>751</v>
      </c>
      <c r="F282" s="23" t="str">
        <f>IF(ISBLANK(E282), "", Table2[[#This Row],[unique_id]])</f>
        <v>edwin_fan_occupancy</v>
      </c>
      <c r="G282" s="23" t="s">
        <v>127</v>
      </c>
      <c r="H282" s="23" t="s">
        <v>377</v>
      </c>
      <c r="I282" s="23" t="s">
        <v>253</v>
      </c>
      <c r="L282" s="23" t="s">
        <v>136</v>
      </c>
      <c r="N282" s="23"/>
      <c r="O282" s="25"/>
      <c r="P282" s="25"/>
      <c r="Q282" s="23"/>
      <c r="V282" s="25"/>
      <c r="X282" s="23" t="str">
        <f>IF(ISBLANK(W282),  "", _xlfn.CONCAT("haas/entity/sensor/", LOWER(C282), "/", E282, "/config"))</f>
        <v/>
      </c>
      <c r="Y282" s="23" t="str">
        <f>IF(ISBLANK(W282),  "", _xlfn.CONCAT(LOWER(C282), "/", E282))</f>
        <v/>
      </c>
      <c r="Z282" s="29"/>
      <c r="AB282" s="23"/>
      <c r="AL282" s="23" t="str">
        <f t="shared" si="8"/>
        <v/>
      </c>
    </row>
    <row r="283" spans="1:38" ht="16" hidden="1" customHeight="1" x14ac:dyDescent="0.2">
      <c r="A283" s="23">
        <v>2708</v>
      </c>
      <c r="B283" s="23" t="s">
        <v>26</v>
      </c>
      <c r="C283" s="23" t="s">
        <v>133</v>
      </c>
      <c r="D283" s="23" t="s">
        <v>152</v>
      </c>
      <c r="E283" s="23" t="s">
        <v>752</v>
      </c>
      <c r="F283" s="23" t="str">
        <f>IF(ISBLANK(E283), "", Table2[[#This Row],[unique_id]])</f>
        <v>parents_fan_occupancy</v>
      </c>
      <c r="G283" s="23" t="s">
        <v>235</v>
      </c>
      <c r="H283" s="23" t="s">
        <v>377</v>
      </c>
      <c r="I283" s="23" t="s">
        <v>253</v>
      </c>
      <c r="L283" s="23" t="s">
        <v>136</v>
      </c>
      <c r="N283" s="23"/>
      <c r="O283" s="25"/>
      <c r="P283" s="25"/>
      <c r="Q283" s="23"/>
      <c r="V283" s="25"/>
      <c r="X283" s="23" t="str">
        <f>IF(ISBLANK(W283),  "", _xlfn.CONCAT("haas/entity/sensor/", LOWER(C283), "/", E283, "/config"))</f>
        <v/>
      </c>
      <c r="Y283" s="23" t="str">
        <f>IF(ISBLANK(W283),  "", _xlfn.CONCAT(LOWER(C283), "/", E283))</f>
        <v/>
      </c>
      <c r="Z283" s="29"/>
      <c r="AB283" s="23"/>
      <c r="AL283" s="23" t="str">
        <f t="shared" si="8"/>
        <v/>
      </c>
    </row>
    <row r="284" spans="1:38" ht="16" hidden="1" customHeight="1" x14ac:dyDescent="0.2">
      <c r="A284" s="23">
        <v>2709</v>
      </c>
      <c r="B284" s="23" t="s">
        <v>26</v>
      </c>
      <c r="C284" s="23" t="s">
        <v>133</v>
      </c>
      <c r="D284" s="23" t="s">
        <v>152</v>
      </c>
      <c r="E284" s="23" t="s">
        <v>753</v>
      </c>
      <c r="F284" s="23" t="str">
        <f>IF(ISBLANK(E284), "", Table2[[#This Row],[unique_id]])</f>
        <v>lounge_fan_occupancy</v>
      </c>
      <c r="G284" s="23" t="s">
        <v>237</v>
      </c>
      <c r="H284" s="23" t="s">
        <v>377</v>
      </c>
      <c r="I284" s="23" t="s">
        <v>253</v>
      </c>
      <c r="L284" s="23" t="s">
        <v>136</v>
      </c>
      <c r="N284" s="23"/>
      <c r="O284" s="25"/>
      <c r="P284" s="25"/>
      <c r="Q284" s="23"/>
      <c r="V284" s="25"/>
      <c r="X284" s="23" t="str">
        <f>IF(ISBLANK(W284),  "", _xlfn.CONCAT("haas/entity/sensor/", LOWER(C284), "/", E284, "/config"))</f>
        <v/>
      </c>
      <c r="Y284" s="23" t="str">
        <f>IF(ISBLANK(W284),  "", _xlfn.CONCAT(LOWER(C284), "/", E284))</f>
        <v/>
      </c>
      <c r="AB284" s="23"/>
      <c r="AL284" s="23" t="str">
        <f t="shared" si="8"/>
        <v/>
      </c>
    </row>
    <row r="285" spans="1:38" ht="16" hidden="1" customHeight="1" x14ac:dyDescent="0.2">
      <c r="A285" s="23">
        <v>2710</v>
      </c>
      <c r="B285" s="23" t="s">
        <v>26</v>
      </c>
      <c r="C285" s="23" t="s">
        <v>133</v>
      </c>
      <c r="D285" s="23" t="s">
        <v>152</v>
      </c>
      <c r="E285" s="23" t="s">
        <v>754</v>
      </c>
      <c r="F285" s="23" t="str">
        <f>IF(ISBLANK(E285), "", Table2[[#This Row],[unique_id]])</f>
        <v>deck_east_fan_occupancy</v>
      </c>
      <c r="G285" s="23" t="s">
        <v>259</v>
      </c>
      <c r="H285" s="23" t="s">
        <v>377</v>
      </c>
      <c r="I285" s="23" t="s">
        <v>253</v>
      </c>
      <c r="L285" s="23" t="s">
        <v>136</v>
      </c>
      <c r="N285" s="23"/>
      <c r="O285" s="25"/>
      <c r="P285" s="25"/>
      <c r="Q285" s="23"/>
      <c r="V285" s="25"/>
      <c r="X285" s="23" t="str">
        <f>IF(ISBLANK(W285),  "", _xlfn.CONCAT("haas/entity/sensor/", LOWER(C285), "/", E285, "/config"))</f>
        <v/>
      </c>
      <c r="Y285" s="23" t="str">
        <f>IF(ISBLANK(W285),  "", _xlfn.CONCAT(LOWER(C285), "/", E285))</f>
        <v/>
      </c>
      <c r="AB285" s="23"/>
      <c r="AL285" s="23" t="str">
        <f t="shared" si="8"/>
        <v/>
      </c>
    </row>
    <row r="286" spans="1:38" ht="16" hidden="1" customHeight="1" x14ac:dyDescent="0.2">
      <c r="A286" s="23">
        <v>2711</v>
      </c>
      <c r="B286" s="23" t="s">
        <v>26</v>
      </c>
      <c r="C286" s="23" t="s">
        <v>133</v>
      </c>
      <c r="D286" s="23" t="s">
        <v>152</v>
      </c>
      <c r="E286" s="23" t="s">
        <v>755</v>
      </c>
      <c r="F286" s="23" t="str">
        <f>IF(ISBLANK(E286), "", Table2[[#This Row],[unique_id]])</f>
        <v>deck_west_fan_occupancy</v>
      </c>
      <c r="G286" s="23" t="s">
        <v>258</v>
      </c>
      <c r="H286" s="23" t="s">
        <v>377</v>
      </c>
      <c r="I286" s="23" t="s">
        <v>253</v>
      </c>
      <c r="L286" s="23" t="s">
        <v>136</v>
      </c>
      <c r="N286" s="23"/>
      <c r="O286" s="25"/>
      <c r="P286" s="25"/>
      <c r="Q286" s="23"/>
      <c r="V286" s="25"/>
      <c r="X286" s="23" t="str">
        <f>IF(ISBLANK(W286),  "", _xlfn.CONCAT("haas/entity/sensor/", LOWER(C286), "/", E286, "/config"))</f>
        <v/>
      </c>
      <c r="Y286" s="23" t="str">
        <f>IF(ISBLANK(W286),  "", _xlfn.CONCAT(LOWER(C286), "/", E286))</f>
        <v/>
      </c>
      <c r="AB286" s="23"/>
      <c r="AL286" s="23" t="str">
        <f t="shared" si="8"/>
        <v/>
      </c>
    </row>
    <row r="287" spans="1:38" ht="16" customHeight="1" x14ac:dyDescent="0.2">
      <c r="A287" s="23">
        <v>5000</v>
      </c>
      <c r="B287" s="31" t="s">
        <v>26</v>
      </c>
      <c r="C287" s="23" t="s">
        <v>289</v>
      </c>
      <c r="F287" s="27" t="str">
        <f>IF(ISBLANK(E287), "", Table2[[#This Row],[unique_id]])</f>
        <v/>
      </c>
      <c r="N287" s="23"/>
      <c r="O287" s="25"/>
      <c r="P287" s="25"/>
      <c r="Q287" s="23"/>
      <c r="V287" s="25"/>
      <c r="X287" s="23" t="str">
        <f>IF(ISBLANK(W287),  "", _xlfn.CONCAT("haas/entity/sensor/", LOWER(C287), "/", E287, "/config"))</f>
        <v/>
      </c>
      <c r="Y287" s="23" t="str">
        <f>IF(ISBLANK(W287),  "", _xlfn.CONCAT(LOWER(C287), "/", E287))</f>
        <v/>
      </c>
      <c r="AC287" s="23" t="s">
        <v>681</v>
      </c>
      <c r="AD287" s="25" t="s">
        <v>685</v>
      </c>
      <c r="AE287" s="23" t="s">
        <v>694</v>
      </c>
      <c r="AF287" s="23" t="s">
        <v>690</v>
      </c>
      <c r="AG287" s="23" t="s">
        <v>289</v>
      </c>
      <c r="AH287" s="23" t="s">
        <v>28</v>
      </c>
      <c r="AI287" s="23" t="s">
        <v>679</v>
      </c>
      <c r="AJ287" s="23" t="s">
        <v>701</v>
      </c>
      <c r="AK287" s="23" t="s">
        <v>697</v>
      </c>
      <c r="AL287" s="23" t="str">
        <f t="shared" si="8"/>
        <v>[["mac", "74:ac:b9:1c:15:f1"], ["ip", "10.0.0.1"]]</v>
      </c>
    </row>
    <row r="288" spans="1:38" ht="16" customHeight="1" x14ac:dyDescent="0.2">
      <c r="A288" s="23">
        <v>5001</v>
      </c>
      <c r="B288" s="31" t="s">
        <v>26</v>
      </c>
      <c r="C288" s="23" t="s">
        <v>289</v>
      </c>
      <c r="F288" s="27" t="str">
        <f>IF(ISBLANK(E288), "", Table2[[#This Row],[unique_id]])</f>
        <v/>
      </c>
      <c r="N288" s="23"/>
      <c r="O288" s="25"/>
      <c r="P288" s="25"/>
      <c r="Q288" s="23"/>
      <c r="V288" s="25"/>
      <c r="X288" s="23" t="str">
        <f>IF(ISBLANK(W288),  "", _xlfn.CONCAT("haas/entity/sensor/", LOWER(C288), "/", E288, "/config"))</f>
        <v/>
      </c>
      <c r="Y288" s="23" t="str">
        <f>IF(ISBLANK(W288),  "", _xlfn.CONCAT(LOWER(C288), "/", E288))</f>
        <v/>
      </c>
      <c r="AC288" s="23" t="s">
        <v>682</v>
      </c>
      <c r="AD288" s="25" t="s">
        <v>686</v>
      </c>
      <c r="AE288" s="23" t="s">
        <v>696</v>
      </c>
      <c r="AF288" s="23" t="s">
        <v>691</v>
      </c>
      <c r="AG288" s="23" t="s">
        <v>289</v>
      </c>
      <c r="AH288" s="23" t="s">
        <v>688</v>
      </c>
      <c r="AI288" s="23" t="s">
        <v>679</v>
      </c>
      <c r="AJ288" s="23" t="s">
        <v>702</v>
      </c>
      <c r="AK288" s="23" t="s">
        <v>698</v>
      </c>
      <c r="AL288" s="23" t="str">
        <f t="shared" si="8"/>
        <v>[["mac", "b4:fb:e4:e3:83:32"], ["ip", "10.0.0.2"]]</v>
      </c>
    </row>
    <row r="289" spans="1:38" ht="16" customHeight="1" x14ac:dyDescent="0.2">
      <c r="A289" s="23">
        <v>5002</v>
      </c>
      <c r="B289" s="31" t="s">
        <v>26</v>
      </c>
      <c r="C289" s="23" t="s">
        <v>289</v>
      </c>
      <c r="F289" s="27" t="str">
        <f>IF(ISBLANK(E289), "", Table2[[#This Row],[unique_id]])</f>
        <v/>
      </c>
      <c r="N289" s="23"/>
      <c r="O289" s="25"/>
      <c r="P289" s="25"/>
      <c r="Q289" s="23"/>
      <c r="V289" s="25"/>
      <c r="X289" s="23" t="str">
        <f>IF(ISBLANK(W289),  "", _xlfn.CONCAT("haas/entity/sensor/", LOWER(C289), "/", E289, "/config"))</f>
        <v/>
      </c>
      <c r="Y289" s="23" t="str">
        <f>IF(ISBLANK(W289),  "", _xlfn.CONCAT(LOWER(C289), "/", E289))</f>
        <v/>
      </c>
      <c r="AC289" s="23" t="s">
        <v>683</v>
      </c>
      <c r="AD289" s="25" t="s">
        <v>687</v>
      </c>
      <c r="AE289" s="23" t="s">
        <v>695</v>
      </c>
      <c r="AF289" s="23" t="s">
        <v>692</v>
      </c>
      <c r="AG289" s="23" t="s">
        <v>289</v>
      </c>
      <c r="AH289" s="23" t="s">
        <v>577</v>
      </c>
      <c r="AI289" s="23" t="s">
        <v>679</v>
      </c>
      <c r="AJ289" s="23" t="s">
        <v>703</v>
      </c>
      <c r="AK289" s="23" t="s">
        <v>699</v>
      </c>
      <c r="AL289" s="23" t="str">
        <f t="shared" si="8"/>
        <v>[["mac", "78:8a:20:70:d3:79"], ["ip", "10.0.0.3"]]</v>
      </c>
    </row>
    <row r="290" spans="1:38" ht="16" customHeight="1" x14ac:dyDescent="0.2">
      <c r="A290" s="23">
        <v>5003</v>
      </c>
      <c r="B290" s="31" t="s">
        <v>26</v>
      </c>
      <c r="C290" s="23" t="s">
        <v>289</v>
      </c>
      <c r="F290" s="27" t="str">
        <f>IF(ISBLANK(E290), "", Table2[[#This Row],[unique_id]])</f>
        <v/>
      </c>
      <c r="N290" s="23"/>
      <c r="O290" s="25"/>
      <c r="P290" s="25"/>
      <c r="Q290" s="23"/>
      <c r="V290" s="25"/>
      <c r="X290" s="23" t="str">
        <f>IF(ISBLANK(W290),  "", _xlfn.CONCAT("haas/entity/sensor/", LOWER(C290), "/", E290, "/config"))</f>
        <v/>
      </c>
      <c r="Y290" s="23" t="str">
        <f>IF(ISBLANK(W290),  "", _xlfn.CONCAT(LOWER(C290), "/", E290))</f>
        <v/>
      </c>
      <c r="AC290" s="23" t="s">
        <v>684</v>
      </c>
      <c r="AD290" s="25" t="s">
        <v>687</v>
      </c>
      <c r="AE290" s="23" t="s">
        <v>695</v>
      </c>
      <c r="AF290" s="23" t="s">
        <v>693</v>
      </c>
      <c r="AG290" s="23" t="s">
        <v>289</v>
      </c>
      <c r="AH290" s="23" t="s">
        <v>689</v>
      </c>
      <c r="AI290" s="23" t="s">
        <v>679</v>
      </c>
      <c r="AJ290" s="23" t="s">
        <v>704</v>
      </c>
      <c r="AK290" s="23" t="s">
        <v>700</v>
      </c>
      <c r="AL290" s="23" t="str">
        <f t="shared" si="8"/>
        <v>[["mac", "f0:9f:c2:fc:b0:f7"], ["ip", "10.0.0.4"]]</v>
      </c>
    </row>
    <row r="291" spans="1:38" ht="16" customHeight="1" x14ac:dyDescent="0.2">
      <c r="A291" s="23">
        <v>5004</v>
      </c>
      <c r="B291" s="31" t="s">
        <v>26</v>
      </c>
      <c r="C291" s="31" t="s">
        <v>652</v>
      </c>
      <c r="D291" s="31"/>
      <c r="E291" s="31"/>
      <c r="G291" s="31"/>
      <c r="H291" s="31"/>
      <c r="I291" s="31"/>
      <c r="K291" s="31"/>
      <c r="L291" s="31"/>
      <c r="N291" s="23"/>
      <c r="O291" s="25"/>
      <c r="P291" s="25"/>
      <c r="Q291" s="23"/>
      <c r="V291" s="25"/>
      <c r="X291" s="23" t="str">
        <f>IF(ISBLANK(W291),  "", _xlfn.CONCAT("haas/entity/sensor/", LOWER(C291), "/", E291, "/config"))</f>
        <v/>
      </c>
      <c r="Y291" s="23" t="str">
        <f>IF(ISBLANK(W291),  "", _xlfn.CONCAT(LOWER(C291), "/", E291))</f>
        <v/>
      </c>
      <c r="AB291" s="23"/>
      <c r="AC291" s="23" t="s">
        <v>653</v>
      </c>
      <c r="AD291" s="25" t="s">
        <v>655</v>
      </c>
      <c r="AE291" s="23" t="s">
        <v>657</v>
      </c>
      <c r="AF291" s="23" t="s">
        <v>654</v>
      </c>
      <c r="AG291" s="23" t="s">
        <v>656</v>
      </c>
      <c r="AH291" s="23" t="s">
        <v>28</v>
      </c>
      <c r="AI291" s="23" t="s">
        <v>705</v>
      </c>
      <c r="AJ291" s="34" t="s">
        <v>785</v>
      </c>
      <c r="AK291" s="23" t="s">
        <v>706</v>
      </c>
      <c r="AL291" s="23" t="str">
        <f t="shared" si="8"/>
        <v>[["mac", "4a:9a:06:5d:53:66"], ["ip", "10.0.4.10"]]</v>
      </c>
    </row>
    <row r="292" spans="1:38" ht="16" customHeight="1" x14ac:dyDescent="0.2">
      <c r="A292" s="23">
        <v>5005</v>
      </c>
      <c r="B292" s="31" t="s">
        <v>26</v>
      </c>
      <c r="C292" s="31" t="s">
        <v>627</v>
      </c>
      <c r="D292" s="31"/>
      <c r="E292" s="31"/>
      <c r="G292" s="31"/>
      <c r="H292" s="31"/>
      <c r="I292" s="31"/>
      <c r="K292" s="31"/>
      <c r="L292" s="31"/>
      <c r="N292" s="23"/>
      <c r="O292" s="25"/>
      <c r="P292" s="25"/>
      <c r="Q292" s="23"/>
      <c r="V292" s="25"/>
      <c r="X292" s="23" t="str">
        <f>IF(ISBLANK(W292),  "", _xlfn.CONCAT("haas/entity/sensor/", LOWER(C292), "/", E292, "/config"))</f>
        <v/>
      </c>
      <c r="Y292" s="23" t="str">
        <f>IF(ISBLANK(W292),  "", _xlfn.CONCAT(LOWER(C292), "/", E292))</f>
        <v/>
      </c>
      <c r="AB292" s="23"/>
      <c r="AC292" s="23" t="s">
        <v>626</v>
      </c>
      <c r="AD292" s="25" t="s">
        <v>630</v>
      </c>
      <c r="AE292" s="23" t="s">
        <v>631</v>
      </c>
      <c r="AF292" s="23" t="s">
        <v>634</v>
      </c>
      <c r="AG292" s="23" t="s">
        <v>366</v>
      </c>
      <c r="AH292" s="23" t="s">
        <v>28</v>
      </c>
      <c r="AI292" s="23" t="s">
        <v>680</v>
      </c>
      <c r="AJ292" s="23" t="s">
        <v>637</v>
      </c>
      <c r="AK292" s="23" t="s">
        <v>673</v>
      </c>
      <c r="AL292" s="23" t="str">
        <f t="shared" si="8"/>
        <v>[["mac", "00:e0:4c:68:06:a1"], ["ip", "10.0.2.11"]]</v>
      </c>
    </row>
    <row r="293" spans="1:38" ht="16" customHeight="1" x14ac:dyDescent="0.2">
      <c r="A293" s="23">
        <v>5006</v>
      </c>
      <c r="B293" s="31" t="s">
        <v>26</v>
      </c>
      <c r="C293" s="31" t="s">
        <v>627</v>
      </c>
      <c r="D293" s="31"/>
      <c r="E293" s="31"/>
      <c r="F293" s="27" t="str">
        <f>IF(ISBLANK(E293), "", Table2[[#This Row],[unique_id]])</f>
        <v/>
      </c>
      <c r="G293" s="31"/>
      <c r="H293" s="31"/>
      <c r="I293" s="31"/>
      <c r="K293" s="31"/>
      <c r="L293" s="31"/>
      <c r="N293" s="23"/>
      <c r="O293" s="25"/>
      <c r="P293" s="25"/>
      <c r="Q293" s="23"/>
      <c r="V293" s="25"/>
      <c r="X293" s="23" t="str">
        <f>IF(ISBLANK(W293),  "", _xlfn.CONCAT("haas/entity/sensor/", LOWER(C293), "/", E293, "/config"))</f>
        <v/>
      </c>
      <c r="Y293" s="23" t="str">
        <f>IF(ISBLANK(W293),  "", _xlfn.CONCAT(LOWER(C293), "/", E293))</f>
        <v/>
      </c>
      <c r="AC293" s="23" t="s">
        <v>626</v>
      </c>
      <c r="AD293" s="25" t="s">
        <v>630</v>
      </c>
      <c r="AE293" s="23" t="s">
        <v>631</v>
      </c>
      <c r="AF293" s="23" t="s">
        <v>634</v>
      </c>
      <c r="AG293" s="23" t="s">
        <v>366</v>
      </c>
      <c r="AH293" s="23" t="s">
        <v>28</v>
      </c>
      <c r="AI293" s="23" t="s">
        <v>705</v>
      </c>
      <c r="AJ293" s="23" t="s">
        <v>783</v>
      </c>
      <c r="AK293" s="23" t="s">
        <v>780</v>
      </c>
      <c r="AL293" s="27" t="str">
        <f t="shared" si="8"/>
        <v>[["mac", "4a:e0:4c:68:06:a1"], ["ip", "10.0.4.11"]]</v>
      </c>
    </row>
    <row r="294" spans="1:38" ht="16" customHeight="1" x14ac:dyDescent="0.2">
      <c r="A294" s="23">
        <v>5007</v>
      </c>
      <c r="B294" s="31" t="s">
        <v>26</v>
      </c>
      <c r="C294" s="31" t="s">
        <v>627</v>
      </c>
      <c r="D294" s="31"/>
      <c r="E294" s="31"/>
      <c r="F294" s="27" t="str">
        <f>IF(ISBLANK(E294), "", Table2[[#This Row],[unique_id]])</f>
        <v/>
      </c>
      <c r="G294" s="31"/>
      <c r="H294" s="31"/>
      <c r="I294" s="31"/>
      <c r="K294" s="31"/>
      <c r="L294" s="31"/>
      <c r="N294" s="23"/>
      <c r="O294" s="25"/>
      <c r="P294" s="25"/>
      <c r="Q294" s="23"/>
      <c r="V294" s="25"/>
      <c r="X294" s="23" t="str">
        <f>IF(ISBLANK(W294),  "", _xlfn.CONCAT("haas/entity/sensor/", LOWER(C294), "/", E294, "/config"))</f>
        <v/>
      </c>
      <c r="Y294" s="23" t="str">
        <f>IF(ISBLANK(W294),  "", _xlfn.CONCAT(LOWER(C294), "/", E294))</f>
        <v/>
      </c>
      <c r="AC294" s="23" t="s">
        <v>626</v>
      </c>
      <c r="AD294" s="25" t="s">
        <v>630</v>
      </c>
      <c r="AE294" s="23" t="s">
        <v>631</v>
      </c>
      <c r="AF294" s="23" t="s">
        <v>634</v>
      </c>
      <c r="AG294" s="23" t="s">
        <v>366</v>
      </c>
      <c r="AH294" s="23" t="s">
        <v>28</v>
      </c>
      <c r="AI294" s="23" t="s">
        <v>725</v>
      </c>
      <c r="AJ294" s="23" t="s">
        <v>784</v>
      </c>
      <c r="AK294" s="23" t="s">
        <v>781</v>
      </c>
      <c r="AL294" s="27" t="str">
        <f t="shared" si="8"/>
        <v>[["mac", "6a:e0:4c:68:06:a1"], ["ip", "10.0.6.11"]]</v>
      </c>
    </row>
    <row r="295" spans="1:38" ht="16" customHeight="1" x14ac:dyDescent="0.2">
      <c r="A295" s="23">
        <v>5008</v>
      </c>
      <c r="B295" s="31" t="s">
        <v>26</v>
      </c>
      <c r="C295" s="31" t="s">
        <v>627</v>
      </c>
      <c r="D295" s="31"/>
      <c r="E295" s="31"/>
      <c r="G295" s="31"/>
      <c r="H295" s="31"/>
      <c r="I295" s="31"/>
      <c r="N295" s="23"/>
      <c r="O295" s="25"/>
      <c r="P295" s="25"/>
      <c r="Q295" s="23"/>
      <c r="V295" s="25"/>
      <c r="X295" s="23" t="str">
        <f>IF(ISBLANK(W295),  "", _xlfn.CONCAT("haas/entity/sensor/", LOWER(C295), "/", E295, "/config"))</f>
        <v/>
      </c>
      <c r="Y295" s="23" t="str">
        <f>IF(ISBLANK(W295),  "", _xlfn.CONCAT(LOWER(C295), "/", E295))</f>
        <v/>
      </c>
      <c r="AB295" s="23"/>
      <c r="AC295" s="23" t="s">
        <v>628</v>
      </c>
      <c r="AD295" s="25" t="s">
        <v>630</v>
      </c>
      <c r="AE295" s="23" t="s">
        <v>632</v>
      </c>
      <c r="AF295" s="23" t="s">
        <v>635</v>
      </c>
      <c r="AG295" s="23" t="s">
        <v>366</v>
      </c>
      <c r="AH295" s="23" t="s">
        <v>28</v>
      </c>
      <c r="AI295" s="23" t="s">
        <v>680</v>
      </c>
      <c r="AJ295" s="23" t="s">
        <v>636</v>
      </c>
      <c r="AK295" s="23" t="s">
        <v>674</v>
      </c>
      <c r="AL295" s="23" t="str">
        <f t="shared" si="8"/>
        <v>[["mac", "00:e0:4c:68:04:21"], ["ip", "10.0.2.12"]]</v>
      </c>
    </row>
    <row r="296" spans="1:38" ht="16" customHeight="1" x14ac:dyDescent="0.2">
      <c r="A296" s="23">
        <v>5009</v>
      </c>
      <c r="B296" s="31" t="s">
        <v>26</v>
      </c>
      <c r="C296" s="31" t="s">
        <v>627</v>
      </c>
      <c r="D296" s="31"/>
      <c r="E296" s="31"/>
      <c r="G296" s="31"/>
      <c r="H296" s="31"/>
      <c r="I296" s="31"/>
      <c r="N296" s="23"/>
      <c r="O296" s="25"/>
      <c r="P296" s="25"/>
      <c r="Q296" s="23"/>
      <c r="V296" s="25"/>
      <c r="X296" s="23" t="str">
        <f>IF(ISBLANK(W296),  "", _xlfn.CONCAT("haas/entity/sensor/", LOWER(C296), "/", E296, "/config"))</f>
        <v/>
      </c>
      <c r="Y296" s="23" t="str">
        <f>IF(ISBLANK(W296),  "", _xlfn.CONCAT(LOWER(C296), "/", E296))</f>
        <v/>
      </c>
      <c r="AB296" s="23"/>
      <c r="AC296" s="23" t="s">
        <v>629</v>
      </c>
      <c r="AD296" s="25" t="s">
        <v>630</v>
      </c>
      <c r="AE296" s="23" t="s">
        <v>633</v>
      </c>
      <c r="AF296" s="23" t="s">
        <v>635</v>
      </c>
      <c r="AG296" s="23" t="s">
        <v>366</v>
      </c>
      <c r="AH296" s="23" t="s">
        <v>28</v>
      </c>
      <c r="AI296" s="23" t="s">
        <v>680</v>
      </c>
      <c r="AJ296" s="23" t="s">
        <v>782</v>
      </c>
      <c r="AK296" s="30" t="s">
        <v>678</v>
      </c>
      <c r="AL296" s="23" t="str">
        <f t="shared" si="8"/>
        <v>[["mac", "00:e0:4c:68:07:0d"], ["ip", "10.0.2.13"]]</v>
      </c>
    </row>
    <row r="297" spans="1:38" ht="16" customHeight="1" x14ac:dyDescent="0.2">
      <c r="A297" s="23">
        <v>5010</v>
      </c>
      <c r="B297" s="23" t="s">
        <v>26</v>
      </c>
      <c r="C297" s="23" t="s">
        <v>288</v>
      </c>
      <c r="E297" s="31"/>
      <c r="F297" s="27"/>
      <c r="I297" s="31"/>
      <c r="N297" s="23"/>
      <c r="O297" s="25"/>
      <c r="P297" s="25"/>
      <c r="Q297" s="23"/>
      <c r="V297" s="25"/>
      <c r="X297" s="23" t="str">
        <f>IF(ISBLANK(W297),  "", _xlfn.CONCAT("haas/entity/sensor/", LOWER(C297), "/", E297, "/config"))</f>
        <v/>
      </c>
      <c r="Y297" s="23" t="str">
        <f>IF(ISBLANK(W297),  "", _xlfn.CONCAT(LOWER(C297), "/", E297))</f>
        <v/>
      </c>
      <c r="AC297" s="23" t="s">
        <v>623</v>
      </c>
      <c r="AD297" s="25" t="s">
        <v>621</v>
      </c>
      <c r="AE297" s="23" t="s">
        <v>726</v>
      </c>
      <c r="AF297" s="23" t="s">
        <v>622</v>
      </c>
      <c r="AG297" s="23" t="s">
        <v>624</v>
      </c>
      <c r="AH297" s="23" t="s">
        <v>28</v>
      </c>
      <c r="AI297" s="23" t="s">
        <v>680</v>
      </c>
      <c r="AJ297" s="23" t="s">
        <v>625</v>
      </c>
      <c r="AK297" s="23" t="s">
        <v>675</v>
      </c>
      <c r="AL297" s="23" t="str">
        <f t="shared" si="8"/>
        <v>[["mac", "ec:b5:fa:03:5d:88"], ["ip", "10.0.2.20"]]</v>
      </c>
    </row>
    <row r="298" spans="1:38" ht="16" customHeight="1" x14ac:dyDescent="0.2">
      <c r="A298" s="23">
        <v>5011</v>
      </c>
      <c r="B298" s="23" t="s">
        <v>26</v>
      </c>
      <c r="C298" s="23" t="s">
        <v>644</v>
      </c>
      <c r="E298" s="31"/>
      <c r="I298" s="31"/>
      <c r="N298" s="23"/>
      <c r="O298" s="25"/>
      <c r="P298" s="25"/>
      <c r="Q298" s="23"/>
      <c r="V298" s="25"/>
      <c r="X298" s="23" t="str">
        <f>IF(ISBLANK(W298),  "", _xlfn.CONCAT("haas/entity/sensor/", LOWER(C298), "/", E298, "/config"))</f>
        <v/>
      </c>
      <c r="Y298" s="23" t="str">
        <f>IF(ISBLANK(W298),  "", _xlfn.CONCAT(LOWER(C298), "/", E298))</f>
        <v/>
      </c>
      <c r="AB298" s="23"/>
      <c r="AC298" s="23" t="s">
        <v>643</v>
      </c>
      <c r="AD298" s="25" t="s">
        <v>642</v>
      </c>
      <c r="AE298" s="23" t="s">
        <v>640</v>
      </c>
      <c r="AF298" s="23" t="s">
        <v>641</v>
      </c>
      <c r="AG298" s="23" t="s">
        <v>639</v>
      </c>
      <c r="AH298" s="23" t="s">
        <v>28</v>
      </c>
      <c r="AI298" s="23" t="s">
        <v>725</v>
      </c>
      <c r="AJ298" s="23" t="s">
        <v>638</v>
      </c>
      <c r="AK298" s="23" t="s">
        <v>786</v>
      </c>
      <c r="AL298" s="23" t="str">
        <f t="shared" si="8"/>
        <v>[["mac", "30:05:5c:8a:ff:10"], ["ip", "10.0.6.22"]]</v>
      </c>
    </row>
    <row r="299" spans="1:38" ht="16" customHeight="1" x14ac:dyDescent="0.2">
      <c r="A299" s="23">
        <v>5012</v>
      </c>
      <c r="B299" s="23" t="s">
        <v>26</v>
      </c>
      <c r="C299" s="23" t="s">
        <v>830</v>
      </c>
      <c r="E299" s="31"/>
      <c r="F299" s="27" t="str">
        <f>IF(ISBLANK(E299), "", Table2[[#This Row],[unique_id]])</f>
        <v/>
      </c>
      <c r="I299" s="31"/>
      <c r="N299" s="23"/>
      <c r="O299" s="25"/>
      <c r="P299" s="36" t="s">
        <v>885</v>
      </c>
      <c r="Q299" s="23"/>
      <c r="V299" s="25"/>
      <c r="X299" s="23" t="str">
        <f>IF(ISBLANK(W299),  "", _xlfn.CONCAT("haas/entity/sensor/", LOWER(C299), "/", E299, "/config"))</f>
        <v/>
      </c>
      <c r="Y299" s="23" t="str">
        <f>IF(ISBLANK(W299),  "", _xlfn.CONCAT(LOWER(C299), "/", E299))</f>
        <v/>
      </c>
      <c r="AB299" s="37" t="s">
        <v>889</v>
      </c>
      <c r="AC299" s="23" t="s">
        <v>884</v>
      </c>
      <c r="AD299" s="36" t="s">
        <v>883</v>
      </c>
      <c r="AE299" s="28" t="s">
        <v>881</v>
      </c>
      <c r="AF299" s="28" t="s">
        <v>882</v>
      </c>
      <c r="AG299" s="23" t="s">
        <v>830</v>
      </c>
      <c r="AH299" s="23" t="s">
        <v>175</v>
      </c>
      <c r="AJ299" s="23" t="s">
        <v>880</v>
      </c>
      <c r="AL299" s="27" t="str">
        <f>IF(AND(ISBLANK(AJ299), ISBLANK(AK299)), "", _xlfn.CONCAT("[", IF(ISBLANK(AJ299), "", _xlfn.CONCAT("[""mac"", """, AJ299, """]")), IF(ISBLANK(AK299), "", _xlfn.CONCAT(", [""ip"", """, AK299, """]")), "]"))</f>
        <v>[["mac", "0x00158d0005d9d088"]]</v>
      </c>
    </row>
    <row r="300" spans="1:38" ht="16" customHeight="1" x14ac:dyDescent="0.2">
      <c r="A300" s="23">
        <v>6000</v>
      </c>
      <c r="B300" s="23" t="s">
        <v>26</v>
      </c>
      <c r="C300" s="23" t="s">
        <v>790</v>
      </c>
      <c r="F300" s="23" t="str">
        <f>IF(ISBLANK(E300), "", Table2[[#This Row],[unique_id]])</f>
        <v/>
      </c>
      <c r="N300" s="23"/>
      <c r="O300" s="25"/>
      <c r="P300" s="25"/>
      <c r="Q300" s="23"/>
      <c r="V300" s="25"/>
      <c r="X300" s="23" t="str">
        <f>IF(ISBLANK(W300),  "", _xlfn.CONCAT("haas/entity/sensor/", LOWER(C300), "/", E300, "/config"))</f>
        <v/>
      </c>
      <c r="Y300" s="23" t="str">
        <f>IF(ISBLANK(W300),  "", _xlfn.CONCAT(LOWER(C300), "/", E300))</f>
        <v/>
      </c>
      <c r="AB300" s="23"/>
      <c r="AC300" s="23" t="s">
        <v>788</v>
      </c>
      <c r="AI300" s="23" t="s">
        <v>705</v>
      </c>
      <c r="AJ300" s="23" t="s">
        <v>789</v>
      </c>
      <c r="AL300" s="23" t="str">
        <f t="shared" si="8"/>
        <v>[["mac", "bc:09:63:42:09:c0"]]</v>
      </c>
    </row>
    <row r="301" spans="1:38" ht="16" hidden="1" customHeight="1" x14ac:dyDescent="0.2">
      <c r="F301" s="23" t="str">
        <f>IF(ISBLANK(E301), "", Table2[[#This Row],[unique_id]])</f>
        <v/>
      </c>
      <c r="N301" s="23"/>
      <c r="O301" s="25"/>
      <c r="P301" s="25"/>
      <c r="Q301" s="23"/>
      <c r="V301" s="25"/>
      <c r="X301" s="23" t="str">
        <f>IF(ISBLANK(W301),  "", _xlfn.CONCAT("haas/entity/sensor/", LOWER(C301), "/", E301, "/config"))</f>
        <v/>
      </c>
      <c r="Y301" s="23" t="str">
        <f>IF(ISBLANK(W301),  "", _xlfn.CONCAT(LOWER(C301), "/", E301))</f>
        <v/>
      </c>
      <c r="AB301" s="23"/>
      <c r="AL301" s="23" t="str">
        <f t="shared" si="8"/>
        <v/>
      </c>
    </row>
    <row r="302" spans="1:38" ht="16" hidden="1" customHeight="1" x14ac:dyDescent="0.2">
      <c r="B302" s="31"/>
      <c r="C302" s="31"/>
      <c r="D302" s="31"/>
      <c r="E302" s="31"/>
      <c r="F302" s="23" t="str">
        <f>IF(ISBLANK(E302), "", Table2[[#This Row],[unique_id]])</f>
        <v/>
      </c>
      <c r="G302" s="31"/>
      <c r="H302" s="31"/>
      <c r="I302" s="31"/>
      <c r="K302" s="31"/>
      <c r="L302" s="31"/>
      <c r="N302" s="23"/>
      <c r="O302" s="25"/>
      <c r="P302" s="25"/>
      <c r="Q302" s="23"/>
      <c r="V302" s="25"/>
      <c r="X302" s="23" t="str">
        <f>IF(ISBLANK(W302),  "", _xlfn.CONCAT("haas/entity/sensor/", LOWER(C302), "/", E302, "/config"))</f>
        <v/>
      </c>
      <c r="Y302" s="23" t="str">
        <f>IF(ISBLANK(W302),  "", _xlfn.CONCAT(LOWER(C302), "/", E302))</f>
        <v/>
      </c>
      <c r="AB302" s="23"/>
      <c r="AL302" s="23" t="str">
        <f t="shared" si="8"/>
        <v/>
      </c>
    </row>
    <row r="303" spans="1:38" ht="16" hidden="1" customHeight="1" x14ac:dyDescent="0.2">
      <c r="F303" s="23" t="str">
        <f>IF(ISBLANK(E303), "", Table2[[#This Row],[unique_id]])</f>
        <v/>
      </c>
      <c r="N303" s="23"/>
      <c r="O303" s="25"/>
      <c r="P303" s="25"/>
      <c r="Q303" s="23"/>
      <c r="V303" s="25"/>
      <c r="X303" s="23" t="str">
        <f>IF(ISBLANK(W303),  "", _xlfn.CONCAT("haas/entity/sensor/", LOWER(C303), "/", E303, "/config"))</f>
        <v/>
      </c>
      <c r="Y303" s="23" t="str">
        <f>IF(ISBLANK(W303),  "", _xlfn.CONCAT(LOWER(C303), "/", E303))</f>
        <v/>
      </c>
      <c r="AB303" s="23"/>
      <c r="AL303" s="23" t="str">
        <f t="shared" si="8"/>
        <v/>
      </c>
    </row>
    <row r="304" spans="1:38" ht="16" hidden="1" customHeight="1" x14ac:dyDescent="0.2">
      <c r="F304" s="23" t="str">
        <f>IF(ISBLANK(E304), "", Table2[[#This Row],[unique_id]])</f>
        <v/>
      </c>
      <c r="N304" s="23"/>
      <c r="O304" s="25"/>
      <c r="P304" s="25"/>
      <c r="Q304" s="23"/>
      <c r="V304" s="25"/>
      <c r="X304" s="23" t="str">
        <f>IF(ISBLANK(W304),  "", _xlfn.CONCAT("haas/entity/sensor/", LOWER(C304), "/", E304, "/config"))</f>
        <v/>
      </c>
      <c r="Y304" s="23" t="str">
        <f>IF(ISBLANK(W304),  "", _xlfn.CONCAT(LOWER(C304), "/", E304))</f>
        <v/>
      </c>
      <c r="AB304" s="23"/>
      <c r="AL304" s="23" t="str">
        <f t="shared" si="8"/>
        <v/>
      </c>
    </row>
    <row r="305" spans="5:38" ht="16" hidden="1" customHeight="1" x14ac:dyDescent="0.2">
      <c r="F305" s="23" t="str">
        <f>IF(ISBLANK(E305), "", Table2[[#This Row],[unique_id]])</f>
        <v/>
      </c>
      <c r="N305" s="23"/>
      <c r="O305" s="25"/>
      <c r="P305" s="25"/>
      <c r="Q305" s="23"/>
      <c r="V305" s="25"/>
      <c r="X305" s="23" t="str">
        <f>IF(ISBLANK(W305),  "", _xlfn.CONCAT("haas/entity/sensor/", LOWER(C305), "/", E305, "/config"))</f>
        <v/>
      </c>
      <c r="Y305" s="23" t="str">
        <f>IF(ISBLANK(W305),  "", _xlfn.CONCAT(LOWER(C305), "/", E305))</f>
        <v/>
      </c>
      <c r="AB305" s="23"/>
      <c r="AL305" s="23" t="str">
        <f t="shared" si="8"/>
        <v/>
      </c>
    </row>
    <row r="306" spans="5:38" ht="16" hidden="1" customHeight="1" x14ac:dyDescent="0.2">
      <c r="F306" s="23" t="str">
        <f>IF(ISBLANK(E306), "", Table2[[#This Row],[unique_id]])</f>
        <v/>
      </c>
      <c r="N306" s="23"/>
      <c r="O306" s="25"/>
      <c r="P306" s="25"/>
      <c r="Q306" s="23"/>
      <c r="V306" s="25"/>
      <c r="X306" s="23" t="str">
        <f>IF(ISBLANK(W306),  "", _xlfn.CONCAT("haas/entity/sensor/", LOWER(C306), "/", E306, "/config"))</f>
        <v/>
      </c>
      <c r="Y306" s="23" t="str">
        <f>IF(ISBLANK(W306),  "", _xlfn.CONCAT(LOWER(C306), "/", E306))</f>
        <v/>
      </c>
      <c r="AB306" s="23"/>
      <c r="AL306" s="23" t="str">
        <f t="shared" si="8"/>
        <v/>
      </c>
    </row>
    <row r="307" spans="5:38" ht="16" hidden="1" customHeight="1" x14ac:dyDescent="0.2">
      <c r="E307" s="29"/>
      <c r="F307" s="23" t="str">
        <f>IF(ISBLANK(E307), "", Table2[[#This Row],[unique_id]])</f>
        <v/>
      </c>
      <c r="N307" s="23"/>
      <c r="O307" s="25"/>
      <c r="P307" s="25"/>
      <c r="Q307" s="23"/>
      <c r="V307" s="25"/>
      <c r="X307" s="23" t="str">
        <f>IF(ISBLANK(W307),  "", _xlfn.CONCAT("haas/entity/sensor/", LOWER(C307), "/", E307, "/config"))</f>
        <v/>
      </c>
      <c r="Y307" s="23" t="str">
        <f>IF(ISBLANK(W307),  "", _xlfn.CONCAT(LOWER(C307), "/", E307))</f>
        <v/>
      </c>
      <c r="AB307" s="23"/>
      <c r="AL307" s="23" t="str">
        <f t="shared" si="8"/>
        <v/>
      </c>
    </row>
    <row r="308" spans="5:38" ht="16" hidden="1" customHeight="1" x14ac:dyDescent="0.2">
      <c r="E308" s="29"/>
      <c r="F308" s="23" t="str">
        <f>IF(ISBLANK(E308), "", Table2[[#This Row],[unique_id]])</f>
        <v/>
      </c>
      <c r="N308" s="23"/>
      <c r="O308" s="25"/>
      <c r="P308" s="25"/>
      <c r="Q308" s="23"/>
      <c r="V308" s="25"/>
      <c r="X308" s="23" t="str">
        <f>IF(ISBLANK(W308),  "", _xlfn.CONCAT("haas/entity/sensor/", LOWER(C308), "/", E308, "/config"))</f>
        <v/>
      </c>
      <c r="Y308" s="23" t="str">
        <f>IF(ISBLANK(W308),  "", _xlfn.CONCAT(LOWER(C308), "/", E308))</f>
        <v/>
      </c>
      <c r="AB308" s="23"/>
      <c r="AL308" s="23" t="str">
        <f t="shared" si="8"/>
        <v/>
      </c>
    </row>
    <row r="309" spans="5:38" ht="16" hidden="1" customHeight="1" x14ac:dyDescent="0.2">
      <c r="F309" s="23" t="str">
        <f>IF(ISBLANK(E309), "", Table2[[#This Row],[unique_id]])</f>
        <v/>
      </c>
      <c r="N309" s="23"/>
      <c r="O309" s="25"/>
      <c r="P309" s="25"/>
      <c r="Q309" s="23"/>
      <c r="V309" s="25"/>
      <c r="X309" s="23" t="str">
        <f>IF(ISBLANK(W309),  "", _xlfn.CONCAT("haas/entity/sensor/", LOWER(C309), "/", E309, "/config"))</f>
        <v/>
      </c>
      <c r="Y309" s="23" t="str">
        <f>IF(ISBLANK(W309),  "", _xlfn.CONCAT(LOWER(C309), "/", E309))</f>
        <v/>
      </c>
      <c r="AB309" s="23"/>
      <c r="AL309" s="23" t="str">
        <f t="shared" si="8"/>
        <v/>
      </c>
    </row>
    <row r="310" spans="5:38" ht="16" hidden="1" customHeight="1" x14ac:dyDescent="0.2">
      <c r="F310" s="23" t="str">
        <f>IF(ISBLANK(E310), "", Table2[[#This Row],[unique_id]])</f>
        <v/>
      </c>
      <c r="N310" s="23"/>
      <c r="O310" s="25"/>
      <c r="P310" s="25"/>
      <c r="Q310" s="23"/>
      <c r="V310" s="25"/>
      <c r="X310" s="23" t="str">
        <f>IF(ISBLANK(W310),  "", _xlfn.CONCAT("haas/entity/sensor/", LOWER(C310), "/", E310, "/config"))</f>
        <v/>
      </c>
      <c r="Y310" s="23" t="str">
        <f>IF(ISBLANK(W310),  "", _xlfn.CONCAT(LOWER(C310), "/", E310))</f>
        <v/>
      </c>
      <c r="AB310" s="23"/>
      <c r="AL310" s="23" t="str">
        <f t="shared" si="8"/>
        <v/>
      </c>
    </row>
    <row r="311" spans="5:38" ht="16" hidden="1" customHeight="1" x14ac:dyDescent="0.2">
      <c r="F311" s="23" t="str">
        <f>IF(ISBLANK(E311), "", Table2[[#This Row],[unique_id]])</f>
        <v/>
      </c>
      <c r="N311" s="23"/>
      <c r="O311" s="25"/>
      <c r="P311" s="25"/>
      <c r="Q311" s="23"/>
      <c r="V311" s="25"/>
      <c r="X311" s="23" t="str">
        <f>IF(ISBLANK(W311),  "", _xlfn.CONCAT("haas/entity/sensor/", LOWER(C311), "/", E311, "/config"))</f>
        <v/>
      </c>
      <c r="Y311" s="23" t="str">
        <f>IF(ISBLANK(W311),  "", _xlfn.CONCAT(LOWER(C311), "/", E311))</f>
        <v/>
      </c>
      <c r="AB311" s="23"/>
      <c r="AL311" s="23" t="str">
        <f t="shared" si="8"/>
        <v/>
      </c>
    </row>
    <row r="312" spans="5:38" ht="16" hidden="1" customHeight="1" x14ac:dyDescent="0.2">
      <c r="F312" s="23" t="str">
        <f>IF(ISBLANK(E312), "", Table2[[#This Row],[unique_id]])</f>
        <v/>
      </c>
      <c r="N312" s="23"/>
      <c r="O312" s="25"/>
      <c r="P312" s="25"/>
      <c r="Q312" s="23"/>
      <c r="V312" s="25"/>
      <c r="X312" s="23" t="str">
        <f>IF(ISBLANK(W312),  "", _xlfn.CONCAT("haas/entity/sensor/", LOWER(C312), "/", E312, "/config"))</f>
        <v/>
      </c>
      <c r="Y312" s="23" t="str">
        <f>IF(ISBLANK(W312),  "", _xlfn.CONCAT(LOWER(C312), "/", E312))</f>
        <v/>
      </c>
      <c r="AB312" s="23"/>
      <c r="AL312" s="23" t="str">
        <f t="shared" si="8"/>
        <v/>
      </c>
    </row>
    <row r="313" spans="5:38" ht="16" hidden="1" customHeight="1" x14ac:dyDescent="0.2">
      <c r="F313" s="23" t="str">
        <f>IF(ISBLANK(E313), "", Table2[[#This Row],[unique_id]])</f>
        <v/>
      </c>
      <c r="N313" s="23"/>
      <c r="O313" s="25"/>
      <c r="P313" s="25"/>
      <c r="Q313" s="23"/>
      <c r="V313" s="25"/>
      <c r="X313" s="23" t="str">
        <f>IF(ISBLANK(W313),  "", _xlfn.CONCAT("haas/entity/sensor/", LOWER(C313), "/", E313, "/config"))</f>
        <v/>
      </c>
      <c r="Y313" s="23" t="str">
        <f>IF(ISBLANK(W313),  "", _xlfn.CONCAT(LOWER(C313), "/", E313))</f>
        <v/>
      </c>
      <c r="AB313" s="23"/>
      <c r="AL313" s="23" t="str">
        <f t="shared" si="8"/>
        <v/>
      </c>
    </row>
    <row r="314" spans="5:38" ht="16" hidden="1" customHeight="1" x14ac:dyDescent="0.2">
      <c r="F314" s="23" t="str">
        <f>IF(ISBLANK(E314), "", Table2[[#This Row],[unique_id]])</f>
        <v/>
      </c>
      <c r="N314" s="23"/>
      <c r="O314" s="25"/>
      <c r="P314" s="25"/>
      <c r="Q314" s="23"/>
      <c r="V314" s="25"/>
      <c r="X314" s="23" t="str">
        <f>IF(ISBLANK(W314),  "", _xlfn.CONCAT("haas/entity/sensor/", LOWER(C314), "/", E314, "/config"))</f>
        <v/>
      </c>
      <c r="Y314" s="23" t="str">
        <f>IF(ISBLANK(W314),  "", _xlfn.CONCAT(LOWER(C314), "/", E314))</f>
        <v/>
      </c>
      <c r="AB314" s="23"/>
      <c r="AL314" s="23" t="str">
        <f t="shared" si="8"/>
        <v/>
      </c>
    </row>
    <row r="315" spans="5:38" ht="16" hidden="1" customHeight="1" x14ac:dyDescent="0.2">
      <c r="F315" s="23" t="str">
        <f>IF(ISBLANK(E315), "", Table2[[#This Row],[unique_id]])</f>
        <v/>
      </c>
      <c r="N315" s="23"/>
      <c r="O315" s="25"/>
      <c r="P315" s="25"/>
      <c r="Q315" s="23"/>
      <c r="V315" s="25"/>
      <c r="X315" s="23" t="str">
        <f>IF(ISBLANK(W315),  "", _xlfn.CONCAT("haas/entity/sensor/", LOWER(C315), "/", E315, "/config"))</f>
        <v/>
      </c>
      <c r="Y315" s="23" t="str">
        <f>IF(ISBLANK(W315),  "", _xlfn.CONCAT(LOWER(C315), "/", E315))</f>
        <v/>
      </c>
      <c r="AB315" s="23"/>
      <c r="AL315" s="23" t="str">
        <f t="shared" si="8"/>
        <v/>
      </c>
    </row>
    <row r="316" spans="5:38" ht="16" hidden="1" customHeight="1" x14ac:dyDescent="0.2">
      <c r="F316" s="23" t="str">
        <f>IF(ISBLANK(E316), "", Table2[[#This Row],[unique_id]])</f>
        <v/>
      </c>
      <c r="N316" s="23"/>
      <c r="O316" s="25"/>
      <c r="P316" s="25"/>
      <c r="Q316" s="23"/>
      <c r="V316" s="25"/>
      <c r="X316" s="23" t="str">
        <f>IF(ISBLANK(W316),  "", _xlfn.CONCAT("haas/entity/sensor/", LOWER(C316), "/", E316, "/config"))</f>
        <v/>
      </c>
      <c r="Y316" s="23" t="str">
        <f>IF(ISBLANK(W316),  "", _xlfn.CONCAT(LOWER(C316), "/", E316))</f>
        <v/>
      </c>
      <c r="AB316" s="23"/>
      <c r="AL316" s="23" t="str">
        <f t="shared" si="8"/>
        <v/>
      </c>
    </row>
    <row r="317" spans="5:38" ht="16" hidden="1" customHeight="1" x14ac:dyDescent="0.2">
      <c r="F317" s="23" t="str">
        <f>IF(ISBLANK(E317), "", Table2[[#This Row],[unique_id]])</f>
        <v/>
      </c>
      <c r="N317" s="23"/>
      <c r="O317" s="25"/>
      <c r="P317" s="25"/>
      <c r="Q317" s="23"/>
      <c r="V317" s="25"/>
      <c r="X317" s="23" t="str">
        <f>IF(ISBLANK(W317),  "", _xlfn.CONCAT("haas/entity/sensor/", LOWER(C317), "/", E317, "/config"))</f>
        <v/>
      </c>
      <c r="Y317" s="23" t="str">
        <f>IF(ISBLANK(W317),  "", _xlfn.CONCAT(LOWER(C317), "/", E317))</f>
        <v/>
      </c>
      <c r="AB317" s="23"/>
      <c r="AL317" s="23" t="str">
        <f t="shared" si="8"/>
        <v/>
      </c>
    </row>
    <row r="318" spans="5:38" ht="16" hidden="1" customHeight="1" x14ac:dyDescent="0.2">
      <c r="F318" s="23" t="str">
        <f>IF(ISBLANK(E318), "", Table2[[#This Row],[unique_id]])</f>
        <v/>
      </c>
      <c r="N318" s="23"/>
      <c r="O318" s="25"/>
      <c r="P318" s="25"/>
      <c r="Q318" s="23"/>
      <c r="V318" s="25"/>
      <c r="X318" s="23" t="str">
        <f>IF(ISBLANK(W318),  "", _xlfn.CONCAT("haas/entity/sensor/", LOWER(C318), "/", E318, "/config"))</f>
        <v/>
      </c>
      <c r="Y318" s="23" t="str">
        <f>IF(ISBLANK(W318),  "", _xlfn.CONCAT(LOWER(C318), "/", E318))</f>
        <v/>
      </c>
      <c r="AB318" s="23"/>
      <c r="AL318" s="23" t="str">
        <f t="shared" si="8"/>
        <v/>
      </c>
    </row>
    <row r="319" spans="5:38" ht="16" hidden="1" customHeight="1" x14ac:dyDescent="0.2">
      <c r="F319" s="23" t="str">
        <f>IF(ISBLANK(E319), "", Table2[[#This Row],[unique_id]])</f>
        <v/>
      </c>
      <c r="N319" s="23"/>
      <c r="O319" s="25"/>
      <c r="P319" s="25"/>
      <c r="Q319" s="23"/>
      <c r="V319" s="25"/>
      <c r="X319" s="23" t="str">
        <f>IF(ISBLANK(W319),  "", _xlfn.CONCAT("haas/entity/sensor/", LOWER(C319), "/", E319, "/config"))</f>
        <v/>
      </c>
      <c r="Y319" s="23" t="str">
        <f>IF(ISBLANK(W319),  "", _xlfn.CONCAT(LOWER(C319), "/", E319))</f>
        <v/>
      </c>
      <c r="AB319" s="23"/>
      <c r="AL319" s="23" t="str">
        <f t="shared" si="8"/>
        <v/>
      </c>
    </row>
    <row r="320" spans="5:38" ht="16" hidden="1" customHeight="1" x14ac:dyDescent="0.2">
      <c r="F320" s="23" t="str">
        <f>IF(ISBLANK(E320), "", Table2[[#This Row],[unique_id]])</f>
        <v/>
      </c>
      <c r="N320" s="23"/>
      <c r="O320" s="25"/>
      <c r="P320" s="25"/>
      <c r="Q320" s="23"/>
      <c r="V320" s="25"/>
      <c r="X320" s="23" t="str">
        <f>IF(ISBLANK(W320),  "", _xlfn.CONCAT("haas/entity/sensor/", LOWER(C320), "/", E320, "/config"))</f>
        <v/>
      </c>
      <c r="Y320" s="23" t="str">
        <f>IF(ISBLANK(W320),  "", _xlfn.CONCAT(LOWER(C320), "/", E320))</f>
        <v/>
      </c>
      <c r="AB320" s="23"/>
      <c r="AL320" s="23" t="str">
        <f t="shared" si="8"/>
        <v/>
      </c>
    </row>
    <row r="321" spans="6:38" ht="16" hidden="1" customHeight="1" x14ac:dyDescent="0.2">
      <c r="F321" s="23" t="str">
        <f>IF(ISBLANK(E321), "", Table2[[#This Row],[unique_id]])</f>
        <v/>
      </c>
      <c r="N321" s="23"/>
      <c r="O321" s="25"/>
      <c r="P321" s="25"/>
      <c r="Q321" s="23"/>
      <c r="V321" s="25"/>
      <c r="X321" s="23" t="str">
        <f>IF(ISBLANK(W321),  "", _xlfn.CONCAT("haas/entity/sensor/", LOWER(C321), "/", E321, "/config"))</f>
        <v/>
      </c>
      <c r="Y321" s="23" t="str">
        <f>IF(ISBLANK(W321),  "", _xlfn.CONCAT(LOWER(C321), "/", E321))</f>
        <v/>
      </c>
      <c r="AB321" s="23"/>
      <c r="AL321" s="23" t="str">
        <f t="shared" si="8"/>
        <v/>
      </c>
    </row>
    <row r="322" spans="6:38" ht="16" hidden="1" customHeight="1" x14ac:dyDescent="0.2">
      <c r="F322" s="23" t="str">
        <f>IF(ISBLANK(E322), "", Table2[[#This Row],[unique_id]])</f>
        <v/>
      </c>
      <c r="N322" s="23"/>
      <c r="O322" s="25"/>
      <c r="P322" s="25"/>
      <c r="Q322" s="23"/>
      <c r="V322" s="25"/>
      <c r="X322" s="23" t="str">
        <f>IF(ISBLANK(W322),  "", _xlfn.CONCAT("haas/entity/sensor/", LOWER(C322), "/", E322, "/config"))</f>
        <v/>
      </c>
      <c r="Y322" s="23" t="str">
        <f>IF(ISBLANK(W322),  "", _xlfn.CONCAT(LOWER(C322), "/", E322))</f>
        <v/>
      </c>
      <c r="AB322" s="23"/>
      <c r="AL322" s="23" t="str">
        <f t="shared" si="8"/>
        <v/>
      </c>
    </row>
    <row r="323" spans="6:38" ht="16" hidden="1" customHeight="1" x14ac:dyDescent="0.2">
      <c r="F323" s="23" t="str">
        <f>IF(ISBLANK(E323), "", Table2[[#This Row],[unique_id]])</f>
        <v/>
      </c>
      <c r="N323" s="23"/>
      <c r="O323" s="25"/>
      <c r="P323" s="25"/>
      <c r="Q323" s="23"/>
      <c r="V323" s="25"/>
      <c r="X323" s="23" t="str">
        <f>IF(ISBLANK(W323),  "", _xlfn.CONCAT("haas/entity/sensor/", LOWER(C323), "/", E323, "/config"))</f>
        <v/>
      </c>
      <c r="Y323" s="23" t="str">
        <f>IF(ISBLANK(W323),  "", _xlfn.CONCAT(LOWER(C323), "/", E323))</f>
        <v/>
      </c>
      <c r="AB323" s="23"/>
      <c r="AL323" s="23" t="str">
        <f t="shared" si="8"/>
        <v/>
      </c>
    </row>
    <row r="324" spans="6:38" ht="16" hidden="1" customHeight="1" x14ac:dyDescent="0.2">
      <c r="F324" s="23" t="str">
        <f>IF(ISBLANK(E324), "", Table2[[#This Row],[unique_id]])</f>
        <v/>
      </c>
      <c r="N324" s="23"/>
      <c r="O324" s="25"/>
      <c r="P324" s="25"/>
      <c r="Q324" s="23"/>
      <c r="V324" s="25"/>
      <c r="X324" s="23" t="str">
        <f>IF(ISBLANK(W324),  "", _xlfn.CONCAT("haas/entity/sensor/", LOWER(C324), "/", E324, "/config"))</f>
        <v/>
      </c>
      <c r="Y324" s="23" t="str">
        <f>IF(ISBLANK(W324),  "", _xlfn.CONCAT(LOWER(C324), "/", E324))</f>
        <v/>
      </c>
      <c r="AB324" s="23"/>
      <c r="AL324" s="23" t="str">
        <f t="shared" si="8"/>
        <v/>
      </c>
    </row>
    <row r="325" spans="6:38" ht="16" hidden="1" customHeight="1" x14ac:dyDescent="0.2">
      <c r="F325" s="23" t="str">
        <f>IF(ISBLANK(E325), "", Table2[[#This Row],[unique_id]])</f>
        <v/>
      </c>
      <c r="N325" s="23"/>
      <c r="O325" s="25"/>
      <c r="P325" s="25"/>
      <c r="Q325" s="23"/>
      <c r="V325" s="25"/>
      <c r="X325" s="23" t="str">
        <f>IF(ISBLANK(W325),  "", _xlfn.CONCAT("haas/entity/sensor/", LOWER(C325), "/", E325, "/config"))</f>
        <v/>
      </c>
      <c r="Y325" s="23" t="str">
        <f>IF(ISBLANK(W325),  "", _xlfn.CONCAT(LOWER(C325), "/", E325))</f>
        <v/>
      </c>
      <c r="AB325" s="23"/>
      <c r="AL325" s="23" t="str">
        <f t="shared" ref="AL325:AL388" si="9">IF(AND(ISBLANK(AJ325), ISBLANK(AK325)), "", _xlfn.CONCAT("[", IF(ISBLANK(AJ325), "", _xlfn.CONCAT("[""mac"", """, AJ325, """]")), IF(ISBLANK(AK325), "", _xlfn.CONCAT(", [""ip"", """, AK325, """]")), "]"))</f>
        <v/>
      </c>
    </row>
    <row r="326" spans="6:38" ht="16" hidden="1" customHeight="1" x14ac:dyDescent="0.2">
      <c r="F326" s="23" t="str">
        <f>IF(ISBLANK(E326), "", Table2[[#This Row],[unique_id]])</f>
        <v/>
      </c>
      <c r="N326" s="23"/>
      <c r="O326" s="25"/>
      <c r="P326" s="25"/>
      <c r="Q326" s="23"/>
      <c r="V326" s="25"/>
      <c r="X326" s="23" t="str">
        <f>IF(ISBLANK(W326),  "", _xlfn.CONCAT("haas/entity/sensor/", LOWER(C326), "/", E326, "/config"))</f>
        <v/>
      </c>
      <c r="Y326" s="23" t="str">
        <f>IF(ISBLANK(W326),  "", _xlfn.CONCAT(LOWER(C326), "/", E326))</f>
        <v/>
      </c>
      <c r="AB326" s="23"/>
      <c r="AL326" s="23" t="str">
        <f t="shared" si="9"/>
        <v/>
      </c>
    </row>
    <row r="327" spans="6:38" ht="16" hidden="1" customHeight="1" x14ac:dyDescent="0.2">
      <c r="F327" s="23" t="str">
        <f>IF(ISBLANK(E327), "", Table2[[#This Row],[unique_id]])</f>
        <v/>
      </c>
      <c r="N327" s="23"/>
      <c r="O327" s="25"/>
      <c r="P327" s="25"/>
      <c r="Q327" s="23"/>
      <c r="V327" s="25"/>
      <c r="X327" s="23" t="str">
        <f>IF(ISBLANK(W327),  "", _xlfn.CONCAT("haas/entity/sensor/", LOWER(C327), "/", E327, "/config"))</f>
        <v/>
      </c>
      <c r="Y327" s="23" t="str">
        <f>IF(ISBLANK(W327),  "", _xlfn.CONCAT(LOWER(C327), "/", E327))</f>
        <v/>
      </c>
      <c r="AB327" s="23"/>
      <c r="AL327" s="23" t="str">
        <f t="shared" si="9"/>
        <v/>
      </c>
    </row>
    <row r="328" spans="6:38" ht="16" hidden="1" customHeight="1" x14ac:dyDescent="0.2">
      <c r="F328" s="23" t="str">
        <f>IF(ISBLANK(E328), "", Table2[[#This Row],[unique_id]])</f>
        <v/>
      </c>
      <c r="N328" s="23"/>
      <c r="O328" s="25"/>
      <c r="P328" s="25"/>
      <c r="Q328" s="23"/>
      <c r="V328" s="25"/>
      <c r="X328" s="23" t="str">
        <f>IF(ISBLANK(W328),  "", _xlfn.CONCAT("haas/entity/sensor/", LOWER(C328), "/", E328, "/config"))</f>
        <v/>
      </c>
      <c r="Y328" s="23" t="str">
        <f>IF(ISBLANK(W328),  "", _xlfn.CONCAT(LOWER(C328), "/", E328))</f>
        <v/>
      </c>
      <c r="AB328" s="23"/>
      <c r="AL328" s="23" t="str">
        <f t="shared" si="9"/>
        <v/>
      </c>
    </row>
    <row r="329" spans="6:38" ht="16" hidden="1" customHeight="1" x14ac:dyDescent="0.2">
      <c r="F329" s="23" t="str">
        <f>IF(ISBLANK(E329), "", Table2[[#This Row],[unique_id]])</f>
        <v/>
      </c>
      <c r="N329" s="23"/>
      <c r="O329" s="25"/>
      <c r="P329" s="25"/>
      <c r="Q329" s="23"/>
      <c r="V329" s="25"/>
      <c r="X329" s="23" t="str">
        <f>IF(ISBLANK(W329),  "", _xlfn.CONCAT("haas/entity/sensor/", LOWER(C329), "/", E329, "/config"))</f>
        <v/>
      </c>
      <c r="Y329" s="23" t="str">
        <f>IF(ISBLANK(W329),  "", _xlfn.CONCAT(LOWER(C329), "/", E329))</f>
        <v/>
      </c>
      <c r="AB329" s="23"/>
      <c r="AL329" s="23" t="str">
        <f t="shared" si="9"/>
        <v/>
      </c>
    </row>
    <row r="330" spans="6:38" ht="16" hidden="1" customHeight="1" x14ac:dyDescent="0.2">
      <c r="F330" s="23" t="str">
        <f>IF(ISBLANK(E330), "", Table2[[#This Row],[unique_id]])</f>
        <v/>
      </c>
      <c r="N330" s="23"/>
      <c r="O330" s="25"/>
      <c r="P330" s="25"/>
      <c r="Q330" s="23"/>
      <c r="V330" s="25"/>
      <c r="X330" s="23" t="str">
        <f>IF(ISBLANK(W330),  "", _xlfn.CONCAT("haas/entity/sensor/", LOWER(C330), "/", E330, "/config"))</f>
        <v/>
      </c>
      <c r="Y330" s="23" t="str">
        <f>IF(ISBLANK(W330),  "", _xlfn.CONCAT(LOWER(C330), "/", E330))</f>
        <v/>
      </c>
      <c r="AB330" s="23"/>
      <c r="AL330" s="23" t="str">
        <f t="shared" si="9"/>
        <v/>
      </c>
    </row>
    <row r="331" spans="6:38" ht="16" hidden="1" customHeight="1" x14ac:dyDescent="0.2">
      <c r="F331" s="23" t="str">
        <f>IF(ISBLANK(E331), "", Table2[[#This Row],[unique_id]])</f>
        <v/>
      </c>
      <c r="N331" s="23"/>
      <c r="O331" s="25"/>
      <c r="P331" s="25"/>
      <c r="Q331" s="23"/>
      <c r="V331" s="25"/>
      <c r="X331" s="23" t="str">
        <f>IF(ISBLANK(W331),  "", _xlfn.CONCAT("haas/entity/sensor/", LOWER(C331), "/", E331, "/config"))</f>
        <v/>
      </c>
      <c r="Y331" s="23" t="str">
        <f>IF(ISBLANK(W331),  "", _xlfn.CONCAT(LOWER(C331), "/", E331))</f>
        <v/>
      </c>
      <c r="AB331" s="23"/>
      <c r="AL331" s="23" t="str">
        <f t="shared" si="9"/>
        <v/>
      </c>
    </row>
    <row r="332" spans="6:38" ht="16" hidden="1" customHeight="1" x14ac:dyDescent="0.2">
      <c r="F332" s="23" t="str">
        <f>IF(ISBLANK(E332), "", Table2[[#This Row],[unique_id]])</f>
        <v/>
      </c>
      <c r="N332" s="23"/>
      <c r="O332" s="25"/>
      <c r="P332" s="25"/>
      <c r="Q332" s="23"/>
      <c r="V332" s="25"/>
      <c r="X332" s="23" t="str">
        <f>IF(ISBLANK(W332),  "", _xlfn.CONCAT("haas/entity/sensor/", LOWER(C332), "/", E332, "/config"))</f>
        <v/>
      </c>
      <c r="Y332" s="23" t="str">
        <f>IF(ISBLANK(W332),  "", _xlfn.CONCAT(LOWER(C332), "/", E332))</f>
        <v/>
      </c>
      <c r="AB332" s="23"/>
      <c r="AL332" s="23" t="str">
        <f t="shared" si="9"/>
        <v/>
      </c>
    </row>
    <row r="333" spans="6:38" ht="16" hidden="1" customHeight="1" x14ac:dyDescent="0.2">
      <c r="F333" s="23" t="str">
        <f>IF(ISBLANK(E333), "", Table2[[#This Row],[unique_id]])</f>
        <v/>
      </c>
      <c r="N333" s="23"/>
      <c r="O333" s="25"/>
      <c r="P333" s="25"/>
      <c r="Q333" s="23"/>
      <c r="V333" s="25"/>
      <c r="X333" s="23" t="str">
        <f>IF(ISBLANK(W333),  "", _xlfn.CONCAT("haas/entity/sensor/", LOWER(C333), "/", E333, "/config"))</f>
        <v/>
      </c>
      <c r="Y333" s="23" t="str">
        <f>IF(ISBLANK(W333),  "", _xlfn.CONCAT(LOWER(C333), "/", E333))</f>
        <v/>
      </c>
      <c r="AB333" s="23"/>
      <c r="AL333" s="23" t="str">
        <f t="shared" si="9"/>
        <v/>
      </c>
    </row>
    <row r="334" spans="6:38" ht="16" hidden="1" customHeight="1" x14ac:dyDescent="0.2">
      <c r="F334" s="23" t="str">
        <f>IF(ISBLANK(E334), "", Table2[[#This Row],[unique_id]])</f>
        <v/>
      </c>
      <c r="N334" s="23"/>
      <c r="O334" s="25"/>
      <c r="P334" s="25"/>
      <c r="Q334" s="23"/>
      <c r="V334" s="25"/>
      <c r="X334" s="23" t="str">
        <f>IF(ISBLANK(W334),  "", _xlfn.CONCAT("haas/entity/sensor/", LOWER(C334), "/", E334, "/config"))</f>
        <v/>
      </c>
      <c r="Y334" s="23" t="str">
        <f>IF(ISBLANK(W334),  "", _xlfn.CONCAT(LOWER(C334), "/", E334))</f>
        <v/>
      </c>
      <c r="AB334" s="23"/>
      <c r="AL334" s="23" t="str">
        <f t="shared" si="9"/>
        <v/>
      </c>
    </row>
    <row r="335" spans="6:38" ht="16" hidden="1" customHeight="1" x14ac:dyDescent="0.2">
      <c r="F335" s="23" t="str">
        <f>IF(ISBLANK(E335), "", Table2[[#This Row],[unique_id]])</f>
        <v/>
      </c>
      <c r="N335" s="23"/>
      <c r="O335" s="25"/>
      <c r="P335" s="25"/>
      <c r="Q335" s="23"/>
      <c r="V335" s="25"/>
      <c r="X335" s="23" t="str">
        <f>IF(ISBLANK(W335),  "", _xlfn.CONCAT("haas/entity/sensor/", LOWER(C335), "/", E335, "/config"))</f>
        <v/>
      </c>
      <c r="Y335" s="23" t="str">
        <f>IF(ISBLANK(W335),  "", _xlfn.CONCAT(LOWER(C335), "/", E335))</f>
        <v/>
      </c>
      <c r="AB335" s="23"/>
      <c r="AL335" s="23" t="str">
        <f t="shared" si="9"/>
        <v/>
      </c>
    </row>
    <row r="336" spans="6:38" ht="16" hidden="1" customHeight="1" x14ac:dyDescent="0.2">
      <c r="F336" s="23" t="str">
        <f>IF(ISBLANK(E336), "", Table2[[#This Row],[unique_id]])</f>
        <v/>
      </c>
      <c r="N336" s="23"/>
      <c r="O336" s="25"/>
      <c r="P336" s="25"/>
      <c r="Q336" s="23"/>
      <c r="V336" s="25"/>
      <c r="X336" s="23" t="str">
        <f>IF(ISBLANK(W336),  "", _xlfn.CONCAT("haas/entity/sensor/", LOWER(C336), "/", E336, "/config"))</f>
        <v/>
      </c>
      <c r="Y336" s="23" t="str">
        <f>IF(ISBLANK(W336),  "", _xlfn.CONCAT(LOWER(C336), "/", E336))</f>
        <v/>
      </c>
      <c r="AB336" s="23"/>
      <c r="AL336" s="23" t="str">
        <f t="shared" si="9"/>
        <v/>
      </c>
    </row>
    <row r="337" spans="6:38" ht="16" hidden="1" customHeight="1" x14ac:dyDescent="0.2">
      <c r="F337" s="23" t="str">
        <f>IF(ISBLANK(E337), "", Table2[[#This Row],[unique_id]])</f>
        <v/>
      </c>
      <c r="N337" s="23"/>
      <c r="O337" s="25"/>
      <c r="P337" s="25"/>
      <c r="Q337" s="23"/>
      <c r="V337" s="25"/>
      <c r="X337" s="23" t="str">
        <f>IF(ISBLANK(W337),  "", _xlfn.CONCAT("haas/entity/sensor/", LOWER(C337), "/", E337, "/config"))</f>
        <v/>
      </c>
      <c r="Y337" s="23" t="str">
        <f>IF(ISBLANK(W337),  "", _xlfn.CONCAT(LOWER(C337), "/", E337))</f>
        <v/>
      </c>
      <c r="AB337" s="23"/>
      <c r="AL337" s="23" t="str">
        <f t="shared" si="9"/>
        <v/>
      </c>
    </row>
    <row r="338" spans="6:38" ht="16" hidden="1" customHeight="1" x14ac:dyDescent="0.2">
      <c r="F338" s="23" t="str">
        <f>IF(ISBLANK(E338), "", Table2[[#This Row],[unique_id]])</f>
        <v/>
      </c>
      <c r="N338" s="23"/>
      <c r="O338" s="25"/>
      <c r="P338" s="25"/>
      <c r="Q338" s="23"/>
      <c r="V338" s="25"/>
      <c r="X338" s="23" t="str">
        <f>IF(ISBLANK(W338),  "", _xlfn.CONCAT("haas/entity/sensor/", LOWER(C338), "/", E338, "/config"))</f>
        <v/>
      </c>
      <c r="Y338" s="23" t="str">
        <f>IF(ISBLANK(W338),  "", _xlfn.CONCAT(LOWER(C338), "/", E338))</f>
        <v/>
      </c>
      <c r="AL338" s="23" t="str">
        <f t="shared" si="9"/>
        <v/>
      </c>
    </row>
    <row r="339" spans="6:38" ht="16" hidden="1" customHeight="1" x14ac:dyDescent="0.2">
      <c r="F339" s="23" t="str">
        <f>IF(ISBLANK(E339), "", Table2[[#This Row],[unique_id]])</f>
        <v/>
      </c>
      <c r="N339" s="23"/>
      <c r="O339" s="25"/>
      <c r="P339" s="25"/>
      <c r="Q339" s="23"/>
      <c r="V339" s="25"/>
      <c r="X339" s="23" t="str">
        <f>IF(ISBLANK(W339),  "", _xlfn.CONCAT("haas/entity/sensor/", LOWER(C339), "/", E339, "/config"))</f>
        <v/>
      </c>
      <c r="Y339" s="23" t="str">
        <f>IF(ISBLANK(W339),  "", _xlfn.CONCAT(LOWER(C339), "/", E339))</f>
        <v/>
      </c>
      <c r="AL339" s="23" t="str">
        <f t="shared" si="9"/>
        <v/>
      </c>
    </row>
    <row r="340" spans="6:38" ht="16" hidden="1" customHeight="1" x14ac:dyDescent="0.2">
      <c r="F340" s="23" t="str">
        <f>IF(ISBLANK(E340), "", Table2[[#This Row],[unique_id]])</f>
        <v/>
      </c>
      <c r="N340" s="23"/>
      <c r="O340" s="25"/>
      <c r="P340" s="25"/>
      <c r="Q340" s="23"/>
      <c r="V340" s="25"/>
      <c r="X340" s="23" t="str">
        <f>IF(ISBLANK(W340),  "", _xlfn.CONCAT("haas/entity/sensor/", LOWER(C340), "/", E340, "/config"))</f>
        <v/>
      </c>
      <c r="Y340" s="23" t="str">
        <f>IF(ISBLANK(W340),  "", _xlfn.CONCAT(LOWER(C340), "/", E340))</f>
        <v/>
      </c>
      <c r="AB340" s="26"/>
      <c r="AL340" s="23" t="str">
        <f t="shared" si="9"/>
        <v/>
      </c>
    </row>
    <row r="341" spans="6:38" ht="16" hidden="1" customHeight="1" x14ac:dyDescent="0.2">
      <c r="F341" s="23" t="str">
        <f>IF(ISBLANK(E341), "", Table2[[#This Row],[unique_id]])</f>
        <v/>
      </c>
      <c r="N341" s="23"/>
      <c r="O341" s="25"/>
      <c r="P341" s="25"/>
      <c r="Q341" s="23"/>
      <c r="V341" s="25"/>
      <c r="X341" s="23" t="str">
        <f>IF(ISBLANK(W341),  "", _xlfn.CONCAT("haas/entity/sensor/", LOWER(C341), "/", E341, "/config"))</f>
        <v/>
      </c>
      <c r="Y341" s="23" t="str">
        <f>IF(ISBLANK(W341),  "", _xlfn.CONCAT(LOWER(C341), "/", E341))</f>
        <v/>
      </c>
      <c r="AL341" s="23" t="str">
        <f t="shared" si="9"/>
        <v/>
      </c>
    </row>
    <row r="342" spans="6:38" ht="16" hidden="1" customHeight="1" x14ac:dyDescent="0.2">
      <c r="F342" s="23" t="str">
        <f>IF(ISBLANK(E342), "", Table2[[#This Row],[unique_id]])</f>
        <v/>
      </c>
      <c r="N342" s="23"/>
      <c r="O342" s="25"/>
      <c r="P342" s="25"/>
      <c r="Q342" s="23"/>
      <c r="V342" s="25"/>
      <c r="X342" s="23" t="str">
        <f>IF(ISBLANK(W342),  "", _xlfn.CONCAT("haas/entity/sensor/", LOWER(C342), "/", E342, "/config"))</f>
        <v/>
      </c>
      <c r="Y342" s="23" t="str">
        <f>IF(ISBLANK(W342),  "", _xlfn.CONCAT(LOWER(C342), "/", E342))</f>
        <v/>
      </c>
      <c r="AB342" s="26"/>
      <c r="AL342" s="23" t="str">
        <f t="shared" si="9"/>
        <v/>
      </c>
    </row>
    <row r="343" spans="6:38" ht="16" hidden="1" customHeight="1" x14ac:dyDescent="0.2">
      <c r="F343" s="23" t="str">
        <f>IF(ISBLANK(E343), "", Table2[[#This Row],[unique_id]])</f>
        <v/>
      </c>
      <c r="N343" s="23"/>
      <c r="O343" s="25"/>
      <c r="P343" s="25"/>
      <c r="Q343" s="23"/>
      <c r="V343" s="25"/>
      <c r="X343" s="23" t="str">
        <f>IF(ISBLANK(W343),  "", _xlfn.CONCAT("haas/entity/sensor/", LOWER(C343), "/", E343, "/config"))</f>
        <v/>
      </c>
      <c r="Y343" s="23" t="str">
        <f>IF(ISBLANK(W343),  "", _xlfn.CONCAT(LOWER(C343), "/", E343))</f>
        <v/>
      </c>
      <c r="AB343" s="26"/>
      <c r="AL343" s="23" t="str">
        <f t="shared" si="9"/>
        <v/>
      </c>
    </row>
    <row r="344" spans="6:38" ht="16" hidden="1" customHeight="1" x14ac:dyDescent="0.2">
      <c r="F344" s="23" t="str">
        <f>IF(ISBLANK(E344), "", Table2[[#This Row],[unique_id]])</f>
        <v/>
      </c>
      <c r="N344" s="23"/>
      <c r="O344" s="25"/>
      <c r="P344" s="25"/>
      <c r="Q344" s="23"/>
      <c r="V344" s="25"/>
      <c r="X344" s="23" t="str">
        <f>IF(ISBLANK(W344),  "", _xlfn.CONCAT("haas/entity/sensor/", LOWER(C344), "/", E344, "/config"))</f>
        <v/>
      </c>
      <c r="Y344" s="23" t="str">
        <f>IF(ISBLANK(W344),  "", _xlfn.CONCAT(LOWER(C344), "/", E344))</f>
        <v/>
      </c>
      <c r="AB344" s="26"/>
      <c r="AL344" s="23" t="str">
        <f t="shared" si="9"/>
        <v/>
      </c>
    </row>
    <row r="345" spans="6:38" ht="16" hidden="1" customHeight="1" x14ac:dyDescent="0.2">
      <c r="F345" s="23" t="str">
        <f>IF(ISBLANK(E345), "", Table2[[#This Row],[unique_id]])</f>
        <v/>
      </c>
      <c r="N345" s="23"/>
      <c r="O345" s="25"/>
      <c r="P345" s="25"/>
      <c r="Q345" s="23"/>
      <c r="V345" s="25"/>
      <c r="X345" s="23" t="str">
        <f>IF(ISBLANK(W345),  "", _xlfn.CONCAT("haas/entity/sensor/", LOWER(C345), "/", E345, "/config"))</f>
        <v/>
      </c>
      <c r="Y345" s="23" t="str">
        <f>IF(ISBLANK(W345),  "", _xlfn.CONCAT(LOWER(C345), "/", E345))</f>
        <v/>
      </c>
      <c r="AL345" s="23" t="str">
        <f t="shared" si="9"/>
        <v/>
      </c>
    </row>
    <row r="346" spans="6:38" ht="16" hidden="1" customHeight="1" x14ac:dyDescent="0.2">
      <c r="F346" s="23" t="str">
        <f>IF(ISBLANK(E346), "", Table2[[#This Row],[unique_id]])</f>
        <v/>
      </c>
      <c r="N346" s="23"/>
      <c r="O346" s="25"/>
      <c r="P346" s="25"/>
      <c r="Q346" s="23"/>
      <c r="V346" s="25"/>
      <c r="X346" s="23" t="str">
        <f>IF(ISBLANK(W346),  "", _xlfn.CONCAT("haas/entity/sensor/", LOWER(C346), "/", E346, "/config"))</f>
        <v/>
      </c>
      <c r="Y346" s="23" t="str">
        <f>IF(ISBLANK(W346),  "", _xlfn.CONCAT(LOWER(C346), "/", E346))</f>
        <v/>
      </c>
      <c r="AB346" s="26"/>
      <c r="AL346" s="23" t="str">
        <f t="shared" si="9"/>
        <v/>
      </c>
    </row>
    <row r="347" spans="6:38" ht="16" hidden="1" customHeight="1" x14ac:dyDescent="0.2">
      <c r="F347" s="23" t="str">
        <f>IF(ISBLANK(E347), "", Table2[[#This Row],[unique_id]])</f>
        <v/>
      </c>
      <c r="N347" s="23"/>
      <c r="O347" s="25"/>
      <c r="P347" s="25"/>
      <c r="Q347" s="23"/>
      <c r="V347" s="25"/>
      <c r="X347" s="23" t="str">
        <f>IF(ISBLANK(W347),  "", _xlfn.CONCAT("haas/entity/sensor/", LOWER(C347), "/", E347, "/config"))</f>
        <v/>
      </c>
      <c r="Y347" s="23" t="str">
        <f>IF(ISBLANK(W347),  "", _xlfn.CONCAT(LOWER(C347), "/", E347))</f>
        <v/>
      </c>
      <c r="AL347" s="23" t="str">
        <f t="shared" si="9"/>
        <v/>
      </c>
    </row>
    <row r="348" spans="6:38" ht="16" hidden="1" customHeight="1" x14ac:dyDescent="0.2">
      <c r="F348" s="23" t="str">
        <f>IF(ISBLANK(E348), "", Table2[[#This Row],[unique_id]])</f>
        <v/>
      </c>
      <c r="N348" s="23"/>
      <c r="O348" s="25"/>
      <c r="P348" s="25"/>
      <c r="Q348" s="23"/>
      <c r="V348" s="25"/>
      <c r="X348" s="23" t="str">
        <f>IF(ISBLANK(W348),  "", _xlfn.CONCAT("haas/entity/sensor/", LOWER(C348), "/", E348, "/config"))</f>
        <v/>
      </c>
      <c r="Y348" s="23" t="str">
        <f>IF(ISBLANK(W348),  "", _xlfn.CONCAT(LOWER(C348), "/", E348))</f>
        <v/>
      </c>
      <c r="AL348" s="23" t="str">
        <f t="shared" si="9"/>
        <v/>
      </c>
    </row>
    <row r="349" spans="6:38" ht="16" hidden="1" customHeight="1" x14ac:dyDescent="0.2">
      <c r="F349" s="23" t="str">
        <f>IF(ISBLANK(E349), "", Table2[[#This Row],[unique_id]])</f>
        <v/>
      </c>
      <c r="N349" s="23"/>
      <c r="O349" s="25"/>
      <c r="P349" s="25"/>
      <c r="Q349" s="23"/>
      <c r="V349" s="25"/>
      <c r="X349" s="23" t="str">
        <f>IF(ISBLANK(W349),  "", _xlfn.CONCAT("haas/entity/sensor/", LOWER(C349), "/", E349, "/config"))</f>
        <v/>
      </c>
      <c r="Y349" s="23" t="str">
        <f>IF(ISBLANK(W349),  "", _xlfn.CONCAT(LOWER(C349), "/", E349))</f>
        <v/>
      </c>
      <c r="AL349" s="23" t="str">
        <f t="shared" si="9"/>
        <v/>
      </c>
    </row>
    <row r="350" spans="6:38" ht="16" hidden="1" customHeight="1" x14ac:dyDescent="0.2">
      <c r="F350" s="23" t="str">
        <f>IF(ISBLANK(E350), "", Table2[[#This Row],[unique_id]])</f>
        <v/>
      </c>
      <c r="N350" s="23"/>
      <c r="O350" s="25"/>
      <c r="P350" s="25"/>
      <c r="Q350" s="23"/>
      <c r="V350" s="25"/>
      <c r="X350" s="23" t="str">
        <f>IF(ISBLANK(W350),  "", _xlfn.CONCAT("haas/entity/sensor/", LOWER(C350), "/", E350, "/config"))</f>
        <v/>
      </c>
      <c r="Y350" s="23" t="str">
        <f>IF(ISBLANK(W350),  "", _xlfn.CONCAT(LOWER(C350), "/", E350))</f>
        <v/>
      </c>
      <c r="AL350" s="23" t="str">
        <f t="shared" si="9"/>
        <v/>
      </c>
    </row>
    <row r="351" spans="6:38" ht="16" hidden="1" customHeight="1" x14ac:dyDescent="0.2">
      <c r="F351" s="23" t="str">
        <f>IF(ISBLANK(E351), "", Table2[[#This Row],[unique_id]])</f>
        <v/>
      </c>
      <c r="N351" s="23"/>
      <c r="O351" s="25"/>
      <c r="P351" s="25"/>
      <c r="Q351" s="23"/>
      <c r="V351" s="25"/>
      <c r="X351" s="23" t="str">
        <f>IF(ISBLANK(W351),  "", _xlfn.CONCAT("haas/entity/sensor/", LOWER(C351), "/", E351, "/config"))</f>
        <v/>
      </c>
      <c r="Y351" s="23" t="str">
        <f>IF(ISBLANK(W351),  "", _xlfn.CONCAT(LOWER(C351), "/", E351))</f>
        <v/>
      </c>
      <c r="AL351" s="23" t="str">
        <f t="shared" si="9"/>
        <v/>
      </c>
    </row>
    <row r="352" spans="6:38" ht="16" hidden="1" customHeight="1" x14ac:dyDescent="0.2">
      <c r="F352" s="23" t="str">
        <f>IF(ISBLANK(E352), "", Table2[[#This Row],[unique_id]])</f>
        <v/>
      </c>
      <c r="N352" s="23"/>
      <c r="O352" s="25"/>
      <c r="P352" s="25"/>
      <c r="Q352" s="23"/>
      <c r="V352" s="25"/>
      <c r="X352" s="23" t="str">
        <f>IF(ISBLANK(W352),  "", _xlfn.CONCAT("haas/entity/sensor/", LOWER(C352), "/", E352, "/config"))</f>
        <v/>
      </c>
      <c r="Y352" s="23" t="str">
        <f>IF(ISBLANK(W352),  "", _xlfn.CONCAT(LOWER(C352), "/", E352))</f>
        <v/>
      </c>
      <c r="AL352" s="23" t="str">
        <f t="shared" si="9"/>
        <v/>
      </c>
    </row>
    <row r="353" spans="6:38" ht="16" hidden="1" customHeight="1" x14ac:dyDescent="0.2">
      <c r="F353" s="23" t="str">
        <f>IF(ISBLANK(E353), "", Table2[[#This Row],[unique_id]])</f>
        <v/>
      </c>
      <c r="N353" s="23"/>
      <c r="O353" s="25"/>
      <c r="P353" s="25"/>
      <c r="Q353" s="23"/>
      <c r="V353" s="25"/>
      <c r="X353" s="23" t="str">
        <f>IF(ISBLANK(W353),  "", _xlfn.CONCAT("haas/entity/sensor/", LOWER(C353), "/", E353, "/config"))</f>
        <v/>
      </c>
      <c r="Y353" s="23" t="str">
        <f>IF(ISBLANK(W353),  "", _xlfn.CONCAT(LOWER(C353), "/", E353))</f>
        <v/>
      </c>
      <c r="AL353" s="23" t="str">
        <f t="shared" si="9"/>
        <v/>
      </c>
    </row>
    <row r="354" spans="6:38" ht="16" hidden="1" customHeight="1" x14ac:dyDescent="0.2">
      <c r="F354" s="23" t="str">
        <f>IF(ISBLANK(E354), "", Table2[[#This Row],[unique_id]])</f>
        <v/>
      </c>
      <c r="N354" s="23"/>
      <c r="O354" s="25"/>
      <c r="P354" s="25"/>
      <c r="Q354" s="23"/>
      <c r="V354" s="25"/>
      <c r="X354" s="23" t="str">
        <f>IF(ISBLANK(W354),  "", _xlfn.CONCAT("haas/entity/sensor/", LOWER(C354), "/", E354, "/config"))</f>
        <v/>
      </c>
      <c r="Y354" s="23" t="str">
        <f>IF(ISBLANK(W354),  "", _xlfn.CONCAT(LOWER(C354), "/", E354))</f>
        <v/>
      </c>
      <c r="AB354" s="23"/>
      <c r="AL354" s="23" t="str">
        <f t="shared" si="9"/>
        <v/>
      </c>
    </row>
    <row r="355" spans="6:38" ht="16" hidden="1" customHeight="1" x14ac:dyDescent="0.2">
      <c r="F355" s="23" t="str">
        <f>IF(ISBLANK(E355), "", Table2[[#This Row],[unique_id]])</f>
        <v/>
      </c>
      <c r="N355" s="23"/>
      <c r="O355" s="25"/>
      <c r="P355" s="25"/>
      <c r="Q355" s="23"/>
      <c r="V355" s="25"/>
      <c r="X355" s="23" t="str">
        <f>IF(ISBLANK(W355),  "", _xlfn.CONCAT("haas/entity/sensor/", LOWER(C355), "/", E355, "/config"))</f>
        <v/>
      </c>
      <c r="Y355" s="23" t="str">
        <f>IF(ISBLANK(W355),  "", _xlfn.CONCAT(LOWER(C355), "/", E355))</f>
        <v/>
      </c>
      <c r="AB355" s="23"/>
      <c r="AL355" s="23" t="str">
        <f t="shared" si="9"/>
        <v/>
      </c>
    </row>
    <row r="356" spans="6:38" ht="16" hidden="1" customHeight="1" x14ac:dyDescent="0.2">
      <c r="F356" s="23" t="str">
        <f>IF(ISBLANK(E356), "", Table2[[#This Row],[unique_id]])</f>
        <v/>
      </c>
      <c r="N356" s="23"/>
      <c r="O356" s="25"/>
      <c r="P356" s="25"/>
      <c r="Q356" s="23"/>
      <c r="V356" s="25"/>
      <c r="X356" s="23" t="str">
        <f>IF(ISBLANK(W356),  "", _xlfn.CONCAT("haas/entity/sensor/", LOWER(C356), "/", E356, "/config"))</f>
        <v/>
      </c>
      <c r="Y356" s="23" t="str">
        <f>IF(ISBLANK(W356),  "", _xlfn.CONCAT(LOWER(C356), "/", E356))</f>
        <v/>
      </c>
      <c r="AB356" s="23"/>
      <c r="AL356" s="23" t="str">
        <f t="shared" si="9"/>
        <v/>
      </c>
    </row>
    <row r="357" spans="6:38" ht="16" hidden="1" customHeight="1" x14ac:dyDescent="0.2">
      <c r="F357" s="23" t="str">
        <f>IF(ISBLANK(E357), "", Table2[[#This Row],[unique_id]])</f>
        <v/>
      </c>
      <c r="N357" s="23"/>
      <c r="O357" s="25"/>
      <c r="P357" s="25"/>
      <c r="Q357" s="23"/>
      <c r="V357" s="25"/>
      <c r="X357" s="23" t="str">
        <f>IF(ISBLANK(W357),  "", _xlfn.CONCAT("haas/entity/sensor/", LOWER(C357), "/", E357, "/config"))</f>
        <v/>
      </c>
      <c r="Y357" s="23" t="str">
        <f>IF(ISBLANK(W357),  "", _xlfn.CONCAT(LOWER(C357), "/", E357))</f>
        <v/>
      </c>
      <c r="AB357" s="23"/>
      <c r="AL357" s="23" t="str">
        <f t="shared" si="9"/>
        <v/>
      </c>
    </row>
    <row r="358" spans="6:38" ht="16" hidden="1" customHeight="1" x14ac:dyDescent="0.2">
      <c r="F358" s="23" t="str">
        <f>IF(ISBLANK(E358), "", Table2[[#This Row],[unique_id]])</f>
        <v/>
      </c>
      <c r="N358" s="23"/>
      <c r="O358" s="25"/>
      <c r="P358" s="25"/>
      <c r="Q358" s="23"/>
      <c r="V358" s="25"/>
      <c r="X358" s="23" t="str">
        <f>IF(ISBLANK(W358),  "", _xlfn.CONCAT("haas/entity/sensor/", LOWER(C358), "/", E358, "/config"))</f>
        <v/>
      </c>
      <c r="Y358" s="23" t="str">
        <f>IF(ISBLANK(W358),  "", _xlfn.CONCAT(LOWER(C358), "/", E358))</f>
        <v/>
      </c>
      <c r="AB358" s="23"/>
      <c r="AL358" s="23" t="str">
        <f t="shared" si="9"/>
        <v/>
      </c>
    </row>
    <row r="359" spans="6:38" ht="16" hidden="1" customHeight="1" x14ac:dyDescent="0.2">
      <c r="F359" s="23" t="str">
        <f>IF(ISBLANK(E359), "", Table2[[#This Row],[unique_id]])</f>
        <v/>
      </c>
      <c r="N359" s="23"/>
      <c r="O359" s="25"/>
      <c r="P359" s="25"/>
      <c r="Q359" s="23"/>
      <c r="V359" s="25"/>
      <c r="X359" s="23" t="str">
        <f>IF(ISBLANK(W359),  "", _xlfn.CONCAT("haas/entity/sensor/", LOWER(C359), "/", E359, "/config"))</f>
        <v/>
      </c>
      <c r="Y359" s="23" t="str">
        <f>IF(ISBLANK(W359),  "", _xlfn.CONCAT(LOWER(C359), "/", E359))</f>
        <v/>
      </c>
      <c r="AB359" s="23"/>
      <c r="AL359" s="23" t="str">
        <f t="shared" si="9"/>
        <v/>
      </c>
    </row>
    <row r="360" spans="6:38" ht="16" hidden="1" customHeight="1" x14ac:dyDescent="0.2">
      <c r="F360" s="23" t="str">
        <f>IF(ISBLANK(E360), "", Table2[[#This Row],[unique_id]])</f>
        <v/>
      </c>
      <c r="N360" s="23"/>
      <c r="O360" s="25"/>
      <c r="P360" s="25"/>
      <c r="Q360" s="23"/>
      <c r="V360" s="25"/>
      <c r="X360" s="23" t="str">
        <f>IF(ISBLANK(W360),  "", _xlfn.CONCAT("haas/entity/sensor/", LOWER(C360), "/", E360, "/config"))</f>
        <v/>
      </c>
      <c r="Y360" s="23" t="str">
        <f>IF(ISBLANK(W360),  "", _xlfn.CONCAT(LOWER(C360), "/", E360))</f>
        <v/>
      </c>
      <c r="AB360" s="23"/>
      <c r="AL360" s="23" t="str">
        <f t="shared" si="9"/>
        <v/>
      </c>
    </row>
    <row r="361" spans="6:38" ht="16" hidden="1" customHeight="1" x14ac:dyDescent="0.2">
      <c r="F361" s="23" t="str">
        <f>IF(ISBLANK(E361), "", Table2[[#This Row],[unique_id]])</f>
        <v/>
      </c>
      <c r="N361" s="23"/>
      <c r="O361" s="25"/>
      <c r="P361" s="25"/>
      <c r="Q361" s="23"/>
      <c r="V361" s="25"/>
      <c r="X361" s="23" t="str">
        <f>IF(ISBLANK(W361),  "", _xlfn.CONCAT("haas/entity/sensor/", LOWER(C361), "/", E361, "/config"))</f>
        <v/>
      </c>
      <c r="Y361" s="23" t="str">
        <f>IF(ISBLANK(W361),  "", _xlfn.CONCAT(LOWER(C361), "/", E361))</f>
        <v/>
      </c>
      <c r="AB361" s="23"/>
      <c r="AL361" s="23" t="str">
        <f t="shared" si="9"/>
        <v/>
      </c>
    </row>
    <row r="362" spans="6:38" ht="16" hidden="1" customHeight="1" x14ac:dyDescent="0.2">
      <c r="F362" s="23" t="str">
        <f>IF(ISBLANK(E362), "", Table2[[#This Row],[unique_id]])</f>
        <v/>
      </c>
      <c r="N362" s="23"/>
      <c r="O362" s="25"/>
      <c r="P362" s="25"/>
      <c r="Q362" s="23"/>
      <c r="V362" s="25"/>
      <c r="X362" s="23" t="str">
        <f>IF(ISBLANK(W362),  "", _xlfn.CONCAT("haas/entity/sensor/", LOWER(C362), "/", E362, "/config"))</f>
        <v/>
      </c>
      <c r="Y362" s="23" t="str">
        <f>IF(ISBLANK(W362),  "", _xlfn.CONCAT(LOWER(C362), "/", E362))</f>
        <v/>
      </c>
      <c r="AB362" s="23"/>
      <c r="AL362" s="23" t="str">
        <f t="shared" si="9"/>
        <v/>
      </c>
    </row>
    <row r="363" spans="6:38" ht="16" hidden="1" customHeight="1" x14ac:dyDescent="0.2">
      <c r="F363" s="23" t="str">
        <f>IF(ISBLANK(E363), "", Table2[[#This Row],[unique_id]])</f>
        <v/>
      </c>
      <c r="N363" s="23"/>
      <c r="O363" s="25"/>
      <c r="P363" s="25"/>
      <c r="Q363" s="23"/>
      <c r="V363" s="25"/>
      <c r="X363" s="23" t="str">
        <f>IF(ISBLANK(W363),  "", _xlfn.CONCAT("haas/entity/sensor/", LOWER(C363), "/", E363, "/config"))</f>
        <v/>
      </c>
      <c r="Y363" s="23" t="str">
        <f>IF(ISBLANK(W363),  "", _xlfn.CONCAT(LOWER(C363), "/", E363))</f>
        <v/>
      </c>
      <c r="AB363" s="23"/>
      <c r="AL363" s="23" t="str">
        <f t="shared" si="9"/>
        <v/>
      </c>
    </row>
    <row r="364" spans="6:38" ht="16" hidden="1" customHeight="1" x14ac:dyDescent="0.2">
      <c r="F364" s="23" t="str">
        <f>IF(ISBLANK(E364), "", Table2[[#This Row],[unique_id]])</f>
        <v/>
      </c>
      <c r="N364" s="23"/>
      <c r="O364" s="25"/>
      <c r="P364" s="25"/>
      <c r="Q364" s="23"/>
      <c r="V364" s="25"/>
      <c r="X364" s="23" t="str">
        <f>IF(ISBLANK(W364),  "", _xlfn.CONCAT("haas/entity/sensor/", LOWER(C364), "/", E364, "/config"))</f>
        <v/>
      </c>
      <c r="Y364" s="23" t="str">
        <f>IF(ISBLANK(W364),  "", _xlfn.CONCAT(LOWER(C364), "/", E364))</f>
        <v/>
      </c>
      <c r="AB364" s="23"/>
      <c r="AL364" s="23" t="str">
        <f t="shared" si="9"/>
        <v/>
      </c>
    </row>
    <row r="365" spans="6:38" ht="16" hidden="1" customHeight="1" x14ac:dyDescent="0.2">
      <c r="F365" s="23" t="str">
        <f>IF(ISBLANK(E365), "", Table2[[#This Row],[unique_id]])</f>
        <v/>
      </c>
      <c r="N365" s="23"/>
      <c r="O365" s="25"/>
      <c r="P365" s="25"/>
      <c r="Q365" s="23"/>
      <c r="V365" s="25"/>
      <c r="X365" s="23" t="str">
        <f>IF(ISBLANK(W365),  "", _xlfn.CONCAT("haas/entity/sensor/", LOWER(C365), "/", E365, "/config"))</f>
        <v/>
      </c>
      <c r="Y365" s="23" t="str">
        <f>IF(ISBLANK(W365),  "", _xlfn.CONCAT(LOWER(C365), "/", E365))</f>
        <v/>
      </c>
      <c r="AB365" s="23"/>
      <c r="AL365" s="23" t="str">
        <f t="shared" si="9"/>
        <v/>
      </c>
    </row>
    <row r="366" spans="6:38" ht="16" hidden="1" customHeight="1" x14ac:dyDescent="0.2">
      <c r="F366" s="23" t="str">
        <f>IF(ISBLANK(E366), "", Table2[[#This Row],[unique_id]])</f>
        <v/>
      </c>
      <c r="N366" s="23"/>
      <c r="O366" s="25"/>
      <c r="P366" s="25"/>
      <c r="Q366" s="23"/>
      <c r="V366" s="25"/>
      <c r="X366" s="23" t="str">
        <f>IF(ISBLANK(W366),  "", _xlfn.CONCAT("haas/entity/sensor/", LOWER(C366), "/", E366, "/config"))</f>
        <v/>
      </c>
      <c r="Y366" s="23" t="str">
        <f>IF(ISBLANK(W366),  "", _xlfn.CONCAT(LOWER(C366), "/", E366))</f>
        <v/>
      </c>
      <c r="AB366" s="23"/>
      <c r="AL366" s="23" t="str">
        <f t="shared" si="9"/>
        <v/>
      </c>
    </row>
    <row r="367" spans="6:38" ht="16" hidden="1" customHeight="1" x14ac:dyDescent="0.2">
      <c r="F367" s="23" t="str">
        <f>IF(ISBLANK(E367), "", Table2[[#This Row],[unique_id]])</f>
        <v/>
      </c>
      <c r="N367" s="23"/>
      <c r="O367" s="25"/>
      <c r="P367" s="25"/>
      <c r="Q367" s="23"/>
      <c r="V367" s="25"/>
      <c r="X367" s="23" t="str">
        <f>IF(ISBLANK(W367),  "", _xlfn.CONCAT("haas/entity/sensor/", LOWER(C367), "/", E367, "/config"))</f>
        <v/>
      </c>
      <c r="Y367" s="23" t="str">
        <f>IF(ISBLANK(W367),  "", _xlfn.CONCAT(LOWER(C367), "/", E367))</f>
        <v/>
      </c>
      <c r="AB367" s="23"/>
      <c r="AL367" s="23" t="str">
        <f t="shared" si="9"/>
        <v/>
      </c>
    </row>
    <row r="368" spans="6:38" ht="16" hidden="1" customHeight="1" x14ac:dyDescent="0.2">
      <c r="F368" s="23" t="str">
        <f>IF(ISBLANK(E368), "", Table2[[#This Row],[unique_id]])</f>
        <v/>
      </c>
      <c r="N368" s="23"/>
      <c r="O368" s="25"/>
      <c r="P368" s="25"/>
      <c r="Q368" s="23"/>
      <c r="V368" s="25"/>
      <c r="X368" s="23" t="str">
        <f>IF(ISBLANK(W368),  "", _xlfn.CONCAT("haas/entity/sensor/", LOWER(C368), "/", E368, "/config"))</f>
        <v/>
      </c>
      <c r="Y368" s="23" t="str">
        <f>IF(ISBLANK(W368),  "", _xlfn.CONCAT(LOWER(C368), "/", E368))</f>
        <v/>
      </c>
      <c r="AB368" s="23"/>
      <c r="AL368" s="23" t="str">
        <f t="shared" si="9"/>
        <v/>
      </c>
    </row>
    <row r="369" spans="6:38" ht="16" hidden="1" customHeight="1" x14ac:dyDescent="0.2">
      <c r="F369" s="23" t="str">
        <f>IF(ISBLANK(E369), "", Table2[[#This Row],[unique_id]])</f>
        <v/>
      </c>
      <c r="N369" s="23"/>
      <c r="O369" s="25"/>
      <c r="P369" s="25"/>
      <c r="Q369" s="23"/>
      <c r="V369" s="25"/>
      <c r="X369" s="23" t="str">
        <f>IF(ISBLANK(W369),  "", _xlfn.CONCAT("haas/entity/sensor/", LOWER(C369), "/", E369, "/config"))</f>
        <v/>
      </c>
      <c r="Y369" s="23" t="str">
        <f>IF(ISBLANK(W369),  "", _xlfn.CONCAT(LOWER(C369), "/", E369))</f>
        <v/>
      </c>
      <c r="AB369" s="23"/>
      <c r="AL369" s="23" t="str">
        <f t="shared" si="9"/>
        <v/>
      </c>
    </row>
    <row r="370" spans="6:38" ht="16" hidden="1" customHeight="1" x14ac:dyDescent="0.2">
      <c r="F370" s="23" t="str">
        <f>IF(ISBLANK(E370), "", Table2[[#This Row],[unique_id]])</f>
        <v/>
      </c>
      <c r="N370" s="23"/>
      <c r="O370" s="25"/>
      <c r="P370" s="25"/>
      <c r="Q370" s="23"/>
      <c r="V370" s="25"/>
      <c r="X370" s="23" t="str">
        <f>IF(ISBLANK(W370),  "", _xlfn.CONCAT("haas/entity/sensor/", LOWER(C370), "/", E370, "/config"))</f>
        <v/>
      </c>
      <c r="Y370" s="23" t="str">
        <f>IF(ISBLANK(W370),  "", _xlfn.CONCAT(LOWER(C370), "/", E370))</f>
        <v/>
      </c>
      <c r="AB370" s="23"/>
      <c r="AL370" s="23" t="str">
        <f t="shared" si="9"/>
        <v/>
      </c>
    </row>
    <row r="371" spans="6:38" ht="16" hidden="1" customHeight="1" x14ac:dyDescent="0.2">
      <c r="F371" s="23" t="str">
        <f>IF(ISBLANK(E371), "", Table2[[#This Row],[unique_id]])</f>
        <v/>
      </c>
      <c r="N371" s="23"/>
      <c r="O371" s="25"/>
      <c r="P371" s="25"/>
      <c r="Q371" s="23"/>
      <c r="V371" s="25"/>
      <c r="X371" s="23" t="str">
        <f>IF(ISBLANK(W371),  "", _xlfn.CONCAT("haas/entity/sensor/", LOWER(C371), "/", E371, "/config"))</f>
        <v/>
      </c>
      <c r="Y371" s="23" t="str">
        <f>IF(ISBLANK(W371),  "", _xlfn.CONCAT(LOWER(C371), "/", E371))</f>
        <v/>
      </c>
      <c r="AB371" s="23"/>
      <c r="AL371" s="23" t="str">
        <f t="shared" si="9"/>
        <v/>
      </c>
    </row>
    <row r="372" spans="6:38" ht="16" hidden="1" customHeight="1" x14ac:dyDescent="0.2">
      <c r="F372" s="23" t="str">
        <f>IF(ISBLANK(E372), "", Table2[[#This Row],[unique_id]])</f>
        <v/>
      </c>
      <c r="N372" s="23"/>
      <c r="O372" s="25"/>
      <c r="P372" s="25"/>
      <c r="Q372" s="23"/>
      <c r="V372" s="25"/>
      <c r="X372" s="23" t="str">
        <f>IF(ISBLANK(W372),  "", _xlfn.CONCAT("haas/entity/sensor/", LOWER(C372), "/", E372, "/config"))</f>
        <v/>
      </c>
      <c r="Y372" s="23" t="str">
        <f>IF(ISBLANK(W372),  "", _xlfn.CONCAT(LOWER(C372), "/", E372))</f>
        <v/>
      </c>
      <c r="AB372" s="23"/>
      <c r="AL372" s="23" t="str">
        <f t="shared" si="9"/>
        <v/>
      </c>
    </row>
    <row r="373" spans="6:38" ht="16" hidden="1" customHeight="1" x14ac:dyDescent="0.2">
      <c r="F373" s="23" t="str">
        <f>IF(ISBLANK(E373), "", Table2[[#This Row],[unique_id]])</f>
        <v/>
      </c>
      <c r="N373" s="23"/>
      <c r="O373" s="25"/>
      <c r="P373" s="25"/>
      <c r="Q373" s="23"/>
      <c r="V373" s="25"/>
      <c r="X373" s="23" t="str">
        <f>IF(ISBLANK(W373),  "", _xlfn.CONCAT("haas/entity/sensor/", LOWER(C373), "/", E373, "/config"))</f>
        <v/>
      </c>
      <c r="Y373" s="23" t="str">
        <f>IF(ISBLANK(W373),  "", _xlfn.CONCAT(LOWER(C373), "/", E373))</f>
        <v/>
      </c>
      <c r="AB373" s="23"/>
      <c r="AL373" s="23" t="str">
        <f t="shared" si="9"/>
        <v/>
      </c>
    </row>
    <row r="374" spans="6:38" ht="16" hidden="1" customHeight="1" x14ac:dyDescent="0.2">
      <c r="F374" s="23" t="str">
        <f>IF(ISBLANK(E374), "", Table2[[#This Row],[unique_id]])</f>
        <v/>
      </c>
      <c r="N374" s="23"/>
      <c r="O374" s="25"/>
      <c r="P374" s="25"/>
      <c r="Q374" s="23"/>
      <c r="V374" s="25"/>
      <c r="X374" s="23" t="str">
        <f>IF(ISBLANK(W374),  "", _xlfn.CONCAT("haas/entity/sensor/", LOWER(C374), "/", E374, "/config"))</f>
        <v/>
      </c>
      <c r="Y374" s="23" t="str">
        <f>IF(ISBLANK(W374),  "", _xlfn.CONCAT(LOWER(C374), "/", E374))</f>
        <v/>
      </c>
      <c r="AB374" s="23"/>
      <c r="AL374" s="23" t="str">
        <f t="shared" si="9"/>
        <v/>
      </c>
    </row>
    <row r="375" spans="6:38" ht="16" hidden="1" customHeight="1" x14ac:dyDescent="0.2">
      <c r="F375" s="23" t="str">
        <f>IF(ISBLANK(E375), "", Table2[[#This Row],[unique_id]])</f>
        <v/>
      </c>
      <c r="N375" s="23"/>
      <c r="O375" s="25"/>
      <c r="P375" s="25"/>
      <c r="Q375" s="23"/>
      <c r="V375" s="25"/>
      <c r="X375" s="23" t="str">
        <f>IF(ISBLANK(W375),  "", _xlfn.CONCAT("haas/entity/sensor/", LOWER(C375), "/", E375, "/config"))</f>
        <v/>
      </c>
      <c r="Y375" s="23" t="str">
        <f>IF(ISBLANK(W375),  "", _xlfn.CONCAT(LOWER(C375), "/", E375))</f>
        <v/>
      </c>
      <c r="AB375" s="23"/>
      <c r="AL375" s="23" t="str">
        <f t="shared" si="9"/>
        <v/>
      </c>
    </row>
    <row r="376" spans="6:38" ht="16" hidden="1" customHeight="1" x14ac:dyDescent="0.2">
      <c r="F376" s="23" t="str">
        <f>IF(ISBLANK(E376), "", Table2[[#This Row],[unique_id]])</f>
        <v/>
      </c>
      <c r="N376" s="23"/>
      <c r="O376" s="25"/>
      <c r="P376" s="25"/>
      <c r="Q376" s="23"/>
      <c r="V376" s="25"/>
      <c r="X376" s="23" t="str">
        <f>IF(ISBLANK(W376),  "", _xlfn.CONCAT("haas/entity/sensor/", LOWER(C376), "/", E376, "/config"))</f>
        <v/>
      </c>
      <c r="Y376" s="23" t="str">
        <f>IF(ISBLANK(W376),  "", _xlfn.CONCAT(LOWER(C376), "/", E376))</f>
        <v/>
      </c>
      <c r="AB376" s="23"/>
      <c r="AL376" s="23" t="str">
        <f t="shared" si="9"/>
        <v/>
      </c>
    </row>
    <row r="377" spans="6:38" ht="16" hidden="1" customHeight="1" x14ac:dyDescent="0.2">
      <c r="F377" s="23" t="str">
        <f>IF(ISBLANK(E377), "", Table2[[#This Row],[unique_id]])</f>
        <v/>
      </c>
      <c r="N377" s="23"/>
      <c r="O377" s="25"/>
      <c r="P377" s="25"/>
      <c r="Q377" s="23"/>
      <c r="V377" s="25"/>
      <c r="X377" s="23" t="str">
        <f>IF(ISBLANK(W377),  "", _xlfn.CONCAT("haas/entity/sensor/", LOWER(C377), "/", E377, "/config"))</f>
        <v/>
      </c>
      <c r="Y377" s="23" t="str">
        <f>IF(ISBLANK(W377),  "", _xlfn.CONCAT(LOWER(C377), "/", E377))</f>
        <v/>
      </c>
      <c r="AB377" s="23"/>
      <c r="AL377" s="23" t="str">
        <f t="shared" si="9"/>
        <v/>
      </c>
    </row>
    <row r="378" spans="6:38" ht="16" hidden="1" customHeight="1" x14ac:dyDescent="0.2">
      <c r="F378" s="23" t="str">
        <f>IF(ISBLANK(E378), "", Table2[[#This Row],[unique_id]])</f>
        <v/>
      </c>
      <c r="N378" s="23"/>
      <c r="O378" s="25"/>
      <c r="P378" s="25"/>
      <c r="Q378" s="23"/>
      <c r="V378" s="25"/>
      <c r="X378" s="23" t="str">
        <f>IF(ISBLANK(W378),  "", _xlfn.CONCAT("haas/entity/sensor/", LOWER(C378), "/", E378, "/config"))</f>
        <v/>
      </c>
      <c r="Y378" s="23" t="str">
        <f>IF(ISBLANK(W378),  "", _xlfn.CONCAT(LOWER(C378), "/", E378))</f>
        <v/>
      </c>
      <c r="AB378" s="23"/>
      <c r="AL378" s="23" t="str">
        <f t="shared" si="9"/>
        <v/>
      </c>
    </row>
    <row r="379" spans="6:38" ht="16" hidden="1" customHeight="1" x14ac:dyDescent="0.2">
      <c r="F379" s="23" t="str">
        <f>IF(ISBLANK(E379), "", Table2[[#This Row],[unique_id]])</f>
        <v/>
      </c>
      <c r="N379" s="23"/>
      <c r="O379" s="25"/>
      <c r="P379" s="25"/>
      <c r="Q379" s="23"/>
      <c r="V379" s="25"/>
      <c r="X379" s="23" t="str">
        <f>IF(ISBLANK(W379),  "", _xlfn.CONCAT("haas/entity/sensor/", LOWER(C379), "/", E379, "/config"))</f>
        <v/>
      </c>
      <c r="Y379" s="23" t="str">
        <f>IF(ISBLANK(W379),  "", _xlfn.CONCAT(LOWER(C379), "/", E379))</f>
        <v/>
      </c>
      <c r="AB379" s="23"/>
      <c r="AL379" s="23" t="str">
        <f t="shared" si="9"/>
        <v/>
      </c>
    </row>
    <row r="380" spans="6:38" ht="16" hidden="1" customHeight="1" x14ac:dyDescent="0.2">
      <c r="F380" s="23" t="str">
        <f>IF(ISBLANK(E380), "", Table2[[#This Row],[unique_id]])</f>
        <v/>
      </c>
      <c r="N380" s="23"/>
      <c r="O380" s="25"/>
      <c r="P380" s="25"/>
      <c r="Q380" s="23"/>
      <c r="V380" s="25"/>
      <c r="X380" s="23" t="str">
        <f>IF(ISBLANK(W380),  "", _xlfn.CONCAT("haas/entity/sensor/", LOWER(C380), "/", E380, "/config"))</f>
        <v/>
      </c>
      <c r="Y380" s="23" t="str">
        <f>IF(ISBLANK(W380),  "", _xlfn.CONCAT(LOWER(C380), "/", E380))</f>
        <v/>
      </c>
      <c r="AB380" s="23"/>
      <c r="AL380" s="23" t="str">
        <f t="shared" si="9"/>
        <v/>
      </c>
    </row>
    <row r="381" spans="6:38" ht="16" hidden="1" customHeight="1" x14ac:dyDescent="0.2">
      <c r="F381" s="23" t="str">
        <f>IF(ISBLANK(E381), "", Table2[[#This Row],[unique_id]])</f>
        <v/>
      </c>
      <c r="N381" s="23"/>
      <c r="O381" s="25"/>
      <c r="P381" s="25"/>
      <c r="Q381" s="23"/>
      <c r="V381" s="25"/>
      <c r="X381" s="23" t="str">
        <f>IF(ISBLANK(W381),  "", _xlfn.CONCAT("haas/entity/sensor/", LOWER(C381), "/", E381, "/config"))</f>
        <v/>
      </c>
      <c r="Y381" s="23" t="str">
        <f>IF(ISBLANK(W381),  "", _xlfn.CONCAT(LOWER(C381), "/", E381))</f>
        <v/>
      </c>
      <c r="AB381" s="23"/>
      <c r="AL381" s="23" t="str">
        <f t="shared" si="9"/>
        <v/>
      </c>
    </row>
    <row r="382" spans="6:38" ht="16" hidden="1" customHeight="1" x14ac:dyDescent="0.2">
      <c r="F382" s="23" t="str">
        <f>IF(ISBLANK(E382), "", Table2[[#This Row],[unique_id]])</f>
        <v/>
      </c>
      <c r="N382" s="23"/>
      <c r="O382" s="25"/>
      <c r="P382" s="25"/>
      <c r="Q382" s="23"/>
      <c r="V382" s="25"/>
      <c r="X382" s="23" t="str">
        <f>IF(ISBLANK(W382),  "", _xlfn.CONCAT("haas/entity/sensor/", LOWER(C382), "/", E382, "/config"))</f>
        <v/>
      </c>
      <c r="Y382" s="23" t="str">
        <f>IF(ISBLANK(W382),  "", _xlfn.CONCAT(LOWER(C382), "/", E382))</f>
        <v/>
      </c>
      <c r="AB382" s="23"/>
      <c r="AL382" s="23" t="str">
        <f t="shared" si="9"/>
        <v/>
      </c>
    </row>
    <row r="383" spans="6:38" ht="16" hidden="1" customHeight="1" x14ac:dyDescent="0.2">
      <c r="F383" s="23" t="str">
        <f>IF(ISBLANK(E383), "", Table2[[#This Row],[unique_id]])</f>
        <v/>
      </c>
      <c r="N383" s="23"/>
      <c r="O383" s="25"/>
      <c r="P383" s="25"/>
      <c r="Q383" s="23"/>
      <c r="V383" s="25"/>
      <c r="X383" s="23" t="str">
        <f>IF(ISBLANK(W383),  "", _xlfn.CONCAT("haas/entity/sensor/", LOWER(C383), "/", E383, "/config"))</f>
        <v/>
      </c>
      <c r="Y383" s="23" t="str">
        <f>IF(ISBLANK(W383),  "", _xlfn.CONCAT(LOWER(C383), "/", E383))</f>
        <v/>
      </c>
      <c r="AB383" s="23"/>
      <c r="AL383" s="23" t="str">
        <f t="shared" si="9"/>
        <v/>
      </c>
    </row>
    <row r="384" spans="6:38" ht="16" hidden="1" customHeight="1" x14ac:dyDescent="0.2">
      <c r="F384" s="23" t="str">
        <f>IF(ISBLANK(E384), "", Table2[[#This Row],[unique_id]])</f>
        <v/>
      </c>
      <c r="N384" s="23"/>
      <c r="O384" s="25"/>
      <c r="P384" s="25"/>
      <c r="Q384" s="23"/>
      <c r="V384" s="25"/>
      <c r="X384" s="23" t="str">
        <f>IF(ISBLANK(W384),  "", _xlfn.CONCAT("haas/entity/sensor/", LOWER(C384), "/", E384, "/config"))</f>
        <v/>
      </c>
      <c r="Y384" s="23" t="str">
        <f>IF(ISBLANK(W384),  "", _xlfn.CONCAT(LOWER(C384), "/", E384))</f>
        <v/>
      </c>
      <c r="AB384" s="23"/>
      <c r="AL384" s="23" t="str">
        <f t="shared" si="9"/>
        <v/>
      </c>
    </row>
    <row r="385" spans="6:38" ht="16" hidden="1" customHeight="1" x14ac:dyDescent="0.2">
      <c r="F385" s="23" t="str">
        <f>IF(ISBLANK(E385), "", Table2[[#This Row],[unique_id]])</f>
        <v/>
      </c>
      <c r="N385" s="23"/>
      <c r="O385" s="25"/>
      <c r="P385" s="25"/>
      <c r="Q385" s="23"/>
      <c r="V385" s="25"/>
      <c r="X385" s="23" t="str">
        <f>IF(ISBLANK(W385),  "", _xlfn.CONCAT("haas/entity/sensor/", LOWER(C385), "/", E385, "/config"))</f>
        <v/>
      </c>
      <c r="Y385" s="23" t="str">
        <f>IF(ISBLANK(W385),  "", _xlfn.CONCAT(LOWER(C385), "/", E385))</f>
        <v/>
      </c>
      <c r="AB385" s="23"/>
      <c r="AL385" s="23" t="str">
        <f t="shared" si="9"/>
        <v/>
      </c>
    </row>
    <row r="386" spans="6:38" ht="16" hidden="1" customHeight="1" x14ac:dyDescent="0.2">
      <c r="F386" s="23" t="str">
        <f>IF(ISBLANK(E386), "", Table2[[#This Row],[unique_id]])</f>
        <v/>
      </c>
      <c r="N386" s="23"/>
      <c r="O386" s="25"/>
      <c r="P386" s="25"/>
      <c r="Q386" s="23"/>
      <c r="V386" s="25"/>
      <c r="X386" s="23" t="str">
        <f>IF(ISBLANK(W386),  "", _xlfn.CONCAT("haas/entity/sensor/", LOWER(C386), "/", E386, "/config"))</f>
        <v/>
      </c>
      <c r="Y386" s="23" t="str">
        <f>IF(ISBLANK(W386),  "", _xlfn.CONCAT(LOWER(C386), "/", E386))</f>
        <v/>
      </c>
      <c r="AB386" s="23"/>
      <c r="AL386" s="23" t="str">
        <f t="shared" si="9"/>
        <v/>
      </c>
    </row>
    <row r="387" spans="6:38" ht="16" hidden="1" customHeight="1" x14ac:dyDescent="0.2">
      <c r="F387" s="23" t="str">
        <f>IF(ISBLANK(E387), "", Table2[[#This Row],[unique_id]])</f>
        <v/>
      </c>
      <c r="N387" s="23"/>
      <c r="O387" s="25"/>
      <c r="P387" s="25"/>
      <c r="Q387" s="23"/>
      <c r="V387" s="25"/>
      <c r="X387" s="23" t="str">
        <f>IF(ISBLANK(W387),  "", _xlfn.CONCAT("haas/entity/sensor/", LOWER(C387), "/", E387, "/config"))</f>
        <v/>
      </c>
      <c r="Y387" s="23" t="str">
        <f>IF(ISBLANK(W387),  "", _xlfn.CONCAT(LOWER(C387), "/", E387))</f>
        <v/>
      </c>
      <c r="AB387" s="23"/>
      <c r="AL387" s="23" t="str">
        <f t="shared" si="9"/>
        <v/>
      </c>
    </row>
    <row r="388" spans="6:38" ht="16" hidden="1" customHeight="1" x14ac:dyDescent="0.2">
      <c r="F388" s="23" t="str">
        <f>IF(ISBLANK(E388), "", Table2[[#This Row],[unique_id]])</f>
        <v/>
      </c>
      <c r="N388" s="23"/>
      <c r="O388" s="25"/>
      <c r="P388" s="25"/>
      <c r="Q388" s="23"/>
      <c r="V388" s="25"/>
      <c r="X388" s="23" t="str">
        <f>IF(ISBLANK(W388),  "", _xlfn.CONCAT("haas/entity/sensor/", LOWER(C388), "/", E388, "/config"))</f>
        <v/>
      </c>
      <c r="Y388" s="23" t="str">
        <f>IF(ISBLANK(W388),  "", _xlfn.CONCAT(LOWER(C388), "/", E388))</f>
        <v/>
      </c>
      <c r="AB388" s="23"/>
      <c r="AL388" s="23" t="str">
        <f t="shared" si="9"/>
        <v/>
      </c>
    </row>
    <row r="389" spans="6:38" ht="16" hidden="1" customHeight="1" x14ac:dyDescent="0.2">
      <c r="F389" s="23" t="str">
        <f>IF(ISBLANK(E389), "", Table2[[#This Row],[unique_id]])</f>
        <v/>
      </c>
      <c r="N389" s="23"/>
      <c r="O389" s="25"/>
      <c r="P389" s="25"/>
      <c r="Q389" s="23"/>
      <c r="V389" s="25"/>
      <c r="X389" s="23" t="str">
        <f>IF(ISBLANK(W389),  "", _xlfn.CONCAT("haas/entity/sensor/", LOWER(C389), "/", E389, "/config"))</f>
        <v/>
      </c>
      <c r="Y389" s="23" t="str">
        <f>IF(ISBLANK(W389),  "", _xlfn.CONCAT(LOWER(C389), "/", E389))</f>
        <v/>
      </c>
      <c r="AB389" s="23"/>
      <c r="AL389" s="23" t="str">
        <f t="shared" ref="AL389:AL452" si="10">IF(AND(ISBLANK(AJ389), ISBLANK(AK389)), "", _xlfn.CONCAT("[", IF(ISBLANK(AJ389), "", _xlfn.CONCAT("[""mac"", """, AJ389, """]")), IF(ISBLANK(AK389), "", _xlfn.CONCAT(", [""ip"", """, AK389, """]")), "]"))</f>
        <v/>
      </c>
    </row>
    <row r="390" spans="6:38" ht="16" hidden="1" customHeight="1" x14ac:dyDescent="0.2">
      <c r="F390" s="23" t="str">
        <f>IF(ISBLANK(E390), "", Table2[[#This Row],[unique_id]])</f>
        <v/>
      </c>
      <c r="N390" s="23"/>
      <c r="O390" s="25"/>
      <c r="P390" s="25"/>
      <c r="Q390" s="23"/>
      <c r="V390" s="25"/>
      <c r="X390" s="23" t="str">
        <f>IF(ISBLANK(W390),  "", _xlfn.CONCAT("haas/entity/sensor/", LOWER(C390), "/", E390, "/config"))</f>
        <v/>
      </c>
      <c r="Y390" s="23" t="str">
        <f>IF(ISBLANK(W390),  "", _xlfn.CONCAT(LOWER(C390), "/", E390))</f>
        <v/>
      </c>
      <c r="AB390" s="23"/>
      <c r="AL390" s="23" t="str">
        <f t="shared" si="10"/>
        <v/>
      </c>
    </row>
    <row r="391" spans="6:38" ht="16" hidden="1" customHeight="1" x14ac:dyDescent="0.2">
      <c r="F391" s="23" t="str">
        <f>IF(ISBLANK(E391), "", Table2[[#This Row],[unique_id]])</f>
        <v/>
      </c>
      <c r="N391" s="23"/>
      <c r="O391" s="25"/>
      <c r="P391" s="25"/>
      <c r="Q391" s="23"/>
      <c r="V391" s="25"/>
      <c r="X391" s="23" t="str">
        <f>IF(ISBLANK(W391),  "", _xlfn.CONCAT("haas/entity/sensor/", LOWER(C391), "/", E391, "/config"))</f>
        <v/>
      </c>
      <c r="Y391" s="23" t="str">
        <f>IF(ISBLANK(W391),  "", _xlfn.CONCAT(LOWER(C391), "/", E391))</f>
        <v/>
      </c>
      <c r="AB391" s="23"/>
      <c r="AL391" s="23" t="str">
        <f t="shared" si="10"/>
        <v/>
      </c>
    </row>
    <row r="392" spans="6:38" ht="16" hidden="1" customHeight="1" x14ac:dyDescent="0.2">
      <c r="F392" s="23" t="str">
        <f>IF(ISBLANK(E392), "", Table2[[#This Row],[unique_id]])</f>
        <v/>
      </c>
      <c r="N392" s="23"/>
      <c r="O392" s="25"/>
      <c r="P392" s="25"/>
      <c r="Q392" s="23"/>
      <c r="V392" s="25"/>
      <c r="X392" s="23" t="str">
        <f>IF(ISBLANK(W392),  "", _xlfn.CONCAT("haas/entity/sensor/", LOWER(C392), "/", E392, "/config"))</f>
        <v/>
      </c>
      <c r="Y392" s="23" t="str">
        <f>IF(ISBLANK(W392),  "", _xlfn.CONCAT(LOWER(C392), "/", E392))</f>
        <v/>
      </c>
      <c r="AB392" s="23"/>
      <c r="AL392" s="23" t="str">
        <f t="shared" si="10"/>
        <v/>
      </c>
    </row>
    <row r="393" spans="6:38" ht="16" hidden="1" customHeight="1" x14ac:dyDescent="0.2">
      <c r="F393" s="23" t="str">
        <f>IF(ISBLANK(E393), "", Table2[[#This Row],[unique_id]])</f>
        <v/>
      </c>
      <c r="N393" s="23"/>
      <c r="O393" s="25"/>
      <c r="P393" s="25"/>
      <c r="Q393" s="23"/>
      <c r="V393" s="25"/>
      <c r="X393" s="23" t="str">
        <f>IF(ISBLANK(W393),  "", _xlfn.CONCAT("haas/entity/sensor/", LOWER(C393), "/", E393, "/config"))</f>
        <v/>
      </c>
      <c r="Y393" s="23" t="str">
        <f>IF(ISBLANK(W393),  "", _xlfn.CONCAT(LOWER(C393), "/", E393))</f>
        <v/>
      </c>
      <c r="AB393" s="23"/>
      <c r="AL393" s="23" t="str">
        <f t="shared" si="10"/>
        <v/>
      </c>
    </row>
    <row r="394" spans="6:38" ht="16" hidden="1" customHeight="1" x14ac:dyDescent="0.2">
      <c r="F394" s="23" t="str">
        <f>IF(ISBLANK(E394), "", Table2[[#This Row],[unique_id]])</f>
        <v/>
      </c>
      <c r="N394" s="23"/>
      <c r="O394" s="25"/>
      <c r="P394" s="25"/>
      <c r="Q394" s="23"/>
      <c r="V394" s="25"/>
      <c r="X394" s="23" t="str">
        <f>IF(ISBLANK(W394),  "", _xlfn.CONCAT("haas/entity/sensor/", LOWER(C394), "/", E394, "/config"))</f>
        <v/>
      </c>
      <c r="Y394" s="23" t="str">
        <f>IF(ISBLANK(W394),  "", _xlfn.CONCAT(LOWER(C394), "/", E394))</f>
        <v/>
      </c>
      <c r="AB394" s="23"/>
      <c r="AL394" s="23" t="str">
        <f t="shared" si="10"/>
        <v/>
      </c>
    </row>
    <row r="395" spans="6:38" ht="16" hidden="1" customHeight="1" x14ac:dyDescent="0.2">
      <c r="F395" s="23" t="str">
        <f>IF(ISBLANK(E395), "", Table2[[#This Row],[unique_id]])</f>
        <v/>
      </c>
      <c r="N395" s="23"/>
      <c r="O395" s="25"/>
      <c r="P395" s="25"/>
      <c r="Q395" s="23"/>
      <c r="V395" s="25"/>
      <c r="X395" s="23" t="str">
        <f>IF(ISBLANK(W395),  "", _xlfn.CONCAT("haas/entity/sensor/", LOWER(C395), "/", E395, "/config"))</f>
        <v/>
      </c>
      <c r="Y395" s="23" t="str">
        <f>IF(ISBLANK(W395),  "", _xlfn.CONCAT(LOWER(C395), "/", E395))</f>
        <v/>
      </c>
      <c r="AB395" s="23"/>
      <c r="AL395" s="23" t="str">
        <f t="shared" si="10"/>
        <v/>
      </c>
    </row>
    <row r="396" spans="6:38" ht="16" hidden="1" customHeight="1" x14ac:dyDescent="0.2">
      <c r="F396" s="23" t="str">
        <f>IF(ISBLANK(E396), "", Table2[[#This Row],[unique_id]])</f>
        <v/>
      </c>
      <c r="N396" s="23"/>
      <c r="O396" s="25"/>
      <c r="P396" s="25"/>
      <c r="Q396" s="23"/>
      <c r="V396" s="25"/>
      <c r="X396" s="23" t="str">
        <f>IF(ISBLANK(W396),  "", _xlfn.CONCAT("haas/entity/sensor/", LOWER(C396), "/", E396, "/config"))</f>
        <v/>
      </c>
      <c r="Y396" s="23" t="str">
        <f>IF(ISBLANK(W396),  "", _xlfn.CONCAT(LOWER(C396), "/", E396))</f>
        <v/>
      </c>
      <c r="AB396" s="23"/>
      <c r="AL396" s="23" t="str">
        <f t="shared" si="10"/>
        <v/>
      </c>
    </row>
    <row r="397" spans="6:38" ht="16" hidden="1" customHeight="1" x14ac:dyDescent="0.2">
      <c r="F397" s="23" t="str">
        <f>IF(ISBLANK(E397), "", Table2[[#This Row],[unique_id]])</f>
        <v/>
      </c>
      <c r="N397" s="23"/>
      <c r="O397" s="25"/>
      <c r="P397" s="25"/>
      <c r="Q397" s="23"/>
      <c r="V397" s="25"/>
      <c r="X397" s="23" t="str">
        <f>IF(ISBLANK(W397),  "", _xlfn.CONCAT("haas/entity/sensor/", LOWER(C397), "/", E397, "/config"))</f>
        <v/>
      </c>
      <c r="Y397" s="23" t="str">
        <f>IF(ISBLANK(W397),  "", _xlfn.CONCAT(LOWER(C397), "/", E397))</f>
        <v/>
      </c>
      <c r="AB397" s="23"/>
      <c r="AL397" s="23" t="str">
        <f t="shared" si="10"/>
        <v/>
      </c>
    </row>
    <row r="398" spans="6:38" ht="16" hidden="1" customHeight="1" x14ac:dyDescent="0.2">
      <c r="F398" s="23" t="str">
        <f>IF(ISBLANK(E398), "", Table2[[#This Row],[unique_id]])</f>
        <v/>
      </c>
      <c r="N398" s="23"/>
      <c r="O398" s="25"/>
      <c r="P398" s="25"/>
      <c r="Q398" s="23"/>
      <c r="V398" s="25"/>
      <c r="X398" s="23" t="str">
        <f>IF(ISBLANK(W398),  "", _xlfn.CONCAT("haas/entity/sensor/", LOWER(C398), "/", E398, "/config"))</f>
        <v/>
      </c>
      <c r="Y398" s="23" t="str">
        <f>IF(ISBLANK(W398),  "", _xlfn.CONCAT(LOWER(C398), "/", E398))</f>
        <v/>
      </c>
      <c r="AB398" s="23"/>
      <c r="AL398" s="23" t="str">
        <f t="shared" si="10"/>
        <v/>
      </c>
    </row>
    <row r="399" spans="6:38" ht="16" hidden="1" customHeight="1" x14ac:dyDescent="0.2">
      <c r="F399" s="23" t="str">
        <f>IF(ISBLANK(E399), "", Table2[[#This Row],[unique_id]])</f>
        <v/>
      </c>
      <c r="N399" s="23"/>
      <c r="O399" s="25"/>
      <c r="P399" s="25"/>
      <c r="Q399" s="23"/>
      <c r="V399" s="25"/>
      <c r="X399" s="23" t="str">
        <f>IF(ISBLANK(W399),  "", _xlfn.CONCAT("haas/entity/sensor/", LOWER(C399), "/", E399, "/config"))</f>
        <v/>
      </c>
      <c r="Y399" s="23" t="str">
        <f>IF(ISBLANK(W399),  "", _xlfn.CONCAT(LOWER(C399), "/", E399))</f>
        <v/>
      </c>
      <c r="AB399" s="23"/>
      <c r="AL399" s="23" t="str">
        <f t="shared" si="10"/>
        <v/>
      </c>
    </row>
    <row r="400" spans="6:38" ht="16" hidden="1" customHeight="1" x14ac:dyDescent="0.2">
      <c r="F400" s="23" t="str">
        <f>IF(ISBLANK(E400), "", Table2[[#This Row],[unique_id]])</f>
        <v/>
      </c>
      <c r="N400" s="23"/>
      <c r="O400" s="25"/>
      <c r="P400" s="25"/>
      <c r="Q400" s="23"/>
      <c r="V400" s="25"/>
      <c r="X400" s="23" t="str">
        <f>IF(ISBLANK(W400),  "", _xlfn.CONCAT("haas/entity/sensor/", LOWER(C400), "/", E400, "/config"))</f>
        <v/>
      </c>
      <c r="Y400" s="23" t="str">
        <f>IF(ISBLANK(W400),  "", _xlfn.CONCAT(LOWER(C400), "/", E400))</f>
        <v/>
      </c>
      <c r="AB400" s="23"/>
      <c r="AL400" s="23" t="str">
        <f t="shared" si="10"/>
        <v/>
      </c>
    </row>
    <row r="401" spans="6:38" ht="16" hidden="1" customHeight="1" x14ac:dyDescent="0.2">
      <c r="F401" s="23" t="str">
        <f>IF(ISBLANK(E401), "", Table2[[#This Row],[unique_id]])</f>
        <v/>
      </c>
      <c r="N401" s="23"/>
      <c r="O401" s="25"/>
      <c r="P401" s="25"/>
      <c r="Q401" s="23"/>
      <c r="V401" s="25"/>
      <c r="X401" s="23" t="str">
        <f>IF(ISBLANK(W401),  "", _xlfn.CONCAT("haas/entity/sensor/", LOWER(C401), "/", E401, "/config"))</f>
        <v/>
      </c>
      <c r="Y401" s="23" t="str">
        <f>IF(ISBLANK(W401),  "", _xlfn.CONCAT(LOWER(C401), "/", E401))</f>
        <v/>
      </c>
      <c r="AB401" s="23"/>
      <c r="AL401" s="23" t="str">
        <f t="shared" si="10"/>
        <v/>
      </c>
    </row>
    <row r="402" spans="6:38" ht="16" hidden="1" customHeight="1" x14ac:dyDescent="0.2">
      <c r="F402" s="23" t="str">
        <f>IF(ISBLANK(E402), "", Table2[[#This Row],[unique_id]])</f>
        <v/>
      </c>
      <c r="N402" s="23"/>
      <c r="O402" s="25"/>
      <c r="P402" s="25"/>
      <c r="Q402" s="23"/>
      <c r="V402" s="25"/>
      <c r="X402" s="23" t="str">
        <f>IF(ISBLANK(W402),  "", _xlfn.CONCAT("haas/entity/sensor/", LOWER(C402), "/", E402, "/config"))</f>
        <v/>
      </c>
      <c r="Y402" s="23" t="str">
        <f>IF(ISBLANK(W402),  "", _xlfn.CONCAT(LOWER(C402), "/", E402))</f>
        <v/>
      </c>
      <c r="AB402" s="23"/>
      <c r="AL402" s="23" t="str">
        <f t="shared" si="10"/>
        <v/>
      </c>
    </row>
    <row r="403" spans="6:38" ht="16" hidden="1" customHeight="1" x14ac:dyDescent="0.2">
      <c r="F403" s="23" t="str">
        <f>IF(ISBLANK(E403), "", Table2[[#This Row],[unique_id]])</f>
        <v/>
      </c>
      <c r="N403" s="23"/>
      <c r="O403" s="25"/>
      <c r="P403" s="25"/>
      <c r="Q403" s="23"/>
      <c r="V403" s="25"/>
      <c r="X403" s="23" t="str">
        <f>IF(ISBLANK(W403),  "", _xlfn.CONCAT("haas/entity/sensor/", LOWER(C403), "/", E403, "/config"))</f>
        <v/>
      </c>
      <c r="Y403" s="23" t="str">
        <f>IF(ISBLANK(W403),  "", _xlfn.CONCAT(LOWER(C403), "/", E403))</f>
        <v/>
      </c>
      <c r="AB403" s="23"/>
      <c r="AL403" s="23" t="str">
        <f t="shared" si="10"/>
        <v/>
      </c>
    </row>
    <row r="404" spans="6:38" ht="16" hidden="1" customHeight="1" x14ac:dyDescent="0.2">
      <c r="F404" s="23" t="str">
        <f>IF(ISBLANK(E404), "", Table2[[#This Row],[unique_id]])</f>
        <v/>
      </c>
      <c r="N404" s="23"/>
      <c r="O404" s="25"/>
      <c r="P404" s="25"/>
      <c r="Q404" s="23"/>
      <c r="V404" s="25"/>
      <c r="X404" s="23" t="str">
        <f>IF(ISBLANK(W404),  "", _xlfn.CONCAT("haas/entity/sensor/", LOWER(C404), "/", E404, "/config"))</f>
        <v/>
      </c>
      <c r="Y404" s="23" t="str">
        <f>IF(ISBLANK(W404),  "", _xlfn.CONCAT(LOWER(C404), "/", E404))</f>
        <v/>
      </c>
      <c r="AB404" s="23"/>
      <c r="AL404" s="23" t="str">
        <f t="shared" si="10"/>
        <v/>
      </c>
    </row>
    <row r="405" spans="6:38" ht="16" hidden="1" customHeight="1" x14ac:dyDescent="0.2">
      <c r="F405" s="23" t="str">
        <f>IF(ISBLANK(E405), "", Table2[[#This Row],[unique_id]])</f>
        <v/>
      </c>
      <c r="N405" s="23"/>
      <c r="O405" s="25"/>
      <c r="P405" s="25"/>
      <c r="Q405" s="23"/>
      <c r="V405" s="25"/>
      <c r="X405" s="23" t="str">
        <f>IF(ISBLANK(W405),  "", _xlfn.CONCAT("haas/entity/sensor/", LOWER(C405), "/", E405, "/config"))</f>
        <v/>
      </c>
      <c r="Y405" s="23" t="str">
        <f>IF(ISBLANK(W405),  "", _xlfn.CONCAT(LOWER(C405), "/", E405))</f>
        <v/>
      </c>
      <c r="AB405" s="23"/>
      <c r="AL405" s="23" t="str">
        <f t="shared" si="10"/>
        <v/>
      </c>
    </row>
    <row r="406" spans="6:38" ht="16" hidden="1" customHeight="1" x14ac:dyDescent="0.2">
      <c r="F406" s="23" t="str">
        <f>IF(ISBLANK(E406), "", Table2[[#This Row],[unique_id]])</f>
        <v/>
      </c>
      <c r="N406" s="23"/>
      <c r="O406" s="25"/>
      <c r="P406" s="25"/>
      <c r="Q406" s="23"/>
      <c r="V406" s="25"/>
      <c r="X406" s="23" t="str">
        <f>IF(ISBLANK(W406),  "", _xlfn.CONCAT("haas/entity/sensor/", LOWER(C406), "/", E406, "/config"))</f>
        <v/>
      </c>
      <c r="Y406" s="23" t="str">
        <f>IF(ISBLANK(W406),  "", _xlfn.CONCAT(LOWER(C406), "/", E406))</f>
        <v/>
      </c>
      <c r="AB406" s="23"/>
      <c r="AL406" s="23" t="str">
        <f t="shared" si="10"/>
        <v/>
      </c>
    </row>
    <row r="407" spans="6:38" ht="16" hidden="1" customHeight="1" x14ac:dyDescent="0.2">
      <c r="F407" s="23" t="str">
        <f>IF(ISBLANK(E407), "", Table2[[#This Row],[unique_id]])</f>
        <v/>
      </c>
      <c r="N407" s="23"/>
      <c r="O407" s="25"/>
      <c r="P407" s="25"/>
      <c r="Q407" s="23"/>
      <c r="V407" s="25"/>
      <c r="X407" s="23" t="str">
        <f>IF(ISBLANK(W407),  "", _xlfn.CONCAT("haas/entity/sensor/", LOWER(C407), "/", E407, "/config"))</f>
        <v/>
      </c>
      <c r="Y407" s="23" t="str">
        <f>IF(ISBLANK(W407),  "", _xlfn.CONCAT(LOWER(C407), "/", E407))</f>
        <v/>
      </c>
      <c r="AB407" s="23"/>
      <c r="AL407" s="23" t="str">
        <f t="shared" si="10"/>
        <v/>
      </c>
    </row>
    <row r="408" spans="6:38" ht="16" hidden="1" customHeight="1" x14ac:dyDescent="0.2">
      <c r="F408" s="23" t="str">
        <f>IF(ISBLANK(E408), "", Table2[[#This Row],[unique_id]])</f>
        <v/>
      </c>
      <c r="N408" s="23"/>
      <c r="O408" s="25"/>
      <c r="P408" s="25"/>
      <c r="Q408" s="23"/>
      <c r="V408" s="25"/>
      <c r="X408" s="23" t="str">
        <f>IF(ISBLANK(W408),  "", _xlfn.CONCAT("haas/entity/sensor/", LOWER(C408), "/", E408, "/config"))</f>
        <v/>
      </c>
      <c r="Y408" s="23" t="str">
        <f>IF(ISBLANK(W408),  "", _xlfn.CONCAT(LOWER(C408), "/", E408))</f>
        <v/>
      </c>
      <c r="AB408" s="23"/>
      <c r="AL408" s="23" t="str">
        <f t="shared" si="10"/>
        <v/>
      </c>
    </row>
    <row r="409" spans="6:38" ht="16" hidden="1" customHeight="1" x14ac:dyDescent="0.2">
      <c r="F409" s="23" t="str">
        <f>IF(ISBLANK(E409), "", Table2[[#This Row],[unique_id]])</f>
        <v/>
      </c>
      <c r="N409" s="23"/>
      <c r="O409" s="25"/>
      <c r="P409" s="25"/>
      <c r="Q409" s="23"/>
      <c r="V409" s="25"/>
      <c r="X409" s="23" t="str">
        <f>IF(ISBLANK(W409),  "", _xlfn.CONCAT("haas/entity/sensor/", LOWER(C409), "/", E409, "/config"))</f>
        <v/>
      </c>
      <c r="Y409" s="23" t="str">
        <f>IF(ISBLANK(W409),  "", _xlfn.CONCAT(LOWER(C409), "/", E409))</f>
        <v/>
      </c>
      <c r="AB409" s="23"/>
      <c r="AL409" s="23" t="str">
        <f t="shared" si="10"/>
        <v/>
      </c>
    </row>
    <row r="410" spans="6:38" ht="16" hidden="1" customHeight="1" x14ac:dyDescent="0.2">
      <c r="F410" s="23" t="str">
        <f>IF(ISBLANK(E410), "", Table2[[#This Row],[unique_id]])</f>
        <v/>
      </c>
      <c r="N410" s="23"/>
      <c r="O410" s="25"/>
      <c r="P410" s="25"/>
      <c r="Q410" s="23"/>
      <c r="V410" s="25"/>
      <c r="X410" s="23" t="str">
        <f>IF(ISBLANK(W410),  "", _xlfn.CONCAT("haas/entity/sensor/", LOWER(C410), "/", E410, "/config"))</f>
        <v/>
      </c>
      <c r="Y410" s="23" t="str">
        <f>IF(ISBLANK(W410),  "", _xlfn.CONCAT(LOWER(C410), "/", E410))</f>
        <v/>
      </c>
      <c r="AB410" s="23"/>
      <c r="AL410" s="23" t="str">
        <f t="shared" si="10"/>
        <v/>
      </c>
    </row>
    <row r="411" spans="6:38" ht="16" hidden="1" customHeight="1" x14ac:dyDescent="0.2">
      <c r="F411" s="23" t="str">
        <f>IF(ISBLANK(E411), "", Table2[[#This Row],[unique_id]])</f>
        <v/>
      </c>
      <c r="N411" s="23"/>
      <c r="O411" s="25"/>
      <c r="P411" s="25"/>
      <c r="Q411" s="23"/>
      <c r="V411" s="25"/>
      <c r="X411" s="23" t="str">
        <f>IF(ISBLANK(W411),  "", _xlfn.CONCAT("haas/entity/sensor/", LOWER(C411), "/", E411, "/config"))</f>
        <v/>
      </c>
      <c r="Y411" s="23" t="str">
        <f>IF(ISBLANK(W411),  "", _xlfn.CONCAT(LOWER(C411), "/", E411))</f>
        <v/>
      </c>
      <c r="AB411" s="23"/>
      <c r="AL411" s="23" t="str">
        <f t="shared" si="10"/>
        <v/>
      </c>
    </row>
    <row r="412" spans="6:38" ht="16" hidden="1" customHeight="1" x14ac:dyDescent="0.2">
      <c r="F412" s="23" t="str">
        <f>IF(ISBLANK(E412), "", Table2[[#This Row],[unique_id]])</f>
        <v/>
      </c>
      <c r="N412" s="23"/>
      <c r="O412" s="25"/>
      <c r="P412" s="25"/>
      <c r="Q412" s="23"/>
      <c r="V412" s="25"/>
      <c r="X412" s="23" t="str">
        <f>IF(ISBLANK(W412),  "", _xlfn.CONCAT("haas/entity/sensor/", LOWER(C412), "/", E412, "/config"))</f>
        <v/>
      </c>
      <c r="Y412" s="23" t="str">
        <f>IF(ISBLANK(W412),  "", _xlfn.CONCAT(LOWER(C412), "/", E412))</f>
        <v/>
      </c>
      <c r="AB412" s="23"/>
      <c r="AL412" s="23" t="str">
        <f t="shared" si="10"/>
        <v/>
      </c>
    </row>
    <row r="413" spans="6:38" ht="16" hidden="1" customHeight="1" x14ac:dyDescent="0.2">
      <c r="F413" s="23" t="str">
        <f>IF(ISBLANK(E413), "", Table2[[#This Row],[unique_id]])</f>
        <v/>
      </c>
      <c r="N413" s="23"/>
      <c r="O413" s="25"/>
      <c r="P413" s="25"/>
      <c r="Q413" s="23"/>
      <c r="V413" s="25"/>
      <c r="X413" s="23" t="str">
        <f>IF(ISBLANK(W413),  "", _xlfn.CONCAT("haas/entity/sensor/", LOWER(C413), "/", E413, "/config"))</f>
        <v/>
      </c>
      <c r="Y413" s="23" t="str">
        <f>IF(ISBLANK(W413),  "", _xlfn.CONCAT(LOWER(C413), "/", E413))</f>
        <v/>
      </c>
      <c r="AB413" s="23"/>
      <c r="AL413" s="23" t="str">
        <f t="shared" si="10"/>
        <v/>
      </c>
    </row>
    <row r="414" spans="6:38" ht="16" hidden="1" customHeight="1" x14ac:dyDescent="0.2">
      <c r="F414" s="23" t="str">
        <f>IF(ISBLANK(E414), "", Table2[[#This Row],[unique_id]])</f>
        <v/>
      </c>
      <c r="N414" s="23"/>
      <c r="O414" s="25"/>
      <c r="P414" s="25"/>
      <c r="Q414" s="23"/>
      <c r="V414" s="25"/>
      <c r="X414" s="23" t="str">
        <f>IF(ISBLANK(W414),  "", _xlfn.CONCAT("haas/entity/sensor/", LOWER(C414), "/", E414, "/config"))</f>
        <v/>
      </c>
      <c r="Y414" s="23" t="str">
        <f>IF(ISBLANK(W414),  "", _xlfn.CONCAT(LOWER(C414), "/", E414))</f>
        <v/>
      </c>
      <c r="AB414" s="23"/>
      <c r="AL414" s="23" t="str">
        <f t="shared" si="10"/>
        <v/>
      </c>
    </row>
    <row r="415" spans="6:38" ht="16" hidden="1" customHeight="1" x14ac:dyDescent="0.2">
      <c r="F415" s="23" t="str">
        <f>IF(ISBLANK(E415), "", Table2[[#This Row],[unique_id]])</f>
        <v/>
      </c>
      <c r="N415" s="23"/>
      <c r="O415" s="25"/>
      <c r="P415" s="25"/>
      <c r="Q415" s="23"/>
      <c r="V415" s="25"/>
      <c r="X415" s="23" t="str">
        <f>IF(ISBLANK(W415),  "", _xlfn.CONCAT("haas/entity/sensor/", LOWER(C415), "/", E415, "/config"))</f>
        <v/>
      </c>
      <c r="Y415" s="23" t="str">
        <f>IF(ISBLANK(W415),  "", _xlfn.CONCAT(LOWER(C415), "/", E415))</f>
        <v/>
      </c>
      <c r="AB415" s="23"/>
      <c r="AL415" s="23" t="str">
        <f t="shared" si="10"/>
        <v/>
      </c>
    </row>
    <row r="416" spans="6:38" ht="16" hidden="1" customHeight="1" x14ac:dyDescent="0.2">
      <c r="F416" s="23" t="str">
        <f>IF(ISBLANK(E416), "", Table2[[#This Row],[unique_id]])</f>
        <v/>
      </c>
      <c r="N416" s="23"/>
      <c r="O416" s="25"/>
      <c r="P416" s="25"/>
      <c r="Q416" s="23"/>
      <c r="V416" s="25"/>
      <c r="X416" s="23" t="str">
        <f>IF(ISBLANK(W416),  "", _xlfn.CONCAT("haas/entity/sensor/", LOWER(C416), "/", E416, "/config"))</f>
        <v/>
      </c>
      <c r="Y416" s="23" t="str">
        <f>IF(ISBLANK(W416),  "", _xlfn.CONCAT(LOWER(C416), "/", E416))</f>
        <v/>
      </c>
      <c r="AB416" s="23"/>
      <c r="AL416" s="23" t="str">
        <f t="shared" si="10"/>
        <v/>
      </c>
    </row>
    <row r="417" spans="6:38" ht="16" hidden="1" customHeight="1" x14ac:dyDescent="0.2">
      <c r="F417" s="23" t="str">
        <f>IF(ISBLANK(E417), "", Table2[[#This Row],[unique_id]])</f>
        <v/>
      </c>
      <c r="N417" s="23"/>
      <c r="O417" s="25"/>
      <c r="P417" s="25"/>
      <c r="Q417" s="23"/>
      <c r="V417" s="25"/>
      <c r="X417" s="23" t="str">
        <f>IF(ISBLANK(W417),  "", _xlfn.CONCAT("haas/entity/sensor/", LOWER(C417), "/", E417, "/config"))</f>
        <v/>
      </c>
      <c r="Y417" s="23" t="str">
        <f>IF(ISBLANK(W417),  "", _xlfn.CONCAT(LOWER(C417), "/", E417))</f>
        <v/>
      </c>
      <c r="AB417" s="23"/>
      <c r="AL417" s="23" t="str">
        <f t="shared" si="10"/>
        <v/>
      </c>
    </row>
    <row r="418" spans="6:38" ht="16" hidden="1" customHeight="1" x14ac:dyDescent="0.2">
      <c r="F418" s="23" t="str">
        <f>IF(ISBLANK(E418), "", Table2[[#This Row],[unique_id]])</f>
        <v/>
      </c>
      <c r="N418" s="23"/>
      <c r="O418" s="25"/>
      <c r="P418" s="25"/>
      <c r="Q418" s="23"/>
      <c r="V418" s="25"/>
      <c r="X418" s="23" t="str">
        <f>IF(ISBLANK(W418),  "", _xlfn.CONCAT("haas/entity/sensor/", LOWER(C418), "/", E418, "/config"))</f>
        <v/>
      </c>
      <c r="Y418" s="23" t="str">
        <f>IF(ISBLANK(W418),  "", _xlfn.CONCAT(LOWER(C418), "/", E418))</f>
        <v/>
      </c>
      <c r="AB418" s="23"/>
      <c r="AL418" s="23" t="str">
        <f t="shared" si="10"/>
        <v/>
      </c>
    </row>
    <row r="419" spans="6:38" ht="16" hidden="1" customHeight="1" x14ac:dyDescent="0.2">
      <c r="F419" s="23" t="str">
        <f>IF(ISBLANK(E419), "", Table2[[#This Row],[unique_id]])</f>
        <v/>
      </c>
      <c r="N419" s="23"/>
      <c r="O419" s="25"/>
      <c r="P419" s="25"/>
      <c r="Q419" s="23"/>
      <c r="V419" s="25"/>
      <c r="X419" s="23" t="str">
        <f>IF(ISBLANK(W419),  "", _xlfn.CONCAT("haas/entity/sensor/", LOWER(C419), "/", E419, "/config"))</f>
        <v/>
      </c>
      <c r="Y419" s="23" t="str">
        <f>IF(ISBLANK(W419),  "", _xlfn.CONCAT(LOWER(C419), "/", E419))</f>
        <v/>
      </c>
      <c r="AB419" s="23"/>
      <c r="AL419" s="23" t="str">
        <f t="shared" si="10"/>
        <v/>
      </c>
    </row>
    <row r="420" spans="6:38" ht="16" hidden="1" customHeight="1" x14ac:dyDescent="0.2">
      <c r="F420" s="23" t="str">
        <f>IF(ISBLANK(E420), "", Table2[[#This Row],[unique_id]])</f>
        <v/>
      </c>
      <c r="N420" s="23"/>
      <c r="O420" s="25"/>
      <c r="P420" s="25"/>
      <c r="Q420" s="23"/>
      <c r="V420" s="25"/>
      <c r="X420" s="23" t="str">
        <f>IF(ISBLANK(W420),  "", _xlfn.CONCAT("haas/entity/sensor/", LOWER(C420), "/", E420, "/config"))</f>
        <v/>
      </c>
      <c r="Y420" s="23" t="str">
        <f>IF(ISBLANK(W420),  "", _xlfn.CONCAT(LOWER(C420), "/", E420))</f>
        <v/>
      </c>
      <c r="AB420" s="23"/>
      <c r="AL420" s="23" t="str">
        <f t="shared" si="10"/>
        <v/>
      </c>
    </row>
    <row r="421" spans="6:38" ht="16" hidden="1" customHeight="1" x14ac:dyDescent="0.2">
      <c r="F421" s="23" t="str">
        <f>IF(ISBLANK(E421), "", Table2[[#This Row],[unique_id]])</f>
        <v/>
      </c>
      <c r="N421" s="23"/>
      <c r="O421" s="25"/>
      <c r="P421" s="25"/>
      <c r="Q421" s="23"/>
      <c r="V421" s="25"/>
      <c r="X421" s="23" t="str">
        <f>IF(ISBLANK(W421),  "", _xlfn.CONCAT("haas/entity/sensor/", LOWER(C421), "/", E421, "/config"))</f>
        <v/>
      </c>
      <c r="Y421" s="23" t="str">
        <f>IF(ISBLANK(W421),  "", _xlfn.CONCAT(LOWER(C421), "/", E421))</f>
        <v/>
      </c>
      <c r="AB421" s="23"/>
      <c r="AL421" s="23" t="str">
        <f t="shared" si="10"/>
        <v/>
      </c>
    </row>
    <row r="422" spans="6:38" ht="16" hidden="1" customHeight="1" x14ac:dyDescent="0.2">
      <c r="F422" s="23" t="str">
        <f>IF(ISBLANK(E422), "", Table2[[#This Row],[unique_id]])</f>
        <v/>
      </c>
      <c r="N422" s="23"/>
      <c r="O422" s="25"/>
      <c r="P422" s="25"/>
      <c r="Q422" s="23"/>
      <c r="V422" s="25"/>
      <c r="X422" s="23" t="str">
        <f>IF(ISBLANK(W422),  "", _xlfn.CONCAT("haas/entity/sensor/", LOWER(C422), "/", E422, "/config"))</f>
        <v/>
      </c>
      <c r="Y422" s="23" t="str">
        <f>IF(ISBLANK(W422),  "", _xlfn.CONCAT(LOWER(C422), "/", E422))</f>
        <v/>
      </c>
      <c r="AB422" s="23"/>
      <c r="AL422" s="23" t="str">
        <f t="shared" si="10"/>
        <v/>
      </c>
    </row>
    <row r="423" spans="6:38" ht="16" hidden="1" customHeight="1" x14ac:dyDescent="0.2">
      <c r="F423" s="23" t="str">
        <f>IF(ISBLANK(E423), "", Table2[[#This Row],[unique_id]])</f>
        <v/>
      </c>
      <c r="N423" s="23"/>
      <c r="O423" s="25"/>
      <c r="P423" s="25"/>
      <c r="Q423" s="23"/>
      <c r="V423" s="25"/>
      <c r="X423" s="23" t="str">
        <f>IF(ISBLANK(W423),  "", _xlfn.CONCAT("haas/entity/sensor/", LOWER(C423), "/", E423, "/config"))</f>
        <v/>
      </c>
      <c r="Y423" s="23" t="str">
        <f>IF(ISBLANK(W423),  "", _xlfn.CONCAT(LOWER(C423), "/", E423))</f>
        <v/>
      </c>
      <c r="AB423" s="23"/>
      <c r="AL423" s="23" t="str">
        <f t="shared" si="10"/>
        <v/>
      </c>
    </row>
    <row r="424" spans="6:38" ht="16" hidden="1" customHeight="1" x14ac:dyDescent="0.2">
      <c r="F424" s="23" t="str">
        <f>IF(ISBLANK(E424), "", Table2[[#This Row],[unique_id]])</f>
        <v/>
      </c>
      <c r="N424" s="23"/>
      <c r="O424" s="25"/>
      <c r="P424" s="25"/>
      <c r="Q424" s="23"/>
      <c r="V424" s="25"/>
      <c r="X424" s="23" t="str">
        <f>IF(ISBLANK(W424),  "", _xlfn.CONCAT("haas/entity/sensor/", LOWER(C424), "/", E424, "/config"))</f>
        <v/>
      </c>
      <c r="Y424" s="23" t="str">
        <f>IF(ISBLANK(W424),  "", _xlfn.CONCAT(LOWER(C424), "/", E424))</f>
        <v/>
      </c>
      <c r="AB424" s="23"/>
      <c r="AL424" s="23" t="str">
        <f t="shared" si="10"/>
        <v/>
      </c>
    </row>
    <row r="425" spans="6:38" ht="16" hidden="1" customHeight="1" x14ac:dyDescent="0.2">
      <c r="F425" s="23" t="str">
        <f>IF(ISBLANK(E425), "", Table2[[#This Row],[unique_id]])</f>
        <v/>
      </c>
      <c r="N425" s="23"/>
      <c r="O425" s="25"/>
      <c r="P425" s="25"/>
      <c r="Q425" s="23"/>
      <c r="V425" s="25"/>
      <c r="X425" s="23" t="str">
        <f>IF(ISBLANK(W425),  "", _xlfn.CONCAT("haas/entity/sensor/", LOWER(C425), "/", E425, "/config"))</f>
        <v/>
      </c>
      <c r="Y425" s="23" t="str">
        <f>IF(ISBLANK(W425),  "", _xlfn.CONCAT(LOWER(C425), "/", E425))</f>
        <v/>
      </c>
      <c r="AB425" s="23"/>
      <c r="AL425" s="23" t="str">
        <f t="shared" si="10"/>
        <v/>
      </c>
    </row>
    <row r="426" spans="6:38" ht="16" hidden="1" customHeight="1" x14ac:dyDescent="0.2">
      <c r="F426" s="23" t="str">
        <f>IF(ISBLANK(E426), "", Table2[[#This Row],[unique_id]])</f>
        <v/>
      </c>
      <c r="H426" s="29"/>
      <c r="N426" s="23"/>
      <c r="O426" s="25"/>
      <c r="P426" s="25"/>
      <c r="Q426" s="23"/>
      <c r="V426" s="25"/>
      <c r="X426" s="23" t="str">
        <f>IF(ISBLANK(W426),  "", _xlfn.CONCAT("haas/entity/sensor/", LOWER(C426), "/", E426, "/config"))</f>
        <v/>
      </c>
      <c r="Y426" s="23" t="str">
        <f>IF(ISBLANK(W426),  "", _xlfn.CONCAT(LOWER(C426), "/", E426))</f>
        <v/>
      </c>
      <c r="AB426" s="23"/>
      <c r="AL426" s="23" t="str">
        <f t="shared" si="10"/>
        <v/>
      </c>
    </row>
    <row r="427" spans="6:38" ht="16" hidden="1" customHeight="1" x14ac:dyDescent="0.2">
      <c r="F427" s="23" t="str">
        <f>IF(ISBLANK(E427), "", Table2[[#This Row],[unique_id]])</f>
        <v/>
      </c>
      <c r="H427" s="29"/>
      <c r="N427" s="23"/>
      <c r="O427" s="25"/>
      <c r="P427" s="25"/>
      <c r="Q427" s="23"/>
      <c r="V427" s="25"/>
      <c r="X427" s="23" t="str">
        <f>IF(ISBLANK(W427),  "", _xlfn.CONCAT("haas/entity/sensor/", LOWER(C427), "/", E427, "/config"))</f>
        <v/>
      </c>
      <c r="Y427" s="23" t="str">
        <f>IF(ISBLANK(W427),  "", _xlfn.CONCAT(LOWER(C427), "/", E427))</f>
        <v/>
      </c>
      <c r="AB427" s="23"/>
      <c r="AL427" s="23" t="str">
        <f t="shared" si="10"/>
        <v/>
      </c>
    </row>
    <row r="428" spans="6:38" ht="16" hidden="1" customHeight="1" x14ac:dyDescent="0.2">
      <c r="F428" s="23" t="str">
        <f>IF(ISBLANK(E428), "", Table2[[#This Row],[unique_id]])</f>
        <v/>
      </c>
      <c r="N428" s="23"/>
      <c r="O428" s="25"/>
      <c r="P428" s="25"/>
      <c r="Q428" s="23"/>
      <c r="V428" s="25"/>
      <c r="X428" s="23" t="str">
        <f>IF(ISBLANK(W428),  "", _xlfn.CONCAT("haas/entity/sensor/", LOWER(C428), "/", E428, "/config"))</f>
        <v/>
      </c>
      <c r="Y428" s="23" t="str">
        <f>IF(ISBLANK(W428),  "", _xlfn.CONCAT(LOWER(C428), "/", E428))</f>
        <v/>
      </c>
      <c r="AB428" s="23"/>
      <c r="AL428" s="23" t="str">
        <f t="shared" si="10"/>
        <v/>
      </c>
    </row>
    <row r="429" spans="6:38" ht="16" hidden="1" customHeight="1" x14ac:dyDescent="0.2">
      <c r="F429" s="23" t="str">
        <f>IF(ISBLANK(E429), "", Table2[[#This Row],[unique_id]])</f>
        <v/>
      </c>
      <c r="N429" s="23"/>
      <c r="O429" s="25"/>
      <c r="P429" s="25"/>
      <c r="Q429" s="23"/>
      <c r="V429" s="25"/>
      <c r="X429" s="23" t="str">
        <f>IF(ISBLANK(W429),  "", _xlfn.CONCAT("haas/entity/sensor/", LOWER(C429), "/", E429, "/config"))</f>
        <v/>
      </c>
      <c r="Y429" s="23" t="str">
        <f>IF(ISBLANK(W429),  "", _xlfn.CONCAT(LOWER(C429), "/", E429))</f>
        <v/>
      </c>
      <c r="AB429" s="23"/>
      <c r="AL429" s="23" t="str">
        <f t="shared" si="10"/>
        <v/>
      </c>
    </row>
    <row r="430" spans="6:38" ht="16" hidden="1" customHeight="1" x14ac:dyDescent="0.2">
      <c r="F430" s="23" t="str">
        <f>IF(ISBLANK(E430), "", Table2[[#This Row],[unique_id]])</f>
        <v/>
      </c>
      <c r="N430" s="23"/>
      <c r="O430" s="25"/>
      <c r="P430" s="25"/>
      <c r="Q430" s="23"/>
      <c r="V430" s="25"/>
      <c r="X430" s="23" t="str">
        <f>IF(ISBLANK(W430),  "", _xlfn.CONCAT("haas/entity/sensor/", LOWER(C430), "/", E430, "/config"))</f>
        <v/>
      </c>
      <c r="Y430" s="23" t="str">
        <f>IF(ISBLANK(W430),  "", _xlfn.CONCAT(LOWER(C430), "/", E430))</f>
        <v/>
      </c>
      <c r="AB430" s="23"/>
      <c r="AL430" s="23" t="str">
        <f t="shared" si="10"/>
        <v/>
      </c>
    </row>
    <row r="431" spans="6:38" ht="16" hidden="1" customHeight="1" x14ac:dyDescent="0.2">
      <c r="F431" s="23" t="str">
        <f>IF(ISBLANK(E431), "", Table2[[#This Row],[unique_id]])</f>
        <v/>
      </c>
      <c r="N431" s="23"/>
      <c r="O431" s="25"/>
      <c r="P431" s="25"/>
      <c r="Q431" s="23"/>
      <c r="V431" s="25"/>
      <c r="X431" s="23" t="str">
        <f>IF(ISBLANK(W431),  "", _xlfn.CONCAT("haas/entity/sensor/", LOWER(C431), "/", E431, "/config"))</f>
        <v/>
      </c>
      <c r="Y431" s="23" t="str">
        <f>IF(ISBLANK(W431),  "", _xlfn.CONCAT(LOWER(C431), "/", E431))</f>
        <v/>
      </c>
      <c r="AB431" s="23"/>
      <c r="AL431" s="23" t="str">
        <f t="shared" si="10"/>
        <v/>
      </c>
    </row>
    <row r="432" spans="6:38" ht="16" hidden="1" customHeight="1" x14ac:dyDescent="0.2">
      <c r="F432" s="23" t="str">
        <f>IF(ISBLANK(E432), "", Table2[[#This Row],[unique_id]])</f>
        <v/>
      </c>
      <c r="N432" s="23"/>
      <c r="O432" s="25"/>
      <c r="P432" s="25"/>
      <c r="Q432" s="23"/>
      <c r="X432" s="23" t="str">
        <f>IF(ISBLANK(W432),  "", _xlfn.CONCAT("haas/entity/sensor/", LOWER(C432), "/", E432, "/config"))</f>
        <v/>
      </c>
      <c r="Y432" s="23" t="str">
        <f>IF(ISBLANK(W432),  "", _xlfn.CONCAT(LOWER(C432), "/", E432))</f>
        <v/>
      </c>
      <c r="AB432" s="23"/>
      <c r="AL432" s="23" t="str">
        <f t="shared" si="10"/>
        <v/>
      </c>
    </row>
    <row r="433" spans="6:38" ht="16" hidden="1" customHeight="1" x14ac:dyDescent="0.2">
      <c r="F433" s="23" t="str">
        <f>IF(ISBLANK(E433), "", Table2[[#This Row],[unique_id]])</f>
        <v/>
      </c>
      <c r="N433" s="23"/>
      <c r="O433" s="25"/>
      <c r="P433" s="25"/>
      <c r="Q433" s="23"/>
      <c r="X433" s="23" t="str">
        <f>IF(ISBLANK(W433),  "", _xlfn.CONCAT("haas/entity/sensor/", LOWER(C433), "/", E433, "/config"))</f>
        <v/>
      </c>
      <c r="Y433" s="23" t="str">
        <f>IF(ISBLANK(W433),  "", _xlfn.CONCAT(LOWER(C433), "/", E433))</f>
        <v/>
      </c>
      <c r="AB433" s="23"/>
      <c r="AL433" s="23" t="str">
        <f t="shared" si="10"/>
        <v/>
      </c>
    </row>
    <row r="434" spans="6:38" ht="16" hidden="1" customHeight="1" x14ac:dyDescent="0.2">
      <c r="F434" s="23" t="str">
        <f>IF(ISBLANK(E434), "", Table2[[#This Row],[unique_id]])</f>
        <v/>
      </c>
      <c r="N434" s="23"/>
      <c r="O434" s="25"/>
      <c r="P434" s="25"/>
      <c r="Q434" s="23"/>
      <c r="X434" s="23" t="str">
        <f>IF(ISBLANK(W434),  "", _xlfn.CONCAT("haas/entity/sensor/", LOWER(C434), "/", E434, "/config"))</f>
        <v/>
      </c>
      <c r="Y434" s="23" t="str">
        <f>IF(ISBLANK(W434),  "", _xlfn.CONCAT(LOWER(C434), "/", E434))</f>
        <v/>
      </c>
      <c r="AB434" s="23"/>
      <c r="AL434" s="23" t="str">
        <f t="shared" si="10"/>
        <v/>
      </c>
    </row>
    <row r="435" spans="6:38" ht="16" hidden="1" customHeight="1" x14ac:dyDescent="0.2">
      <c r="F435" s="23" t="str">
        <f>IF(ISBLANK(E435), "", Table2[[#This Row],[unique_id]])</f>
        <v/>
      </c>
      <c r="N435" s="23"/>
      <c r="O435" s="25"/>
      <c r="P435" s="25"/>
      <c r="Q435" s="23"/>
      <c r="X435" s="23" t="str">
        <f>IF(ISBLANK(W435),  "", _xlfn.CONCAT("haas/entity/sensor/", LOWER(C435), "/", E435, "/config"))</f>
        <v/>
      </c>
      <c r="Y435" s="23" t="str">
        <f>IF(ISBLANK(W435),  "", _xlfn.CONCAT(LOWER(C435), "/", E435))</f>
        <v/>
      </c>
      <c r="AB435" s="23"/>
      <c r="AL435" s="23" t="str">
        <f t="shared" si="10"/>
        <v/>
      </c>
    </row>
    <row r="436" spans="6:38" ht="16" hidden="1" customHeight="1" x14ac:dyDescent="0.2">
      <c r="F436" s="23" t="str">
        <f>IF(ISBLANK(E436), "", Table2[[#This Row],[unique_id]])</f>
        <v/>
      </c>
      <c r="G436" s="29"/>
      <c r="N436" s="23"/>
      <c r="O436" s="25"/>
      <c r="P436" s="25"/>
      <c r="Q436" s="23"/>
      <c r="X436" s="23" t="str">
        <f>IF(ISBLANK(W436),  "", _xlfn.CONCAT("haas/entity/sensor/", LOWER(C436), "/", E436, "/config"))</f>
        <v/>
      </c>
      <c r="Y436" s="23" t="str">
        <f>IF(ISBLANK(W436),  "", _xlfn.CONCAT(LOWER(C436), "/", E436))</f>
        <v/>
      </c>
      <c r="AB436" s="23"/>
      <c r="AL436" s="23" t="str">
        <f t="shared" si="10"/>
        <v/>
      </c>
    </row>
    <row r="437" spans="6:38" ht="16" hidden="1" customHeight="1" x14ac:dyDescent="0.2">
      <c r="F437" s="23" t="str">
        <f>IF(ISBLANK(E437), "", Table2[[#This Row],[unique_id]])</f>
        <v/>
      </c>
      <c r="N437" s="23"/>
      <c r="O437" s="25"/>
      <c r="P437" s="25"/>
      <c r="Q437" s="23"/>
      <c r="X437" s="23" t="str">
        <f>IF(ISBLANK(W437),  "", _xlfn.CONCAT("haas/entity/sensor/", LOWER(C437), "/", E437, "/config"))</f>
        <v/>
      </c>
      <c r="Y437" s="23" t="str">
        <f>IF(ISBLANK(W437),  "", _xlfn.CONCAT(LOWER(C437), "/", E437))</f>
        <v/>
      </c>
      <c r="AB437" s="23"/>
      <c r="AL437" s="23" t="str">
        <f t="shared" si="10"/>
        <v/>
      </c>
    </row>
    <row r="438" spans="6:38" ht="16" hidden="1" customHeight="1" x14ac:dyDescent="0.2">
      <c r="F438" s="23" t="str">
        <f>IF(ISBLANK(E438), "", Table2[[#This Row],[unique_id]])</f>
        <v/>
      </c>
      <c r="N438" s="23"/>
      <c r="O438" s="25"/>
      <c r="P438" s="25"/>
      <c r="Q438" s="23"/>
      <c r="X438" s="23" t="str">
        <f>IF(ISBLANK(W438),  "", _xlfn.CONCAT("haas/entity/sensor/", LOWER(C438), "/", E438, "/config"))</f>
        <v/>
      </c>
      <c r="Y438" s="23" t="str">
        <f>IF(ISBLANK(W438),  "", _xlfn.CONCAT(LOWER(C438), "/", E438))</f>
        <v/>
      </c>
      <c r="AB438" s="23"/>
      <c r="AL438" s="23" t="str">
        <f t="shared" si="10"/>
        <v/>
      </c>
    </row>
    <row r="439" spans="6:38" ht="16" hidden="1" customHeight="1" x14ac:dyDescent="0.2">
      <c r="F439" s="23" t="str">
        <f>IF(ISBLANK(E439), "", Table2[[#This Row],[unique_id]])</f>
        <v/>
      </c>
      <c r="N439" s="23"/>
      <c r="O439" s="25"/>
      <c r="P439" s="25"/>
      <c r="Q439" s="23"/>
      <c r="X439" s="23" t="str">
        <f>IF(ISBLANK(W439),  "", _xlfn.CONCAT("haas/entity/sensor/", LOWER(C439), "/", E439, "/config"))</f>
        <v/>
      </c>
      <c r="Y439" s="23" t="str">
        <f>IF(ISBLANK(W439),  "", _xlfn.CONCAT(LOWER(C439), "/", E439))</f>
        <v/>
      </c>
      <c r="AB439" s="23"/>
      <c r="AL439" s="23" t="str">
        <f t="shared" si="10"/>
        <v/>
      </c>
    </row>
    <row r="440" spans="6:38" ht="16" hidden="1" customHeight="1" x14ac:dyDescent="0.2">
      <c r="F440" s="23" t="str">
        <f>IF(ISBLANK(E440), "", Table2[[#This Row],[unique_id]])</f>
        <v/>
      </c>
      <c r="N440" s="23"/>
      <c r="O440" s="25"/>
      <c r="P440" s="25"/>
      <c r="Q440" s="23"/>
      <c r="X440" s="23" t="str">
        <f>IF(ISBLANK(W440),  "", _xlfn.CONCAT("haas/entity/sensor/", LOWER(C440), "/", E440, "/config"))</f>
        <v/>
      </c>
      <c r="Y440" s="23" t="str">
        <f>IF(ISBLANK(W440),  "", _xlfn.CONCAT(LOWER(C440), "/", E440))</f>
        <v/>
      </c>
      <c r="AB440" s="23"/>
      <c r="AL440" s="23" t="str">
        <f t="shared" si="10"/>
        <v/>
      </c>
    </row>
    <row r="441" spans="6:38" ht="16" hidden="1" customHeight="1" x14ac:dyDescent="0.2">
      <c r="F441" s="23" t="str">
        <f>IF(ISBLANK(E441), "", Table2[[#This Row],[unique_id]])</f>
        <v/>
      </c>
      <c r="N441" s="23"/>
      <c r="O441" s="25"/>
      <c r="P441" s="25"/>
      <c r="Q441" s="23"/>
      <c r="X441" s="23" t="str">
        <f>IF(ISBLANK(W441),  "", _xlfn.CONCAT("haas/entity/sensor/", LOWER(C441), "/", E441, "/config"))</f>
        <v/>
      </c>
      <c r="Y441" s="23" t="str">
        <f>IF(ISBLANK(W441),  "", _xlfn.CONCAT(LOWER(C441), "/", E441))</f>
        <v/>
      </c>
      <c r="AB441" s="23"/>
      <c r="AL441" s="23" t="str">
        <f t="shared" si="10"/>
        <v/>
      </c>
    </row>
    <row r="442" spans="6:38" ht="16" hidden="1" customHeight="1" x14ac:dyDescent="0.2">
      <c r="F442" s="23" t="str">
        <f>IF(ISBLANK(E442), "", Table2[[#This Row],[unique_id]])</f>
        <v/>
      </c>
      <c r="N442" s="23"/>
      <c r="O442" s="25"/>
      <c r="P442" s="25"/>
      <c r="Q442" s="23"/>
      <c r="X442" s="23" t="str">
        <f>IF(ISBLANK(W442),  "", _xlfn.CONCAT("haas/entity/sensor/", LOWER(C442), "/", E442, "/config"))</f>
        <v/>
      </c>
      <c r="Y442" s="23" t="str">
        <f>IF(ISBLANK(W442),  "", _xlfn.CONCAT(LOWER(C442), "/", E442))</f>
        <v/>
      </c>
      <c r="AB442" s="23"/>
      <c r="AL442" s="23" t="str">
        <f t="shared" si="10"/>
        <v/>
      </c>
    </row>
    <row r="443" spans="6:38" ht="16" hidden="1" customHeight="1" x14ac:dyDescent="0.2">
      <c r="F443" s="23" t="str">
        <f>IF(ISBLANK(E443), "", Table2[[#This Row],[unique_id]])</f>
        <v/>
      </c>
      <c r="N443" s="23"/>
      <c r="O443" s="25"/>
      <c r="P443" s="25"/>
      <c r="Q443" s="23"/>
      <c r="X443" s="23" t="str">
        <f>IF(ISBLANK(W443),  "", _xlfn.CONCAT("haas/entity/sensor/", LOWER(C443), "/", E443, "/config"))</f>
        <v/>
      </c>
      <c r="Y443" s="23" t="str">
        <f>IF(ISBLANK(W443),  "", _xlfn.CONCAT(LOWER(C443), "/", E443))</f>
        <v/>
      </c>
      <c r="AB443" s="23"/>
      <c r="AL443" s="23" t="str">
        <f t="shared" si="10"/>
        <v/>
      </c>
    </row>
    <row r="444" spans="6:38" ht="16" hidden="1" customHeight="1" x14ac:dyDescent="0.2">
      <c r="F444" s="23" t="str">
        <f>IF(ISBLANK(E444), "", Table2[[#This Row],[unique_id]])</f>
        <v/>
      </c>
      <c r="N444" s="23"/>
      <c r="O444" s="25"/>
      <c r="P444" s="25"/>
      <c r="Q444" s="23"/>
      <c r="X444" s="23" t="str">
        <f>IF(ISBLANK(W444),  "", _xlfn.CONCAT("haas/entity/sensor/", LOWER(C444), "/", E444, "/config"))</f>
        <v/>
      </c>
      <c r="Y444" s="23" t="str">
        <f>IF(ISBLANK(W444),  "", _xlfn.CONCAT(LOWER(C444), "/", E444))</f>
        <v/>
      </c>
      <c r="AB444" s="23"/>
      <c r="AL444" s="23" t="str">
        <f t="shared" si="10"/>
        <v/>
      </c>
    </row>
    <row r="445" spans="6:38" ht="16" hidden="1" customHeight="1" x14ac:dyDescent="0.2">
      <c r="F445" s="23" t="str">
        <f>IF(ISBLANK(E445), "", Table2[[#This Row],[unique_id]])</f>
        <v/>
      </c>
      <c r="N445" s="23"/>
      <c r="O445" s="25"/>
      <c r="P445" s="25"/>
      <c r="Q445" s="23"/>
      <c r="X445" s="23" t="str">
        <f>IF(ISBLANK(W445),  "", _xlfn.CONCAT("haas/entity/sensor/", LOWER(C445), "/", E445, "/config"))</f>
        <v/>
      </c>
      <c r="Y445" s="23" t="str">
        <f>IF(ISBLANK(W445),  "", _xlfn.CONCAT(LOWER(C445), "/", E445))</f>
        <v/>
      </c>
      <c r="AB445" s="23"/>
      <c r="AL445" s="23" t="str">
        <f t="shared" si="10"/>
        <v/>
      </c>
    </row>
    <row r="446" spans="6:38" ht="16" hidden="1" customHeight="1" x14ac:dyDescent="0.2">
      <c r="F446" s="23" t="str">
        <f>IF(ISBLANK(E446), "", Table2[[#This Row],[unique_id]])</f>
        <v/>
      </c>
      <c r="N446" s="23"/>
      <c r="O446" s="25"/>
      <c r="P446" s="25"/>
      <c r="Q446" s="23"/>
      <c r="X446" s="23" t="str">
        <f>IF(ISBLANK(W446),  "", _xlfn.CONCAT("haas/entity/sensor/", LOWER(C446), "/", E446, "/config"))</f>
        <v/>
      </c>
      <c r="Y446" s="23" t="str">
        <f>IF(ISBLANK(W446),  "", _xlfn.CONCAT(LOWER(C446), "/", E446))</f>
        <v/>
      </c>
      <c r="AB446" s="23"/>
      <c r="AL446" s="23" t="str">
        <f t="shared" si="10"/>
        <v/>
      </c>
    </row>
    <row r="447" spans="6:38" ht="16" hidden="1" customHeight="1" x14ac:dyDescent="0.2">
      <c r="F447" s="23" t="str">
        <f>IF(ISBLANK(E447), "", Table2[[#This Row],[unique_id]])</f>
        <v/>
      </c>
      <c r="N447" s="23"/>
      <c r="O447" s="25"/>
      <c r="P447" s="25"/>
      <c r="Q447" s="23"/>
      <c r="X447" s="23" t="str">
        <f>IF(ISBLANK(W447),  "", _xlfn.CONCAT("haas/entity/sensor/", LOWER(C447), "/", E447, "/config"))</f>
        <v/>
      </c>
      <c r="Y447" s="23" t="str">
        <f>IF(ISBLANK(W447),  "", _xlfn.CONCAT(LOWER(C447), "/", E447))</f>
        <v/>
      </c>
      <c r="AB447" s="23"/>
      <c r="AL447" s="23" t="str">
        <f t="shared" si="10"/>
        <v/>
      </c>
    </row>
    <row r="448" spans="6:38" ht="16" hidden="1" customHeight="1" x14ac:dyDescent="0.2">
      <c r="F448" s="23" t="str">
        <f>IF(ISBLANK(E448), "", Table2[[#This Row],[unique_id]])</f>
        <v/>
      </c>
      <c r="N448" s="23"/>
      <c r="O448" s="25"/>
      <c r="P448" s="25"/>
      <c r="Q448" s="23"/>
      <c r="X448" s="23" t="str">
        <f>IF(ISBLANK(W448),  "", _xlfn.CONCAT("haas/entity/sensor/", LOWER(C448), "/", E448, "/config"))</f>
        <v/>
      </c>
      <c r="Y448" s="23" t="str">
        <f>IF(ISBLANK(W448),  "", _xlfn.CONCAT(LOWER(C448), "/", E448))</f>
        <v/>
      </c>
      <c r="AB448" s="23"/>
      <c r="AL448" s="23" t="str">
        <f t="shared" si="10"/>
        <v/>
      </c>
    </row>
    <row r="449" spans="6:38" ht="16" hidden="1" customHeight="1" x14ac:dyDescent="0.2">
      <c r="F449" s="23" t="str">
        <f>IF(ISBLANK(E449), "", Table2[[#This Row],[unique_id]])</f>
        <v/>
      </c>
      <c r="N449" s="23"/>
      <c r="O449" s="25"/>
      <c r="P449" s="25"/>
      <c r="Q449" s="23"/>
      <c r="X449" s="23" t="str">
        <f>IF(ISBLANK(W449),  "", _xlfn.CONCAT("haas/entity/sensor/", LOWER(C449), "/", E449, "/config"))</f>
        <v/>
      </c>
      <c r="Y449" s="23" t="str">
        <f>IF(ISBLANK(W449),  "", _xlfn.CONCAT(LOWER(C449), "/", E449))</f>
        <v/>
      </c>
      <c r="AB449" s="23"/>
      <c r="AL449" s="23" t="str">
        <f t="shared" si="10"/>
        <v/>
      </c>
    </row>
    <row r="450" spans="6:38" ht="16" hidden="1" customHeight="1" x14ac:dyDescent="0.2">
      <c r="F450" s="23" t="str">
        <f>IF(ISBLANK(E450), "", Table2[[#This Row],[unique_id]])</f>
        <v/>
      </c>
      <c r="N450" s="23"/>
      <c r="O450" s="25"/>
      <c r="P450" s="25"/>
      <c r="Q450" s="23"/>
      <c r="X450" s="23" t="str">
        <f>IF(ISBLANK(W450),  "", _xlfn.CONCAT("haas/entity/sensor/", LOWER(C450), "/", E450, "/config"))</f>
        <v/>
      </c>
      <c r="Y450" s="23" t="str">
        <f>IF(ISBLANK(W450),  "", _xlfn.CONCAT(LOWER(C450), "/", E450))</f>
        <v/>
      </c>
      <c r="AB450" s="23"/>
      <c r="AL450" s="23" t="str">
        <f t="shared" si="10"/>
        <v/>
      </c>
    </row>
    <row r="451" spans="6:38" ht="16" hidden="1" customHeight="1" x14ac:dyDescent="0.2">
      <c r="F451" s="23" t="str">
        <f>IF(ISBLANK(E451), "", Table2[[#This Row],[unique_id]])</f>
        <v/>
      </c>
      <c r="N451" s="23"/>
      <c r="O451" s="25"/>
      <c r="P451" s="25"/>
      <c r="Q451" s="23"/>
      <c r="X451" s="23" t="str">
        <f>IF(ISBLANK(W451),  "", _xlfn.CONCAT("haas/entity/sensor/", LOWER(C451), "/", E451, "/config"))</f>
        <v/>
      </c>
      <c r="Y451" s="23" t="str">
        <f>IF(ISBLANK(W451),  "", _xlfn.CONCAT(LOWER(C451), "/", E451))</f>
        <v/>
      </c>
      <c r="AB451" s="23"/>
      <c r="AL451" s="23" t="str">
        <f t="shared" si="10"/>
        <v/>
      </c>
    </row>
    <row r="452" spans="6:38" ht="16" hidden="1" customHeight="1" x14ac:dyDescent="0.2">
      <c r="F452" s="23" t="str">
        <f>IF(ISBLANK(E452), "", Table2[[#This Row],[unique_id]])</f>
        <v/>
      </c>
      <c r="N452" s="23"/>
      <c r="O452" s="25"/>
      <c r="P452" s="25"/>
      <c r="Q452" s="23"/>
      <c r="X452" s="23" t="str">
        <f>IF(ISBLANK(W452),  "", _xlfn.CONCAT("haas/entity/sensor/", LOWER(C452), "/", E452, "/config"))</f>
        <v/>
      </c>
      <c r="Y452" s="23" t="str">
        <f>IF(ISBLANK(W452),  "", _xlfn.CONCAT(LOWER(C452), "/", E452))</f>
        <v/>
      </c>
      <c r="AB452" s="23"/>
      <c r="AL452" s="23" t="str">
        <f t="shared" si="10"/>
        <v/>
      </c>
    </row>
    <row r="453" spans="6:38" ht="16" hidden="1" customHeight="1" x14ac:dyDescent="0.2">
      <c r="F453" s="23" t="str">
        <f>IF(ISBLANK(E453), "", Table2[[#This Row],[unique_id]])</f>
        <v/>
      </c>
      <c r="N453" s="23"/>
      <c r="O453" s="25"/>
      <c r="P453" s="25"/>
      <c r="Q453" s="23"/>
      <c r="X453" s="23" t="str">
        <f>IF(ISBLANK(W453),  "", _xlfn.CONCAT("haas/entity/sensor/", LOWER(C453), "/", E453, "/config"))</f>
        <v/>
      </c>
      <c r="Y453" s="23" t="str">
        <f>IF(ISBLANK(W453),  "", _xlfn.CONCAT(LOWER(C453), "/", E453))</f>
        <v/>
      </c>
      <c r="AB453" s="23"/>
      <c r="AL453" s="23" t="str">
        <f t="shared" ref="AL453:AL516" si="11">IF(AND(ISBLANK(AJ453), ISBLANK(AK453)), "", _xlfn.CONCAT("[", IF(ISBLANK(AJ453), "", _xlfn.CONCAT("[""mac"", """, AJ453, """]")), IF(ISBLANK(AK453), "", _xlfn.CONCAT(", [""ip"", """, AK453, """]")), "]"))</f>
        <v/>
      </c>
    </row>
    <row r="454" spans="6:38" ht="16" hidden="1" customHeight="1" x14ac:dyDescent="0.2">
      <c r="F454" s="23" t="str">
        <f>IF(ISBLANK(E454), "", Table2[[#This Row],[unique_id]])</f>
        <v/>
      </c>
      <c r="N454" s="23"/>
      <c r="O454" s="25"/>
      <c r="P454" s="25"/>
      <c r="Q454" s="23"/>
      <c r="X454" s="23" t="str">
        <f>IF(ISBLANK(W454),  "", _xlfn.CONCAT("haas/entity/sensor/", LOWER(C454), "/", E454, "/config"))</f>
        <v/>
      </c>
      <c r="Y454" s="23" t="str">
        <f>IF(ISBLANK(W454),  "", _xlfn.CONCAT(LOWER(C454), "/", E454))</f>
        <v/>
      </c>
      <c r="AB454" s="23"/>
      <c r="AL454" s="23" t="str">
        <f t="shared" si="11"/>
        <v/>
      </c>
    </row>
    <row r="455" spans="6:38" ht="16" hidden="1" customHeight="1" x14ac:dyDescent="0.2">
      <c r="F455" s="23" t="str">
        <f>IF(ISBLANK(E455), "", Table2[[#This Row],[unique_id]])</f>
        <v/>
      </c>
      <c r="N455" s="23"/>
      <c r="O455" s="25"/>
      <c r="P455" s="25"/>
      <c r="Q455" s="23"/>
      <c r="X455" s="23" t="str">
        <f>IF(ISBLANK(W455),  "", _xlfn.CONCAT("haas/entity/sensor/", LOWER(C455), "/", E455, "/config"))</f>
        <v/>
      </c>
      <c r="Y455" s="23" t="str">
        <f>IF(ISBLANK(W455),  "", _xlfn.CONCAT(LOWER(C455), "/", E455))</f>
        <v/>
      </c>
      <c r="AB455" s="23"/>
      <c r="AL455" s="23" t="str">
        <f t="shared" si="11"/>
        <v/>
      </c>
    </row>
    <row r="456" spans="6:38" ht="16" hidden="1" customHeight="1" x14ac:dyDescent="0.2">
      <c r="F456" s="23" t="str">
        <f>IF(ISBLANK(E456), "", Table2[[#This Row],[unique_id]])</f>
        <v/>
      </c>
      <c r="N456" s="23"/>
      <c r="O456" s="25"/>
      <c r="P456" s="25"/>
      <c r="Q456" s="23"/>
      <c r="X456" s="23" t="str">
        <f>IF(ISBLANK(W456),  "", _xlfn.CONCAT("haas/entity/sensor/", LOWER(C456), "/", E456, "/config"))</f>
        <v/>
      </c>
      <c r="Y456" s="23" t="str">
        <f>IF(ISBLANK(W456),  "", _xlfn.CONCAT(LOWER(C456), "/", E456))</f>
        <v/>
      </c>
      <c r="AB456" s="23"/>
      <c r="AL456" s="23" t="str">
        <f t="shared" si="11"/>
        <v/>
      </c>
    </row>
    <row r="457" spans="6:38" ht="16" hidden="1" customHeight="1" x14ac:dyDescent="0.2">
      <c r="F457" s="23" t="str">
        <f>IF(ISBLANK(E457), "", Table2[[#This Row],[unique_id]])</f>
        <v/>
      </c>
      <c r="N457" s="23"/>
      <c r="O457" s="25"/>
      <c r="P457" s="25"/>
      <c r="Q457" s="23"/>
      <c r="X457" s="23" t="str">
        <f>IF(ISBLANK(W457),  "", _xlfn.CONCAT("haas/entity/sensor/", LOWER(C457), "/", E457, "/config"))</f>
        <v/>
      </c>
      <c r="Y457" s="23" t="str">
        <f>IF(ISBLANK(W457),  "", _xlfn.CONCAT(LOWER(C457), "/", E457))</f>
        <v/>
      </c>
      <c r="AB457" s="23"/>
      <c r="AL457" s="23" t="str">
        <f t="shared" si="11"/>
        <v/>
      </c>
    </row>
    <row r="458" spans="6:38" ht="16" hidden="1" customHeight="1" x14ac:dyDescent="0.2">
      <c r="F458" s="23" t="str">
        <f>IF(ISBLANK(E458), "", Table2[[#This Row],[unique_id]])</f>
        <v/>
      </c>
      <c r="N458" s="23"/>
      <c r="O458" s="25"/>
      <c r="P458" s="25"/>
      <c r="Q458" s="23"/>
      <c r="X458" s="23" t="str">
        <f>IF(ISBLANK(W458),  "", _xlfn.CONCAT("haas/entity/sensor/", LOWER(C458), "/", E458, "/config"))</f>
        <v/>
      </c>
      <c r="Y458" s="23" t="str">
        <f>IF(ISBLANK(W458),  "", _xlfn.CONCAT(LOWER(C458), "/", E458))</f>
        <v/>
      </c>
      <c r="AB458" s="23"/>
      <c r="AL458" s="23" t="str">
        <f t="shared" si="11"/>
        <v/>
      </c>
    </row>
    <row r="459" spans="6:38" ht="16" hidden="1" customHeight="1" x14ac:dyDescent="0.2">
      <c r="F459" s="23" t="str">
        <f>IF(ISBLANK(E459), "", Table2[[#This Row],[unique_id]])</f>
        <v/>
      </c>
      <c r="N459" s="23"/>
      <c r="O459" s="25"/>
      <c r="P459" s="25"/>
      <c r="Q459" s="23"/>
      <c r="X459" s="23" t="str">
        <f>IF(ISBLANK(W459),  "", _xlfn.CONCAT("haas/entity/sensor/", LOWER(C459), "/", E459, "/config"))</f>
        <v/>
      </c>
      <c r="Y459" s="23" t="str">
        <f>IF(ISBLANK(W459),  "", _xlfn.CONCAT(LOWER(C459), "/", E459))</f>
        <v/>
      </c>
      <c r="AB459" s="23"/>
      <c r="AL459" s="23" t="str">
        <f t="shared" si="11"/>
        <v/>
      </c>
    </row>
    <row r="460" spans="6:38" ht="16" hidden="1" customHeight="1" x14ac:dyDescent="0.2">
      <c r="F460" s="23" t="str">
        <f>IF(ISBLANK(E460), "", Table2[[#This Row],[unique_id]])</f>
        <v/>
      </c>
      <c r="N460" s="23"/>
      <c r="O460" s="25"/>
      <c r="P460" s="25"/>
      <c r="Q460" s="23"/>
      <c r="X460" s="23" t="str">
        <f>IF(ISBLANK(W460),  "", _xlfn.CONCAT("haas/entity/sensor/", LOWER(C460), "/", E460, "/config"))</f>
        <v/>
      </c>
      <c r="Y460" s="23" t="str">
        <f>IF(ISBLANK(W460),  "", _xlfn.CONCAT(LOWER(C460), "/", E460))</f>
        <v/>
      </c>
      <c r="AB460" s="23"/>
      <c r="AL460" s="23" t="str">
        <f t="shared" si="11"/>
        <v/>
      </c>
    </row>
    <row r="461" spans="6:38" ht="16" hidden="1" customHeight="1" x14ac:dyDescent="0.2">
      <c r="F461" s="23" t="str">
        <f>IF(ISBLANK(E461), "", Table2[[#This Row],[unique_id]])</f>
        <v/>
      </c>
      <c r="N461" s="23"/>
      <c r="O461" s="25"/>
      <c r="P461" s="25"/>
      <c r="Q461" s="23"/>
      <c r="X461" s="23" t="str">
        <f>IF(ISBLANK(W461),  "", _xlfn.CONCAT("haas/entity/sensor/", LOWER(C461), "/", E461, "/config"))</f>
        <v/>
      </c>
      <c r="Y461" s="23" t="str">
        <f>IF(ISBLANK(W461),  "", _xlfn.CONCAT(LOWER(C461), "/", E461))</f>
        <v/>
      </c>
      <c r="AB461" s="23"/>
      <c r="AL461" s="23" t="str">
        <f t="shared" si="11"/>
        <v/>
      </c>
    </row>
    <row r="462" spans="6:38" ht="16" hidden="1" customHeight="1" x14ac:dyDescent="0.2">
      <c r="F462" s="23" t="str">
        <f>IF(ISBLANK(E462), "", Table2[[#This Row],[unique_id]])</f>
        <v/>
      </c>
      <c r="N462" s="23"/>
      <c r="O462" s="25"/>
      <c r="P462" s="25"/>
      <c r="Q462" s="23"/>
      <c r="X462" s="23" t="str">
        <f>IF(ISBLANK(W462),  "", _xlfn.CONCAT("haas/entity/sensor/", LOWER(C462), "/", E462, "/config"))</f>
        <v/>
      </c>
      <c r="Y462" s="23" t="str">
        <f>IF(ISBLANK(W462),  "", _xlfn.CONCAT(LOWER(C462), "/", E462))</f>
        <v/>
      </c>
      <c r="AB462" s="23"/>
      <c r="AL462" s="23" t="str">
        <f t="shared" si="11"/>
        <v/>
      </c>
    </row>
    <row r="463" spans="6:38" ht="16" hidden="1" customHeight="1" x14ac:dyDescent="0.2">
      <c r="F463" s="23" t="str">
        <f>IF(ISBLANK(E463), "", Table2[[#This Row],[unique_id]])</f>
        <v/>
      </c>
      <c r="N463" s="23"/>
      <c r="O463" s="25"/>
      <c r="P463" s="25"/>
      <c r="Q463" s="23"/>
      <c r="X463" s="23" t="str">
        <f>IF(ISBLANK(W463),  "", _xlfn.CONCAT("haas/entity/sensor/", LOWER(C463), "/", E463, "/config"))</f>
        <v/>
      </c>
      <c r="Y463" s="23" t="str">
        <f>IF(ISBLANK(W463),  "", _xlfn.CONCAT(LOWER(C463), "/", E463))</f>
        <v/>
      </c>
      <c r="AB463" s="23"/>
      <c r="AL463" s="23" t="str">
        <f t="shared" si="11"/>
        <v/>
      </c>
    </row>
    <row r="464" spans="6:38" ht="16" hidden="1" customHeight="1" x14ac:dyDescent="0.2">
      <c r="F464" s="23" t="str">
        <f>IF(ISBLANK(E464), "", Table2[[#This Row],[unique_id]])</f>
        <v/>
      </c>
      <c r="N464" s="23"/>
      <c r="O464" s="25"/>
      <c r="P464" s="25"/>
      <c r="Q464" s="23"/>
      <c r="X464" s="23" t="str">
        <f>IF(ISBLANK(W464),  "", _xlfn.CONCAT("haas/entity/sensor/", LOWER(C464), "/", E464, "/config"))</f>
        <v/>
      </c>
      <c r="Y464" s="23" t="str">
        <f>IF(ISBLANK(W464),  "", _xlfn.CONCAT(LOWER(C464), "/", E464))</f>
        <v/>
      </c>
      <c r="AB464" s="23"/>
      <c r="AL464" s="23" t="str">
        <f t="shared" si="11"/>
        <v/>
      </c>
    </row>
    <row r="465" spans="6:38" ht="16" hidden="1" customHeight="1" x14ac:dyDescent="0.2">
      <c r="F465" s="23" t="str">
        <f>IF(ISBLANK(E465), "", Table2[[#This Row],[unique_id]])</f>
        <v/>
      </c>
      <c r="N465" s="23"/>
      <c r="O465" s="25"/>
      <c r="P465" s="25"/>
      <c r="Q465" s="23"/>
      <c r="X465" s="23" t="str">
        <f>IF(ISBLANK(W465),  "", _xlfn.CONCAT("haas/entity/sensor/", LOWER(C465), "/", E465, "/config"))</f>
        <v/>
      </c>
      <c r="Y465" s="23" t="str">
        <f>IF(ISBLANK(W465),  "", _xlfn.CONCAT(LOWER(C465), "/", E465))</f>
        <v/>
      </c>
      <c r="AB465" s="23"/>
      <c r="AL465" s="23" t="str">
        <f t="shared" si="11"/>
        <v/>
      </c>
    </row>
    <row r="466" spans="6:38" ht="16" hidden="1" customHeight="1" x14ac:dyDescent="0.2">
      <c r="F466" s="23" t="str">
        <f>IF(ISBLANK(E466), "", Table2[[#This Row],[unique_id]])</f>
        <v/>
      </c>
      <c r="N466" s="23"/>
      <c r="O466" s="25"/>
      <c r="P466" s="25"/>
      <c r="Q466" s="23"/>
      <c r="X466" s="23" t="str">
        <f>IF(ISBLANK(W466),  "", _xlfn.CONCAT("haas/entity/sensor/", LOWER(C466), "/", E466, "/config"))</f>
        <v/>
      </c>
      <c r="Y466" s="23" t="str">
        <f>IF(ISBLANK(W466),  "", _xlfn.CONCAT(LOWER(C466), "/", E466))</f>
        <v/>
      </c>
      <c r="AB466" s="23"/>
      <c r="AL466" s="23" t="str">
        <f t="shared" si="11"/>
        <v/>
      </c>
    </row>
    <row r="467" spans="6:38" ht="16" hidden="1" customHeight="1" x14ac:dyDescent="0.2">
      <c r="F467" s="23" t="str">
        <f>IF(ISBLANK(E467), "", Table2[[#This Row],[unique_id]])</f>
        <v/>
      </c>
      <c r="N467" s="23"/>
      <c r="O467" s="25"/>
      <c r="P467" s="25"/>
      <c r="Q467" s="23"/>
      <c r="X467" s="23" t="str">
        <f>IF(ISBLANK(W467),  "", _xlfn.CONCAT("haas/entity/sensor/", LOWER(C467), "/", E467, "/config"))</f>
        <v/>
      </c>
      <c r="Y467" s="23" t="str">
        <f>IF(ISBLANK(W467),  "", _xlfn.CONCAT(LOWER(C467), "/", E467))</f>
        <v/>
      </c>
      <c r="AB467" s="23"/>
      <c r="AL467" s="23" t="str">
        <f t="shared" si="11"/>
        <v/>
      </c>
    </row>
    <row r="468" spans="6:38" ht="16" hidden="1" customHeight="1" x14ac:dyDescent="0.2">
      <c r="F468" s="23" t="str">
        <f>IF(ISBLANK(E468), "", Table2[[#This Row],[unique_id]])</f>
        <v/>
      </c>
      <c r="N468" s="23"/>
      <c r="O468" s="25"/>
      <c r="P468" s="25"/>
      <c r="Q468" s="23"/>
      <c r="X468" s="23" t="str">
        <f>IF(ISBLANK(W468),  "", _xlfn.CONCAT("haas/entity/sensor/", LOWER(C468), "/", E468, "/config"))</f>
        <v/>
      </c>
      <c r="Y468" s="23" t="str">
        <f>IF(ISBLANK(W468),  "", _xlfn.CONCAT(LOWER(C468), "/", E468))</f>
        <v/>
      </c>
      <c r="AB468" s="23"/>
      <c r="AL468" s="23" t="str">
        <f t="shared" si="11"/>
        <v/>
      </c>
    </row>
    <row r="469" spans="6:38" ht="16" hidden="1" customHeight="1" x14ac:dyDescent="0.2">
      <c r="F469" s="23" t="str">
        <f>IF(ISBLANK(E469), "", Table2[[#This Row],[unique_id]])</f>
        <v/>
      </c>
      <c r="N469" s="23"/>
      <c r="O469" s="25"/>
      <c r="P469" s="25"/>
      <c r="Q469" s="23"/>
      <c r="X469" s="23" t="str">
        <f>IF(ISBLANK(W469),  "", _xlfn.CONCAT("haas/entity/sensor/", LOWER(C469), "/", E469, "/config"))</f>
        <v/>
      </c>
      <c r="Y469" s="23" t="str">
        <f>IF(ISBLANK(W469),  "", _xlfn.CONCAT(LOWER(C469), "/", E469))</f>
        <v/>
      </c>
      <c r="AB469" s="23"/>
      <c r="AL469" s="23" t="str">
        <f t="shared" si="11"/>
        <v/>
      </c>
    </row>
    <row r="470" spans="6:38" ht="16" hidden="1" customHeight="1" x14ac:dyDescent="0.2">
      <c r="F470" s="23" t="str">
        <f>IF(ISBLANK(E470), "", Table2[[#This Row],[unique_id]])</f>
        <v/>
      </c>
      <c r="N470" s="23"/>
      <c r="O470" s="25"/>
      <c r="P470" s="25"/>
      <c r="Q470" s="23"/>
      <c r="X470" s="23" t="str">
        <f>IF(ISBLANK(W470),  "", _xlfn.CONCAT("haas/entity/sensor/", LOWER(C470), "/", E470, "/config"))</f>
        <v/>
      </c>
      <c r="Y470" s="23" t="str">
        <f>IF(ISBLANK(W470),  "", _xlfn.CONCAT(LOWER(C470), "/", E470))</f>
        <v/>
      </c>
      <c r="AB470" s="23"/>
      <c r="AL470" s="23" t="str">
        <f t="shared" si="11"/>
        <v/>
      </c>
    </row>
    <row r="471" spans="6:38" ht="16" hidden="1" customHeight="1" x14ac:dyDescent="0.2">
      <c r="F471" s="23" t="str">
        <f>IF(ISBLANK(E471), "", Table2[[#This Row],[unique_id]])</f>
        <v/>
      </c>
      <c r="N471" s="23"/>
      <c r="O471" s="25"/>
      <c r="P471" s="25"/>
      <c r="Q471" s="23"/>
      <c r="X471" s="23" t="str">
        <f>IF(ISBLANK(W471),  "", _xlfn.CONCAT("haas/entity/sensor/", LOWER(C471), "/", E471, "/config"))</f>
        <v/>
      </c>
      <c r="Y471" s="23" t="str">
        <f>IF(ISBLANK(W471),  "", _xlfn.CONCAT(LOWER(C471), "/", E471))</f>
        <v/>
      </c>
      <c r="AB471" s="23"/>
      <c r="AL471" s="23" t="str">
        <f t="shared" si="11"/>
        <v/>
      </c>
    </row>
    <row r="472" spans="6:38" ht="16" hidden="1" customHeight="1" x14ac:dyDescent="0.2">
      <c r="F472" s="23" t="str">
        <f>IF(ISBLANK(E472), "", Table2[[#This Row],[unique_id]])</f>
        <v/>
      </c>
      <c r="N472" s="23"/>
      <c r="O472" s="25"/>
      <c r="P472" s="25"/>
      <c r="Q472" s="23"/>
      <c r="X472" s="23" t="str">
        <f>IF(ISBLANK(W472),  "", _xlfn.CONCAT("haas/entity/sensor/", LOWER(C472), "/", E472, "/config"))</f>
        <v/>
      </c>
      <c r="Y472" s="23" t="str">
        <f>IF(ISBLANK(W472),  "", _xlfn.CONCAT(LOWER(C472), "/", E472))</f>
        <v/>
      </c>
      <c r="AB472" s="23"/>
      <c r="AL472" s="23" t="str">
        <f t="shared" si="11"/>
        <v/>
      </c>
    </row>
    <row r="473" spans="6:38" ht="16" hidden="1" customHeight="1" x14ac:dyDescent="0.2">
      <c r="F473" s="23" t="str">
        <f>IF(ISBLANK(E473), "", Table2[[#This Row],[unique_id]])</f>
        <v/>
      </c>
      <c r="N473" s="23"/>
      <c r="O473" s="25"/>
      <c r="P473" s="25"/>
      <c r="Q473" s="23"/>
      <c r="X473" s="23" t="str">
        <f>IF(ISBLANK(W473),  "", _xlfn.CONCAT("haas/entity/sensor/", LOWER(C473), "/", E473, "/config"))</f>
        <v/>
      </c>
      <c r="Y473" s="23" t="str">
        <f>IF(ISBLANK(W473),  "", _xlfn.CONCAT(LOWER(C473), "/", E473))</f>
        <v/>
      </c>
      <c r="AB473" s="23"/>
      <c r="AL473" s="23" t="str">
        <f t="shared" si="11"/>
        <v/>
      </c>
    </row>
    <row r="474" spans="6:38" ht="16" hidden="1" customHeight="1" x14ac:dyDescent="0.2">
      <c r="F474" s="23" t="str">
        <f>IF(ISBLANK(E474), "", Table2[[#This Row],[unique_id]])</f>
        <v/>
      </c>
      <c r="N474" s="23"/>
      <c r="O474" s="25"/>
      <c r="P474" s="25"/>
      <c r="Q474" s="23"/>
      <c r="X474" s="23" t="str">
        <f>IF(ISBLANK(W474),  "", _xlfn.CONCAT("haas/entity/sensor/", LOWER(C474), "/", E474, "/config"))</f>
        <v/>
      </c>
      <c r="Y474" s="23" t="str">
        <f>IF(ISBLANK(W474),  "", _xlfn.CONCAT(LOWER(C474), "/", E474))</f>
        <v/>
      </c>
      <c r="AB474" s="23"/>
      <c r="AL474" s="23" t="str">
        <f t="shared" si="11"/>
        <v/>
      </c>
    </row>
    <row r="475" spans="6:38" ht="16" hidden="1" customHeight="1" x14ac:dyDescent="0.2">
      <c r="F475" s="23" t="str">
        <f>IF(ISBLANK(E475), "", Table2[[#This Row],[unique_id]])</f>
        <v/>
      </c>
      <c r="N475" s="23"/>
      <c r="O475" s="25"/>
      <c r="P475" s="25"/>
      <c r="Q475" s="23"/>
      <c r="X475" s="23" t="str">
        <f>IF(ISBLANK(W475),  "", _xlfn.CONCAT("haas/entity/sensor/", LOWER(C475), "/", E475, "/config"))</f>
        <v/>
      </c>
      <c r="Y475" s="23" t="str">
        <f>IF(ISBLANK(W475),  "", _xlfn.CONCAT(LOWER(C475), "/", E475))</f>
        <v/>
      </c>
      <c r="AB475" s="23"/>
      <c r="AL475" s="23" t="str">
        <f t="shared" si="11"/>
        <v/>
      </c>
    </row>
    <row r="476" spans="6:38" ht="16" hidden="1" customHeight="1" x14ac:dyDescent="0.2">
      <c r="F476" s="23" t="str">
        <f>IF(ISBLANK(E476), "", Table2[[#This Row],[unique_id]])</f>
        <v/>
      </c>
      <c r="N476" s="23"/>
      <c r="O476" s="25"/>
      <c r="P476" s="25"/>
      <c r="Q476" s="23"/>
      <c r="X476" s="23" t="str">
        <f>IF(ISBLANK(W476),  "", _xlfn.CONCAT("haas/entity/sensor/", LOWER(C476), "/", E476, "/config"))</f>
        <v/>
      </c>
      <c r="Y476" s="23" t="str">
        <f>IF(ISBLANK(W476),  "", _xlfn.CONCAT(LOWER(C476), "/", E476))</f>
        <v/>
      </c>
      <c r="AB476" s="23"/>
      <c r="AL476" s="23" t="str">
        <f t="shared" si="11"/>
        <v/>
      </c>
    </row>
    <row r="477" spans="6:38" ht="16" hidden="1" customHeight="1" x14ac:dyDescent="0.2">
      <c r="F477" s="23" t="str">
        <f>IF(ISBLANK(E477), "", Table2[[#This Row],[unique_id]])</f>
        <v/>
      </c>
      <c r="N477" s="23"/>
      <c r="O477" s="25"/>
      <c r="P477" s="25"/>
      <c r="Q477" s="23"/>
      <c r="X477" s="23" t="str">
        <f>IF(ISBLANK(W477),  "", _xlfn.CONCAT("haas/entity/sensor/", LOWER(C477), "/", E477, "/config"))</f>
        <v/>
      </c>
      <c r="Y477" s="23" t="str">
        <f>IF(ISBLANK(W477),  "", _xlfn.CONCAT(LOWER(C477), "/", E477))</f>
        <v/>
      </c>
      <c r="AB477" s="23"/>
      <c r="AL477" s="23" t="str">
        <f t="shared" si="11"/>
        <v/>
      </c>
    </row>
    <row r="478" spans="6:38" ht="16" hidden="1" customHeight="1" x14ac:dyDescent="0.2">
      <c r="F478" s="23" t="str">
        <f>IF(ISBLANK(E478), "", Table2[[#This Row],[unique_id]])</f>
        <v/>
      </c>
      <c r="N478" s="23"/>
      <c r="O478" s="25"/>
      <c r="P478" s="25"/>
      <c r="Q478" s="23"/>
      <c r="X478" s="23" t="str">
        <f>IF(ISBLANK(W478),  "", _xlfn.CONCAT("haas/entity/sensor/", LOWER(C478), "/", E478, "/config"))</f>
        <v/>
      </c>
      <c r="Y478" s="23" t="str">
        <f>IF(ISBLANK(W478),  "", _xlfn.CONCAT(LOWER(C478), "/", E478))</f>
        <v/>
      </c>
      <c r="AB478" s="23"/>
      <c r="AL478" s="23" t="str">
        <f t="shared" si="11"/>
        <v/>
      </c>
    </row>
    <row r="479" spans="6:38" ht="16" hidden="1" customHeight="1" x14ac:dyDescent="0.2">
      <c r="F479" s="23" t="str">
        <f>IF(ISBLANK(E479), "", Table2[[#This Row],[unique_id]])</f>
        <v/>
      </c>
      <c r="N479" s="23"/>
      <c r="O479" s="25"/>
      <c r="P479" s="25"/>
      <c r="Q479" s="23"/>
      <c r="X479" s="23" t="str">
        <f>IF(ISBLANK(W479),  "", _xlfn.CONCAT("haas/entity/sensor/", LOWER(C479), "/", E479, "/config"))</f>
        <v/>
      </c>
      <c r="Y479" s="23" t="str">
        <f>IF(ISBLANK(W479),  "", _xlfn.CONCAT(LOWER(C479), "/", E479))</f>
        <v/>
      </c>
      <c r="AB479" s="23"/>
      <c r="AL479" s="23" t="str">
        <f t="shared" si="11"/>
        <v/>
      </c>
    </row>
    <row r="480" spans="6:38" ht="16" hidden="1" customHeight="1" x14ac:dyDescent="0.2">
      <c r="F480" s="23" t="str">
        <f>IF(ISBLANK(E480), "", Table2[[#This Row],[unique_id]])</f>
        <v/>
      </c>
      <c r="N480" s="23"/>
      <c r="O480" s="25"/>
      <c r="P480" s="25"/>
      <c r="Q480" s="23"/>
      <c r="X480" s="23" t="str">
        <f>IF(ISBLANK(W480),  "", _xlfn.CONCAT("haas/entity/sensor/", LOWER(C480), "/", E480, "/config"))</f>
        <v/>
      </c>
      <c r="Y480" s="23" t="str">
        <f>IF(ISBLANK(W480),  "", _xlfn.CONCAT(LOWER(C480), "/", E480))</f>
        <v/>
      </c>
      <c r="AB480" s="23"/>
      <c r="AL480" s="23" t="str">
        <f t="shared" si="11"/>
        <v/>
      </c>
    </row>
    <row r="481" spans="6:38" ht="16" hidden="1" customHeight="1" x14ac:dyDescent="0.2">
      <c r="F481" s="23" t="str">
        <f>IF(ISBLANK(E481), "", Table2[[#This Row],[unique_id]])</f>
        <v/>
      </c>
      <c r="N481" s="23"/>
      <c r="O481" s="25"/>
      <c r="P481" s="25"/>
      <c r="Q481" s="23"/>
      <c r="X481" s="23" t="str">
        <f>IF(ISBLANK(W481),  "", _xlfn.CONCAT("haas/entity/sensor/", LOWER(C481), "/", E481, "/config"))</f>
        <v/>
      </c>
      <c r="Y481" s="23" t="str">
        <f>IF(ISBLANK(W481),  "", _xlfn.CONCAT(LOWER(C481), "/", E481))</f>
        <v/>
      </c>
      <c r="AB481" s="23"/>
      <c r="AL481" s="23" t="str">
        <f t="shared" si="11"/>
        <v/>
      </c>
    </row>
    <row r="482" spans="6:38" ht="16" hidden="1" customHeight="1" x14ac:dyDescent="0.2">
      <c r="F482" s="23" t="str">
        <f>IF(ISBLANK(E482), "", Table2[[#This Row],[unique_id]])</f>
        <v/>
      </c>
      <c r="N482" s="23"/>
      <c r="O482" s="25"/>
      <c r="P482" s="25"/>
      <c r="Q482" s="23"/>
      <c r="X482" s="23" t="str">
        <f>IF(ISBLANK(W482),  "", _xlfn.CONCAT("haas/entity/sensor/", LOWER(C482), "/", E482, "/config"))</f>
        <v/>
      </c>
      <c r="Y482" s="23" t="str">
        <f>IF(ISBLANK(W482),  "", _xlfn.CONCAT(LOWER(C482), "/", E482))</f>
        <v/>
      </c>
      <c r="AB482" s="23"/>
      <c r="AL482" s="23" t="str">
        <f t="shared" si="11"/>
        <v/>
      </c>
    </row>
    <row r="483" spans="6:38" ht="16" hidden="1" customHeight="1" x14ac:dyDescent="0.2">
      <c r="F483" s="23" t="str">
        <f>IF(ISBLANK(E483), "", Table2[[#This Row],[unique_id]])</f>
        <v/>
      </c>
      <c r="N483" s="23"/>
      <c r="O483" s="25"/>
      <c r="P483" s="25"/>
      <c r="Q483" s="23"/>
      <c r="X483" s="23" t="str">
        <f>IF(ISBLANK(W483),  "", _xlfn.CONCAT("haas/entity/sensor/", LOWER(C483), "/", E483, "/config"))</f>
        <v/>
      </c>
      <c r="Y483" s="23" t="str">
        <f>IF(ISBLANK(W483),  "", _xlfn.CONCAT(LOWER(C483), "/", E483))</f>
        <v/>
      </c>
      <c r="AB483" s="23"/>
      <c r="AL483" s="23" t="str">
        <f t="shared" si="11"/>
        <v/>
      </c>
    </row>
    <row r="484" spans="6:38" ht="16" hidden="1" customHeight="1" x14ac:dyDescent="0.2">
      <c r="F484" s="23" t="str">
        <f>IF(ISBLANK(E484), "", Table2[[#This Row],[unique_id]])</f>
        <v/>
      </c>
      <c r="N484" s="23"/>
      <c r="O484" s="25"/>
      <c r="P484" s="25"/>
      <c r="Q484" s="23"/>
      <c r="X484" s="23" t="str">
        <f>IF(ISBLANK(W484),  "", _xlfn.CONCAT("haas/entity/sensor/", LOWER(C484), "/", E484, "/config"))</f>
        <v/>
      </c>
      <c r="Y484" s="23" t="str">
        <f>IF(ISBLANK(W484),  "", _xlfn.CONCAT(LOWER(C484), "/", E484))</f>
        <v/>
      </c>
      <c r="AB484" s="23"/>
      <c r="AL484" s="23" t="str">
        <f t="shared" si="11"/>
        <v/>
      </c>
    </row>
    <row r="485" spans="6:38" ht="16" hidden="1" customHeight="1" x14ac:dyDescent="0.2">
      <c r="F485" s="23" t="str">
        <f>IF(ISBLANK(E485), "", Table2[[#This Row],[unique_id]])</f>
        <v/>
      </c>
      <c r="N485" s="23"/>
      <c r="O485" s="25"/>
      <c r="P485" s="25"/>
      <c r="Q485" s="23"/>
      <c r="X485" s="23" t="str">
        <f>IF(ISBLANK(W485),  "", _xlfn.CONCAT("haas/entity/sensor/", LOWER(C485), "/", E485, "/config"))</f>
        <v/>
      </c>
      <c r="Y485" s="23" t="str">
        <f>IF(ISBLANK(W485),  "", _xlfn.CONCAT(LOWER(C485), "/", E485))</f>
        <v/>
      </c>
      <c r="AB485" s="23"/>
      <c r="AL485" s="23" t="str">
        <f t="shared" si="11"/>
        <v/>
      </c>
    </row>
    <row r="486" spans="6:38" ht="16" hidden="1" customHeight="1" x14ac:dyDescent="0.2">
      <c r="F486" s="23" t="str">
        <f>IF(ISBLANK(E486), "", Table2[[#This Row],[unique_id]])</f>
        <v/>
      </c>
      <c r="N486" s="23"/>
      <c r="O486" s="25"/>
      <c r="P486" s="25"/>
      <c r="Q486" s="23"/>
      <c r="X486" s="23" t="str">
        <f>IF(ISBLANK(W486),  "", _xlfn.CONCAT("haas/entity/sensor/", LOWER(C486), "/", E486, "/config"))</f>
        <v/>
      </c>
      <c r="Y486" s="23" t="str">
        <f>IF(ISBLANK(W486),  "", _xlfn.CONCAT(LOWER(C486), "/", E486))</f>
        <v/>
      </c>
      <c r="AB486" s="23"/>
      <c r="AL486" s="23" t="str">
        <f t="shared" si="11"/>
        <v/>
      </c>
    </row>
    <row r="487" spans="6:38" ht="16" hidden="1" customHeight="1" x14ac:dyDescent="0.2">
      <c r="F487" s="23" t="str">
        <f>IF(ISBLANK(E487), "", Table2[[#This Row],[unique_id]])</f>
        <v/>
      </c>
      <c r="N487" s="23"/>
      <c r="O487" s="25"/>
      <c r="P487" s="25"/>
      <c r="Q487" s="23"/>
      <c r="X487" s="23" t="str">
        <f>IF(ISBLANK(W487),  "", _xlfn.CONCAT("haas/entity/sensor/", LOWER(C487), "/", E487, "/config"))</f>
        <v/>
      </c>
      <c r="Y487" s="23" t="str">
        <f>IF(ISBLANK(W487),  "", _xlfn.CONCAT(LOWER(C487), "/", E487))</f>
        <v/>
      </c>
      <c r="AB487" s="23"/>
      <c r="AL487" s="23" t="str">
        <f t="shared" si="11"/>
        <v/>
      </c>
    </row>
    <row r="488" spans="6:38" ht="16" hidden="1" customHeight="1" x14ac:dyDescent="0.2">
      <c r="F488" s="23" t="str">
        <f>IF(ISBLANK(E488), "", Table2[[#This Row],[unique_id]])</f>
        <v/>
      </c>
      <c r="N488" s="23"/>
      <c r="O488" s="25"/>
      <c r="P488" s="25"/>
      <c r="Q488" s="23"/>
      <c r="X488" s="23" t="str">
        <f>IF(ISBLANK(W488),  "", _xlfn.CONCAT("haas/entity/sensor/", LOWER(C488), "/", E488, "/config"))</f>
        <v/>
      </c>
      <c r="Y488" s="23" t="str">
        <f>IF(ISBLANK(W488),  "", _xlfn.CONCAT(LOWER(C488), "/", E488))</f>
        <v/>
      </c>
      <c r="AB488" s="23"/>
      <c r="AL488" s="23" t="str">
        <f t="shared" si="11"/>
        <v/>
      </c>
    </row>
    <row r="489" spans="6:38" ht="16" hidden="1" customHeight="1" x14ac:dyDescent="0.2">
      <c r="F489" s="23" t="str">
        <f>IF(ISBLANK(E489), "", Table2[[#This Row],[unique_id]])</f>
        <v/>
      </c>
      <c r="N489" s="23"/>
      <c r="O489" s="25"/>
      <c r="P489" s="25"/>
      <c r="Q489" s="23"/>
      <c r="X489" s="23" t="str">
        <f>IF(ISBLANK(W489),  "", _xlfn.CONCAT("haas/entity/sensor/", LOWER(C489), "/", E489, "/config"))</f>
        <v/>
      </c>
      <c r="Y489" s="23" t="str">
        <f>IF(ISBLANK(W489),  "", _xlfn.CONCAT(LOWER(C489), "/", E489))</f>
        <v/>
      </c>
      <c r="AB489" s="23"/>
      <c r="AL489" s="23" t="str">
        <f t="shared" si="11"/>
        <v/>
      </c>
    </row>
    <row r="490" spans="6:38" ht="16" hidden="1" customHeight="1" x14ac:dyDescent="0.2">
      <c r="F490" s="23" t="str">
        <f>IF(ISBLANK(E490), "", Table2[[#This Row],[unique_id]])</f>
        <v/>
      </c>
      <c r="N490" s="23"/>
      <c r="O490" s="25"/>
      <c r="P490" s="25"/>
      <c r="Q490" s="23"/>
      <c r="X490" s="23" t="str">
        <f>IF(ISBLANK(W490),  "", _xlfn.CONCAT("haas/entity/sensor/", LOWER(C490), "/", E490, "/config"))</f>
        <v/>
      </c>
      <c r="Y490" s="23" t="str">
        <f>IF(ISBLANK(W490),  "", _xlfn.CONCAT(LOWER(C490), "/", E490))</f>
        <v/>
      </c>
      <c r="AB490" s="23"/>
      <c r="AL490" s="23" t="str">
        <f t="shared" si="11"/>
        <v/>
      </c>
    </row>
    <row r="491" spans="6:38" ht="16" hidden="1" customHeight="1" x14ac:dyDescent="0.2">
      <c r="F491" s="23" t="str">
        <f>IF(ISBLANK(E491), "", Table2[[#This Row],[unique_id]])</f>
        <v/>
      </c>
      <c r="N491" s="23"/>
      <c r="O491" s="25"/>
      <c r="P491" s="25"/>
      <c r="Q491" s="23"/>
      <c r="X491" s="23" t="str">
        <f>IF(ISBLANK(W491),  "", _xlfn.CONCAT("haas/entity/sensor/", LOWER(C491), "/", E491, "/config"))</f>
        <v/>
      </c>
      <c r="Y491" s="23" t="str">
        <f>IF(ISBLANK(W491),  "", _xlfn.CONCAT(LOWER(C491), "/", E491))</f>
        <v/>
      </c>
      <c r="AB491" s="23"/>
      <c r="AL491" s="23" t="str">
        <f t="shared" si="11"/>
        <v/>
      </c>
    </row>
    <row r="492" spans="6:38" ht="16" hidden="1" customHeight="1" x14ac:dyDescent="0.2">
      <c r="F492" s="23" t="str">
        <f>IF(ISBLANK(E492), "", Table2[[#This Row],[unique_id]])</f>
        <v/>
      </c>
      <c r="N492" s="23"/>
      <c r="O492" s="25"/>
      <c r="P492" s="25"/>
      <c r="Q492" s="23"/>
      <c r="X492" s="23" t="str">
        <f>IF(ISBLANK(W492),  "", _xlfn.CONCAT("haas/entity/sensor/", LOWER(C492), "/", E492, "/config"))</f>
        <v/>
      </c>
      <c r="Y492" s="23" t="str">
        <f>IF(ISBLANK(W492),  "", _xlfn.CONCAT(LOWER(C492), "/", E492))</f>
        <v/>
      </c>
      <c r="AB492" s="23"/>
      <c r="AL492" s="23" t="str">
        <f t="shared" si="11"/>
        <v/>
      </c>
    </row>
    <row r="493" spans="6:38" ht="16" hidden="1" customHeight="1" x14ac:dyDescent="0.2">
      <c r="F493" s="23" t="str">
        <f>IF(ISBLANK(E493), "", Table2[[#This Row],[unique_id]])</f>
        <v/>
      </c>
      <c r="N493" s="23"/>
      <c r="O493" s="25"/>
      <c r="P493" s="25"/>
      <c r="Q493" s="23"/>
      <c r="X493" s="23" t="str">
        <f>IF(ISBLANK(W493),  "", _xlfn.CONCAT("haas/entity/sensor/", LOWER(C493), "/", E493, "/config"))</f>
        <v/>
      </c>
      <c r="Y493" s="23" t="str">
        <f>IF(ISBLANK(W493),  "", _xlfn.CONCAT(LOWER(C493), "/", E493))</f>
        <v/>
      </c>
      <c r="AB493" s="23"/>
      <c r="AL493" s="23" t="str">
        <f t="shared" si="11"/>
        <v/>
      </c>
    </row>
    <row r="494" spans="6:38" ht="16" hidden="1" customHeight="1" x14ac:dyDescent="0.2">
      <c r="F494" s="23" t="str">
        <f>IF(ISBLANK(E494), "", Table2[[#This Row],[unique_id]])</f>
        <v/>
      </c>
      <c r="N494" s="23"/>
      <c r="O494" s="25"/>
      <c r="P494" s="25"/>
      <c r="Q494" s="23"/>
      <c r="X494" s="23" t="str">
        <f>IF(ISBLANK(W494),  "", _xlfn.CONCAT("haas/entity/sensor/", LOWER(C494), "/", E494, "/config"))</f>
        <v/>
      </c>
      <c r="Y494" s="23" t="str">
        <f>IF(ISBLANK(W494),  "", _xlfn.CONCAT(LOWER(C494), "/", E494))</f>
        <v/>
      </c>
      <c r="AB494" s="23"/>
      <c r="AL494" s="23" t="str">
        <f t="shared" si="11"/>
        <v/>
      </c>
    </row>
    <row r="495" spans="6:38" ht="16" hidden="1" customHeight="1" x14ac:dyDescent="0.2">
      <c r="F495" s="23" t="str">
        <f>IF(ISBLANK(E495), "", Table2[[#This Row],[unique_id]])</f>
        <v/>
      </c>
      <c r="N495" s="23"/>
      <c r="O495" s="25"/>
      <c r="P495" s="25"/>
      <c r="Q495" s="23"/>
      <c r="X495" s="23" t="str">
        <f>IF(ISBLANK(W495),  "", _xlfn.CONCAT("haas/entity/sensor/", LOWER(C495), "/", E495, "/config"))</f>
        <v/>
      </c>
      <c r="Y495" s="23" t="str">
        <f>IF(ISBLANK(W495),  "", _xlfn.CONCAT(LOWER(C495), "/", E495))</f>
        <v/>
      </c>
      <c r="AB495" s="23"/>
      <c r="AL495" s="23" t="str">
        <f t="shared" si="11"/>
        <v/>
      </c>
    </row>
    <row r="496" spans="6:38" ht="16" hidden="1" customHeight="1" x14ac:dyDescent="0.2">
      <c r="F496" s="23" t="str">
        <f>IF(ISBLANK(E496), "", Table2[[#This Row],[unique_id]])</f>
        <v/>
      </c>
      <c r="N496" s="23"/>
      <c r="O496" s="25"/>
      <c r="P496" s="25"/>
      <c r="Q496" s="23"/>
      <c r="X496" s="23" t="str">
        <f>IF(ISBLANK(W496),  "", _xlfn.CONCAT("haas/entity/sensor/", LOWER(C496), "/", E496, "/config"))</f>
        <v/>
      </c>
      <c r="Y496" s="23" t="str">
        <f>IF(ISBLANK(W496),  "", _xlfn.CONCAT(LOWER(C496), "/", E496))</f>
        <v/>
      </c>
      <c r="AB496" s="23"/>
      <c r="AL496" s="23" t="str">
        <f t="shared" si="11"/>
        <v/>
      </c>
    </row>
    <row r="497" spans="6:38" ht="16" hidden="1" customHeight="1" x14ac:dyDescent="0.2">
      <c r="F497" s="23" t="str">
        <f>IF(ISBLANK(E497), "", Table2[[#This Row],[unique_id]])</f>
        <v/>
      </c>
      <c r="N497" s="23"/>
      <c r="O497" s="25"/>
      <c r="P497" s="25"/>
      <c r="Q497" s="23"/>
      <c r="X497" s="23" t="str">
        <f>IF(ISBLANK(W497),  "", _xlfn.CONCAT("haas/entity/sensor/", LOWER(C497), "/", E497, "/config"))</f>
        <v/>
      </c>
      <c r="Y497" s="23" t="str">
        <f>IF(ISBLANK(W497),  "", _xlfn.CONCAT(LOWER(C497), "/", E497))</f>
        <v/>
      </c>
      <c r="AB497" s="23"/>
      <c r="AL497" s="23" t="str">
        <f t="shared" si="11"/>
        <v/>
      </c>
    </row>
    <row r="498" spans="6:38" ht="16" hidden="1" customHeight="1" x14ac:dyDescent="0.2">
      <c r="F498" s="23" t="str">
        <f>IF(ISBLANK(E498), "", Table2[[#This Row],[unique_id]])</f>
        <v/>
      </c>
      <c r="N498" s="23"/>
      <c r="O498" s="25"/>
      <c r="P498" s="25"/>
      <c r="Q498" s="23"/>
      <c r="X498" s="23" t="str">
        <f>IF(ISBLANK(W498),  "", _xlfn.CONCAT("haas/entity/sensor/", LOWER(C498), "/", E498, "/config"))</f>
        <v/>
      </c>
      <c r="Y498" s="23" t="str">
        <f>IF(ISBLANK(W498),  "", _xlfn.CONCAT(LOWER(C498), "/", E498))</f>
        <v/>
      </c>
      <c r="AB498" s="23"/>
      <c r="AL498" s="23" t="str">
        <f t="shared" si="11"/>
        <v/>
      </c>
    </row>
    <row r="499" spans="6:38" ht="16" hidden="1" customHeight="1" x14ac:dyDescent="0.2">
      <c r="F499" s="23" t="str">
        <f>IF(ISBLANK(E499), "", Table2[[#This Row],[unique_id]])</f>
        <v/>
      </c>
      <c r="N499" s="23"/>
      <c r="O499" s="25"/>
      <c r="P499" s="25"/>
      <c r="Q499" s="23"/>
      <c r="X499" s="23" t="str">
        <f>IF(ISBLANK(W499),  "", _xlfn.CONCAT("haas/entity/sensor/", LOWER(C499), "/", E499, "/config"))</f>
        <v/>
      </c>
      <c r="Y499" s="23" t="str">
        <f>IF(ISBLANK(W499),  "", _xlfn.CONCAT(LOWER(C499), "/", E499))</f>
        <v/>
      </c>
      <c r="AB499" s="23"/>
      <c r="AL499" s="23" t="str">
        <f t="shared" si="11"/>
        <v/>
      </c>
    </row>
    <row r="500" spans="6:38" ht="16" hidden="1" customHeight="1" x14ac:dyDescent="0.2">
      <c r="F500" s="23" t="str">
        <f>IF(ISBLANK(E500), "", Table2[[#This Row],[unique_id]])</f>
        <v/>
      </c>
      <c r="N500" s="23"/>
      <c r="O500" s="25"/>
      <c r="P500" s="25"/>
      <c r="Q500" s="23"/>
      <c r="X500" s="23" t="str">
        <f>IF(ISBLANK(W500),  "", _xlfn.CONCAT("haas/entity/sensor/", LOWER(C500), "/", E500, "/config"))</f>
        <v/>
      </c>
      <c r="Y500" s="23" t="str">
        <f>IF(ISBLANK(W500),  "", _xlfn.CONCAT(LOWER(C500), "/", E500))</f>
        <v/>
      </c>
      <c r="AB500" s="23"/>
      <c r="AL500" s="23" t="str">
        <f t="shared" si="11"/>
        <v/>
      </c>
    </row>
    <row r="501" spans="6:38" ht="16" hidden="1" customHeight="1" x14ac:dyDescent="0.2">
      <c r="F501" s="23" t="str">
        <f>IF(ISBLANK(E501), "", Table2[[#This Row],[unique_id]])</f>
        <v/>
      </c>
      <c r="N501" s="23"/>
      <c r="O501" s="25"/>
      <c r="P501" s="25"/>
      <c r="Q501" s="23"/>
      <c r="X501" s="23" t="str">
        <f>IF(ISBLANK(W501),  "", _xlfn.CONCAT("haas/entity/sensor/", LOWER(C501), "/", E501, "/config"))</f>
        <v/>
      </c>
      <c r="Y501" s="23" t="str">
        <f>IF(ISBLANK(W501),  "", _xlfn.CONCAT(LOWER(C501), "/", E501))</f>
        <v/>
      </c>
      <c r="AB501" s="23"/>
      <c r="AL501" s="23" t="str">
        <f t="shared" si="11"/>
        <v/>
      </c>
    </row>
    <row r="502" spans="6:38" ht="16" hidden="1" customHeight="1" x14ac:dyDescent="0.2">
      <c r="F502" s="23" t="str">
        <f>IF(ISBLANK(E502), "", Table2[[#This Row],[unique_id]])</f>
        <v/>
      </c>
      <c r="N502" s="23"/>
      <c r="O502" s="25"/>
      <c r="P502" s="25"/>
      <c r="Q502" s="23"/>
      <c r="X502" s="23" t="str">
        <f>IF(ISBLANK(W502),  "", _xlfn.CONCAT("haas/entity/sensor/", LOWER(C502), "/", E502, "/config"))</f>
        <v/>
      </c>
      <c r="Y502" s="23" t="str">
        <f>IF(ISBLANK(W502),  "", _xlfn.CONCAT(LOWER(C502), "/", E502))</f>
        <v/>
      </c>
      <c r="AB502" s="23"/>
      <c r="AL502" s="23" t="str">
        <f t="shared" si="11"/>
        <v/>
      </c>
    </row>
    <row r="503" spans="6:38" ht="16" hidden="1" customHeight="1" x14ac:dyDescent="0.2">
      <c r="F503" s="23" t="str">
        <f>IF(ISBLANK(E503), "", Table2[[#This Row],[unique_id]])</f>
        <v/>
      </c>
      <c r="N503" s="23"/>
      <c r="O503" s="25"/>
      <c r="P503" s="25"/>
      <c r="Q503" s="23"/>
      <c r="X503" s="23" t="str">
        <f>IF(ISBLANK(W503),  "", _xlfn.CONCAT("haas/entity/sensor/", LOWER(C503), "/", E503, "/config"))</f>
        <v/>
      </c>
      <c r="Y503" s="23" t="str">
        <f>IF(ISBLANK(W503),  "", _xlfn.CONCAT(LOWER(C503), "/", E503))</f>
        <v/>
      </c>
      <c r="AB503" s="23"/>
      <c r="AL503" s="23" t="str">
        <f t="shared" si="11"/>
        <v/>
      </c>
    </row>
    <row r="504" spans="6:38" ht="16" hidden="1" customHeight="1" x14ac:dyDescent="0.2">
      <c r="F504" s="23" t="str">
        <f>IF(ISBLANK(E504), "", Table2[[#This Row],[unique_id]])</f>
        <v/>
      </c>
      <c r="N504" s="23"/>
      <c r="O504" s="25"/>
      <c r="P504" s="25"/>
      <c r="Q504" s="23"/>
      <c r="X504" s="23" t="str">
        <f>IF(ISBLANK(W504),  "", _xlfn.CONCAT("haas/entity/sensor/", LOWER(C504), "/", E504, "/config"))</f>
        <v/>
      </c>
      <c r="Y504" s="23" t="str">
        <f>IF(ISBLANK(W504),  "", _xlfn.CONCAT(LOWER(C504), "/", E504))</f>
        <v/>
      </c>
      <c r="AB504" s="23"/>
      <c r="AL504" s="23" t="str">
        <f t="shared" si="11"/>
        <v/>
      </c>
    </row>
    <row r="505" spans="6:38" ht="16" hidden="1" customHeight="1" x14ac:dyDescent="0.2">
      <c r="F505" s="23" t="str">
        <f>IF(ISBLANK(E505), "", Table2[[#This Row],[unique_id]])</f>
        <v/>
      </c>
      <c r="N505" s="23"/>
      <c r="O505" s="25"/>
      <c r="P505" s="25"/>
      <c r="Q505" s="23"/>
      <c r="X505" s="23" t="str">
        <f>IF(ISBLANK(W505),  "", _xlfn.CONCAT("haas/entity/sensor/", LOWER(C505), "/", E505, "/config"))</f>
        <v/>
      </c>
      <c r="Y505" s="23" t="str">
        <f>IF(ISBLANK(W505),  "", _xlfn.CONCAT(LOWER(C505), "/", E505))</f>
        <v/>
      </c>
      <c r="AB505" s="23"/>
      <c r="AL505" s="23" t="str">
        <f t="shared" si="11"/>
        <v/>
      </c>
    </row>
    <row r="506" spans="6:38" ht="16" hidden="1" customHeight="1" x14ac:dyDescent="0.2">
      <c r="F506" s="23" t="str">
        <f>IF(ISBLANK(E506), "", Table2[[#This Row],[unique_id]])</f>
        <v/>
      </c>
      <c r="N506" s="23"/>
      <c r="O506" s="25"/>
      <c r="P506" s="25"/>
      <c r="Q506" s="23"/>
      <c r="X506" s="23" t="str">
        <f>IF(ISBLANK(W506),  "", _xlfn.CONCAT("haas/entity/sensor/", LOWER(C506), "/", E506, "/config"))</f>
        <v/>
      </c>
      <c r="Y506" s="23" t="str">
        <f>IF(ISBLANK(W506),  "", _xlfn.CONCAT(LOWER(C506), "/", E506))</f>
        <v/>
      </c>
      <c r="AB506" s="23"/>
      <c r="AL506" s="23" t="str">
        <f t="shared" si="11"/>
        <v/>
      </c>
    </row>
    <row r="507" spans="6:38" ht="16" hidden="1" customHeight="1" x14ac:dyDescent="0.2">
      <c r="F507" s="23" t="str">
        <f>IF(ISBLANK(E507), "", Table2[[#This Row],[unique_id]])</f>
        <v/>
      </c>
      <c r="N507" s="23"/>
      <c r="O507" s="25"/>
      <c r="P507" s="25"/>
      <c r="Q507" s="23"/>
      <c r="X507" s="23" t="str">
        <f>IF(ISBLANK(W507),  "", _xlfn.CONCAT("haas/entity/sensor/", LOWER(C507), "/", E507, "/config"))</f>
        <v/>
      </c>
      <c r="Y507" s="23" t="str">
        <f>IF(ISBLANK(W507),  "", _xlfn.CONCAT(LOWER(C507), "/", E507))</f>
        <v/>
      </c>
      <c r="AB507" s="23"/>
      <c r="AL507" s="23" t="str">
        <f t="shared" si="11"/>
        <v/>
      </c>
    </row>
    <row r="508" spans="6:38" ht="16" hidden="1" customHeight="1" x14ac:dyDescent="0.2">
      <c r="F508" s="23" t="str">
        <f>IF(ISBLANK(E508), "", Table2[[#This Row],[unique_id]])</f>
        <v/>
      </c>
      <c r="N508" s="23"/>
      <c r="O508" s="25"/>
      <c r="P508" s="25"/>
      <c r="Q508" s="23"/>
      <c r="X508" s="23" t="str">
        <f>IF(ISBLANK(W508),  "", _xlfn.CONCAT("haas/entity/sensor/", LOWER(C508), "/", E508, "/config"))</f>
        <v/>
      </c>
      <c r="Y508" s="23" t="str">
        <f>IF(ISBLANK(W508),  "", _xlfn.CONCAT(LOWER(C508), "/", E508))</f>
        <v/>
      </c>
      <c r="AB508" s="23"/>
      <c r="AL508" s="23" t="str">
        <f t="shared" si="11"/>
        <v/>
      </c>
    </row>
    <row r="509" spans="6:38" ht="16" hidden="1" customHeight="1" x14ac:dyDescent="0.2">
      <c r="F509" s="23" t="str">
        <f>IF(ISBLANK(E509), "", Table2[[#This Row],[unique_id]])</f>
        <v/>
      </c>
      <c r="N509" s="23"/>
      <c r="O509" s="25"/>
      <c r="P509" s="25"/>
      <c r="Q509" s="23"/>
      <c r="X509" s="23" t="str">
        <f>IF(ISBLANK(W509),  "", _xlfn.CONCAT("haas/entity/sensor/", LOWER(C509), "/", E509, "/config"))</f>
        <v/>
      </c>
      <c r="Y509" s="23" t="str">
        <f>IF(ISBLANK(W509),  "", _xlfn.CONCAT(LOWER(C509), "/", E509))</f>
        <v/>
      </c>
      <c r="AB509" s="23"/>
      <c r="AL509" s="23" t="str">
        <f t="shared" si="11"/>
        <v/>
      </c>
    </row>
    <row r="510" spans="6:38" ht="16" hidden="1" customHeight="1" x14ac:dyDescent="0.2">
      <c r="F510" s="23" t="str">
        <f>IF(ISBLANK(E510), "", Table2[[#This Row],[unique_id]])</f>
        <v/>
      </c>
      <c r="N510" s="23"/>
      <c r="O510" s="25"/>
      <c r="P510" s="25"/>
      <c r="Q510" s="23"/>
      <c r="X510" s="23" t="str">
        <f>IF(ISBLANK(W510),  "", _xlfn.CONCAT("haas/entity/sensor/", LOWER(C510), "/", E510, "/config"))</f>
        <v/>
      </c>
      <c r="Y510" s="23" t="str">
        <f>IF(ISBLANK(W510),  "", _xlfn.CONCAT(LOWER(C510), "/", E510))</f>
        <v/>
      </c>
      <c r="AB510" s="23"/>
      <c r="AL510" s="23" t="str">
        <f t="shared" si="11"/>
        <v/>
      </c>
    </row>
    <row r="511" spans="6:38" ht="16" hidden="1" customHeight="1" x14ac:dyDescent="0.2">
      <c r="F511" s="23" t="str">
        <f>IF(ISBLANK(E511), "", Table2[[#This Row],[unique_id]])</f>
        <v/>
      </c>
      <c r="N511" s="23"/>
      <c r="O511" s="25"/>
      <c r="P511" s="25"/>
      <c r="Q511" s="23"/>
      <c r="X511" s="23" t="str">
        <f>IF(ISBLANK(W511),  "", _xlfn.CONCAT("haas/entity/sensor/", LOWER(C511), "/", E511, "/config"))</f>
        <v/>
      </c>
      <c r="Y511" s="23" t="str">
        <f>IF(ISBLANK(W511),  "", _xlfn.CONCAT(LOWER(C511), "/", E511))</f>
        <v/>
      </c>
      <c r="AB511" s="23"/>
      <c r="AL511" s="23" t="str">
        <f t="shared" si="11"/>
        <v/>
      </c>
    </row>
    <row r="512" spans="6:38" ht="16" hidden="1" customHeight="1" x14ac:dyDescent="0.2">
      <c r="F512" s="23" t="str">
        <f>IF(ISBLANK(E512), "", Table2[[#This Row],[unique_id]])</f>
        <v/>
      </c>
      <c r="N512" s="23"/>
      <c r="O512" s="25"/>
      <c r="P512" s="25"/>
      <c r="Q512" s="23"/>
      <c r="X512" s="23" t="str">
        <f>IF(ISBLANK(W512),  "", _xlfn.CONCAT("haas/entity/sensor/", LOWER(C512), "/", E512, "/config"))</f>
        <v/>
      </c>
      <c r="Y512" s="23" t="str">
        <f>IF(ISBLANK(W512),  "", _xlfn.CONCAT(LOWER(C512), "/", E512))</f>
        <v/>
      </c>
      <c r="AB512" s="23"/>
      <c r="AL512" s="23" t="str">
        <f t="shared" si="11"/>
        <v/>
      </c>
    </row>
    <row r="513" spans="6:38" ht="16" hidden="1" customHeight="1" x14ac:dyDescent="0.2">
      <c r="F513" s="23" t="str">
        <f>IF(ISBLANK(E513), "", Table2[[#This Row],[unique_id]])</f>
        <v/>
      </c>
      <c r="N513" s="23"/>
      <c r="O513" s="25"/>
      <c r="P513" s="25"/>
      <c r="Q513" s="23"/>
      <c r="X513" s="23" t="str">
        <f>IF(ISBLANK(W513),  "", _xlfn.CONCAT("haas/entity/sensor/", LOWER(C513), "/", E513, "/config"))</f>
        <v/>
      </c>
      <c r="Y513" s="23" t="str">
        <f>IF(ISBLANK(W513),  "", _xlfn.CONCAT(LOWER(C513), "/", E513))</f>
        <v/>
      </c>
      <c r="AB513" s="23"/>
      <c r="AL513" s="23" t="str">
        <f t="shared" si="11"/>
        <v/>
      </c>
    </row>
    <row r="514" spans="6:38" ht="16" hidden="1" customHeight="1" x14ac:dyDescent="0.2">
      <c r="F514" s="23" t="str">
        <f>IF(ISBLANK(E514), "", Table2[[#This Row],[unique_id]])</f>
        <v/>
      </c>
      <c r="N514" s="23"/>
      <c r="O514" s="25"/>
      <c r="P514" s="25"/>
      <c r="Q514" s="23"/>
      <c r="X514" s="23" t="str">
        <f>IF(ISBLANK(W514),  "", _xlfn.CONCAT("haas/entity/sensor/", LOWER(C514), "/", E514, "/config"))</f>
        <v/>
      </c>
      <c r="Y514" s="23" t="str">
        <f>IF(ISBLANK(W514),  "", _xlfn.CONCAT(LOWER(C514), "/", E514))</f>
        <v/>
      </c>
      <c r="AB514" s="23"/>
      <c r="AL514" s="23" t="str">
        <f t="shared" si="11"/>
        <v/>
      </c>
    </row>
    <row r="515" spans="6:38" ht="16" hidden="1" customHeight="1" x14ac:dyDescent="0.2">
      <c r="F515" s="23" t="str">
        <f>IF(ISBLANK(E515), "", Table2[[#This Row],[unique_id]])</f>
        <v/>
      </c>
      <c r="N515" s="23"/>
      <c r="O515" s="25"/>
      <c r="P515" s="25"/>
      <c r="Q515" s="23"/>
      <c r="X515" s="23" t="str">
        <f>IF(ISBLANK(W515),  "", _xlfn.CONCAT("haas/entity/sensor/", LOWER(C515), "/", E515, "/config"))</f>
        <v/>
      </c>
      <c r="Y515" s="23" t="str">
        <f>IF(ISBLANK(W515),  "", _xlfn.CONCAT(LOWER(C515), "/", E515))</f>
        <v/>
      </c>
      <c r="AB515" s="23"/>
      <c r="AL515" s="23" t="str">
        <f t="shared" si="11"/>
        <v/>
      </c>
    </row>
    <row r="516" spans="6:38" ht="16" hidden="1" customHeight="1" x14ac:dyDescent="0.2">
      <c r="F516" s="23" t="str">
        <f>IF(ISBLANK(E516), "", Table2[[#This Row],[unique_id]])</f>
        <v/>
      </c>
      <c r="N516" s="23"/>
      <c r="O516" s="25"/>
      <c r="P516" s="25"/>
      <c r="Q516" s="23"/>
      <c r="X516" s="23" t="str">
        <f>IF(ISBLANK(W516),  "", _xlfn.CONCAT("haas/entity/sensor/", LOWER(C516), "/", E516, "/config"))</f>
        <v/>
      </c>
      <c r="Y516" s="23" t="str">
        <f>IF(ISBLANK(W516),  "", _xlfn.CONCAT(LOWER(C516), "/", E516))</f>
        <v/>
      </c>
      <c r="AB516" s="23"/>
      <c r="AL516" s="23" t="str">
        <f t="shared" si="11"/>
        <v/>
      </c>
    </row>
    <row r="517" spans="6:38" ht="16" hidden="1" customHeight="1" x14ac:dyDescent="0.2">
      <c r="F517" s="23" t="str">
        <f>IF(ISBLANK(E517), "", Table2[[#This Row],[unique_id]])</f>
        <v/>
      </c>
      <c r="N517" s="23"/>
      <c r="O517" s="25"/>
      <c r="P517" s="25"/>
      <c r="Q517" s="23"/>
      <c r="X517" s="23" t="str">
        <f>IF(ISBLANK(W517),  "", _xlfn.CONCAT("haas/entity/sensor/", LOWER(C517), "/", E517, "/config"))</f>
        <v/>
      </c>
      <c r="Y517" s="23" t="str">
        <f>IF(ISBLANK(W517),  "", _xlfn.CONCAT(LOWER(C517), "/", E517))</f>
        <v/>
      </c>
      <c r="AB517" s="23"/>
      <c r="AL517" s="23" t="str">
        <f t="shared" ref="AL517:AL580" si="12">IF(AND(ISBLANK(AJ517), ISBLANK(AK517)), "", _xlfn.CONCAT("[", IF(ISBLANK(AJ517), "", _xlfn.CONCAT("[""mac"", """, AJ517, """]")), IF(ISBLANK(AK517), "", _xlfn.CONCAT(", [""ip"", """, AK517, """]")), "]"))</f>
        <v/>
      </c>
    </row>
    <row r="518" spans="6:38" ht="16" hidden="1" customHeight="1" x14ac:dyDescent="0.2">
      <c r="F518" s="23" t="str">
        <f>IF(ISBLANK(E518), "", Table2[[#This Row],[unique_id]])</f>
        <v/>
      </c>
      <c r="N518" s="23"/>
      <c r="O518" s="25"/>
      <c r="P518" s="25"/>
      <c r="Q518" s="23"/>
      <c r="X518" s="23" t="str">
        <f>IF(ISBLANK(W518),  "", _xlfn.CONCAT("haas/entity/sensor/", LOWER(C518), "/", E518, "/config"))</f>
        <v/>
      </c>
      <c r="Y518" s="23" t="str">
        <f>IF(ISBLANK(W518),  "", _xlfn.CONCAT(LOWER(C518), "/", E518))</f>
        <v/>
      </c>
      <c r="AB518" s="23"/>
      <c r="AL518" s="23" t="str">
        <f t="shared" si="12"/>
        <v/>
      </c>
    </row>
    <row r="519" spans="6:38" ht="16" hidden="1" customHeight="1" x14ac:dyDescent="0.2">
      <c r="F519" s="23" t="str">
        <f>IF(ISBLANK(E519), "", Table2[[#This Row],[unique_id]])</f>
        <v/>
      </c>
      <c r="N519" s="23"/>
      <c r="O519" s="25"/>
      <c r="P519" s="25"/>
      <c r="Q519" s="23"/>
      <c r="X519" s="23" t="str">
        <f>IF(ISBLANK(W519),  "", _xlfn.CONCAT("haas/entity/sensor/", LOWER(C519), "/", E519, "/config"))</f>
        <v/>
      </c>
      <c r="Y519" s="23" t="str">
        <f>IF(ISBLANK(W519),  "", _xlfn.CONCAT(LOWER(C519), "/", E519))</f>
        <v/>
      </c>
      <c r="AB519" s="23"/>
      <c r="AL519" s="23" t="str">
        <f t="shared" si="12"/>
        <v/>
      </c>
    </row>
    <row r="520" spans="6:38" ht="16" hidden="1" customHeight="1" x14ac:dyDescent="0.2">
      <c r="F520" s="23" t="str">
        <f>IF(ISBLANK(E520), "", Table2[[#This Row],[unique_id]])</f>
        <v/>
      </c>
      <c r="N520" s="23"/>
      <c r="O520" s="25"/>
      <c r="P520" s="25"/>
      <c r="Q520" s="23"/>
      <c r="X520" s="23" t="str">
        <f>IF(ISBLANK(W520),  "", _xlfn.CONCAT("haas/entity/sensor/", LOWER(C520), "/", E520, "/config"))</f>
        <v/>
      </c>
      <c r="Y520" s="23" t="str">
        <f>IF(ISBLANK(W520),  "", _xlfn.CONCAT(LOWER(C520), "/", E520))</f>
        <v/>
      </c>
      <c r="AB520" s="23"/>
      <c r="AL520" s="23" t="str">
        <f t="shared" si="12"/>
        <v/>
      </c>
    </row>
    <row r="521" spans="6:38" ht="16" hidden="1" customHeight="1" x14ac:dyDescent="0.2">
      <c r="F521" s="23" t="str">
        <f>IF(ISBLANK(E521), "", Table2[[#This Row],[unique_id]])</f>
        <v/>
      </c>
      <c r="N521" s="23"/>
      <c r="O521" s="25"/>
      <c r="P521" s="25"/>
      <c r="Q521" s="23"/>
      <c r="X521" s="23" t="str">
        <f>IF(ISBLANK(W521),  "", _xlfn.CONCAT("haas/entity/sensor/", LOWER(C521), "/", E521, "/config"))</f>
        <v/>
      </c>
      <c r="Y521" s="23" t="str">
        <f>IF(ISBLANK(W521),  "", _xlfn.CONCAT(LOWER(C521), "/", E521))</f>
        <v/>
      </c>
      <c r="AB521" s="23"/>
      <c r="AL521" s="23" t="str">
        <f t="shared" si="12"/>
        <v/>
      </c>
    </row>
    <row r="522" spans="6:38" ht="16" hidden="1" customHeight="1" x14ac:dyDescent="0.2">
      <c r="F522" s="23" t="str">
        <f>IF(ISBLANK(E522), "", Table2[[#This Row],[unique_id]])</f>
        <v/>
      </c>
      <c r="N522" s="23"/>
      <c r="O522" s="25"/>
      <c r="P522" s="25"/>
      <c r="Q522" s="23"/>
      <c r="X522" s="23" t="str">
        <f>IF(ISBLANK(W522),  "", _xlfn.CONCAT("haas/entity/sensor/", LOWER(C522), "/", E522, "/config"))</f>
        <v/>
      </c>
      <c r="Y522" s="23" t="str">
        <f>IF(ISBLANK(W522),  "", _xlfn.CONCAT(LOWER(C522), "/", E522))</f>
        <v/>
      </c>
      <c r="AB522" s="23"/>
      <c r="AL522" s="23" t="str">
        <f t="shared" si="12"/>
        <v/>
      </c>
    </row>
    <row r="523" spans="6:38" ht="16" hidden="1" customHeight="1" x14ac:dyDescent="0.2">
      <c r="F523" s="23" t="str">
        <f>IF(ISBLANK(E523), "", Table2[[#This Row],[unique_id]])</f>
        <v/>
      </c>
      <c r="N523" s="23"/>
      <c r="O523" s="25"/>
      <c r="P523" s="25"/>
      <c r="Q523" s="23"/>
      <c r="X523" s="23" t="str">
        <f>IF(ISBLANK(W523),  "", _xlfn.CONCAT("haas/entity/sensor/", LOWER(C523), "/", E523, "/config"))</f>
        <v/>
      </c>
      <c r="Y523" s="23" t="str">
        <f>IF(ISBLANK(W523),  "", _xlfn.CONCAT(LOWER(C523), "/", E523))</f>
        <v/>
      </c>
      <c r="AB523" s="23"/>
      <c r="AL523" s="23" t="str">
        <f t="shared" si="12"/>
        <v/>
      </c>
    </row>
    <row r="524" spans="6:38" ht="16" hidden="1" customHeight="1" x14ac:dyDescent="0.2">
      <c r="F524" s="23" t="str">
        <f>IF(ISBLANK(E524), "", Table2[[#This Row],[unique_id]])</f>
        <v/>
      </c>
      <c r="N524" s="23"/>
      <c r="O524" s="25"/>
      <c r="P524" s="25"/>
      <c r="Q524" s="23"/>
      <c r="X524" s="23" t="str">
        <f>IF(ISBLANK(W524),  "", _xlfn.CONCAT("haas/entity/sensor/", LOWER(C524), "/", E524, "/config"))</f>
        <v/>
      </c>
      <c r="Y524" s="23" t="str">
        <f>IF(ISBLANK(W524),  "", _xlfn.CONCAT(LOWER(C524), "/", E524))</f>
        <v/>
      </c>
      <c r="AB524" s="23"/>
      <c r="AL524" s="23" t="str">
        <f t="shared" si="12"/>
        <v/>
      </c>
    </row>
    <row r="525" spans="6:38" ht="16" hidden="1" customHeight="1" x14ac:dyDescent="0.2">
      <c r="F525" s="23" t="str">
        <f>IF(ISBLANK(E525), "", Table2[[#This Row],[unique_id]])</f>
        <v/>
      </c>
      <c r="N525" s="23"/>
      <c r="O525" s="25"/>
      <c r="P525" s="25"/>
      <c r="Q525" s="23"/>
      <c r="X525" s="23" t="str">
        <f>IF(ISBLANK(W525),  "", _xlfn.CONCAT("haas/entity/sensor/", LOWER(C525), "/", E525, "/config"))</f>
        <v/>
      </c>
      <c r="Y525" s="23" t="str">
        <f>IF(ISBLANK(W525),  "", _xlfn.CONCAT(LOWER(C525), "/", E525))</f>
        <v/>
      </c>
      <c r="AB525" s="23"/>
      <c r="AL525" s="23" t="str">
        <f t="shared" si="12"/>
        <v/>
      </c>
    </row>
    <row r="526" spans="6:38" ht="16" hidden="1" customHeight="1" x14ac:dyDescent="0.2">
      <c r="F526" s="23" t="str">
        <f>IF(ISBLANK(E526), "", Table2[[#This Row],[unique_id]])</f>
        <v/>
      </c>
      <c r="N526" s="23"/>
      <c r="O526" s="25"/>
      <c r="P526" s="25"/>
      <c r="Q526" s="23"/>
      <c r="X526" s="23" t="str">
        <f>IF(ISBLANK(W526),  "", _xlfn.CONCAT("haas/entity/sensor/", LOWER(C526), "/", E526, "/config"))</f>
        <v/>
      </c>
      <c r="Y526" s="23" t="str">
        <f>IF(ISBLANK(W526),  "", _xlfn.CONCAT(LOWER(C526), "/", E526))</f>
        <v/>
      </c>
      <c r="AB526" s="23"/>
      <c r="AL526" s="23" t="str">
        <f t="shared" si="12"/>
        <v/>
      </c>
    </row>
    <row r="527" spans="6:38" ht="16" hidden="1" customHeight="1" x14ac:dyDescent="0.2">
      <c r="F527" s="23" t="str">
        <f>IF(ISBLANK(E527), "", Table2[[#This Row],[unique_id]])</f>
        <v/>
      </c>
      <c r="N527" s="23"/>
      <c r="O527" s="25"/>
      <c r="P527" s="25"/>
      <c r="Q527" s="23"/>
      <c r="X527" s="23" t="str">
        <f>IF(ISBLANK(W527),  "", _xlfn.CONCAT("haas/entity/sensor/", LOWER(C527), "/", E527, "/config"))</f>
        <v/>
      </c>
      <c r="Y527" s="23" t="str">
        <f>IF(ISBLANK(W527),  "", _xlfn.CONCAT(LOWER(C527), "/", E527))</f>
        <v/>
      </c>
      <c r="AB527" s="23"/>
      <c r="AL527" s="23" t="str">
        <f t="shared" si="12"/>
        <v/>
      </c>
    </row>
    <row r="528" spans="6:38" ht="16" hidden="1" customHeight="1" x14ac:dyDescent="0.2">
      <c r="F528" s="23" t="str">
        <f>IF(ISBLANK(E528), "", Table2[[#This Row],[unique_id]])</f>
        <v/>
      </c>
      <c r="N528" s="23"/>
      <c r="O528" s="25"/>
      <c r="P528" s="25"/>
      <c r="Q528" s="23"/>
      <c r="X528" s="23" t="str">
        <f>IF(ISBLANK(W528),  "", _xlfn.CONCAT("haas/entity/sensor/", LOWER(C528), "/", E528, "/config"))</f>
        <v/>
      </c>
      <c r="Y528" s="23" t="str">
        <f>IF(ISBLANK(W528),  "", _xlfn.CONCAT(LOWER(C528), "/", E528))</f>
        <v/>
      </c>
      <c r="AB528" s="23"/>
      <c r="AL528" s="23" t="str">
        <f t="shared" si="12"/>
        <v/>
      </c>
    </row>
    <row r="529" spans="6:38" ht="16" hidden="1" customHeight="1" x14ac:dyDescent="0.2">
      <c r="F529" s="23" t="str">
        <f>IF(ISBLANK(E529), "", Table2[[#This Row],[unique_id]])</f>
        <v/>
      </c>
      <c r="N529" s="23"/>
      <c r="O529" s="25"/>
      <c r="P529" s="25"/>
      <c r="Q529" s="23"/>
      <c r="X529" s="23" t="str">
        <f>IF(ISBLANK(W529),  "", _xlfn.CONCAT("haas/entity/sensor/", LOWER(C529), "/", E529, "/config"))</f>
        <v/>
      </c>
      <c r="Y529" s="23" t="str">
        <f>IF(ISBLANK(W529),  "", _xlfn.CONCAT(LOWER(C529), "/", E529))</f>
        <v/>
      </c>
      <c r="AB529" s="23"/>
      <c r="AL529" s="23" t="str">
        <f t="shared" si="12"/>
        <v/>
      </c>
    </row>
    <row r="530" spans="6:38" ht="16" hidden="1" customHeight="1" x14ac:dyDescent="0.2">
      <c r="F530" s="23" t="str">
        <f>IF(ISBLANK(E530), "", Table2[[#This Row],[unique_id]])</f>
        <v/>
      </c>
      <c r="N530" s="23"/>
      <c r="O530" s="25"/>
      <c r="P530" s="25"/>
      <c r="Q530" s="23"/>
      <c r="X530" s="23" t="str">
        <f>IF(ISBLANK(W530),  "", _xlfn.CONCAT("haas/entity/sensor/", LOWER(C530), "/", E530, "/config"))</f>
        <v/>
      </c>
      <c r="Y530" s="23" t="str">
        <f>IF(ISBLANK(W530),  "", _xlfn.CONCAT(LOWER(C530), "/", E530))</f>
        <v/>
      </c>
      <c r="AB530" s="23"/>
      <c r="AL530" s="23" t="str">
        <f t="shared" si="12"/>
        <v/>
      </c>
    </row>
    <row r="531" spans="6:38" ht="16" hidden="1" customHeight="1" x14ac:dyDescent="0.2">
      <c r="F531" s="23" t="str">
        <f>IF(ISBLANK(E531), "", Table2[[#This Row],[unique_id]])</f>
        <v/>
      </c>
      <c r="N531" s="23"/>
      <c r="O531" s="25"/>
      <c r="P531" s="25"/>
      <c r="Q531" s="23"/>
      <c r="X531" s="23" t="str">
        <f>IF(ISBLANK(W531),  "", _xlfn.CONCAT("haas/entity/sensor/", LOWER(C531), "/", E531, "/config"))</f>
        <v/>
      </c>
      <c r="Y531" s="23" t="str">
        <f>IF(ISBLANK(W531),  "", _xlfn.CONCAT(LOWER(C531), "/", E531))</f>
        <v/>
      </c>
      <c r="AB531" s="23"/>
      <c r="AL531" s="23" t="str">
        <f t="shared" si="12"/>
        <v/>
      </c>
    </row>
    <row r="532" spans="6:38" ht="16" hidden="1" customHeight="1" x14ac:dyDescent="0.2">
      <c r="F532" s="23" t="str">
        <f>IF(ISBLANK(E532), "", Table2[[#This Row],[unique_id]])</f>
        <v/>
      </c>
      <c r="N532" s="23"/>
      <c r="O532" s="25"/>
      <c r="P532" s="25"/>
      <c r="Q532" s="23"/>
      <c r="X532" s="23" t="str">
        <f>IF(ISBLANK(W532),  "", _xlfn.CONCAT("haas/entity/sensor/", LOWER(C532), "/", E532, "/config"))</f>
        <v/>
      </c>
      <c r="Y532" s="23" t="str">
        <f>IF(ISBLANK(W532),  "", _xlfn.CONCAT(LOWER(C532), "/", E532))</f>
        <v/>
      </c>
      <c r="AB532" s="23"/>
      <c r="AL532" s="23" t="str">
        <f t="shared" si="12"/>
        <v/>
      </c>
    </row>
    <row r="533" spans="6:38" ht="16" hidden="1" customHeight="1" x14ac:dyDescent="0.2">
      <c r="F533" s="23" t="str">
        <f>IF(ISBLANK(E533), "", Table2[[#This Row],[unique_id]])</f>
        <v/>
      </c>
      <c r="N533" s="23"/>
      <c r="O533" s="25"/>
      <c r="P533" s="25"/>
      <c r="Q533" s="23"/>
      <c r="X533" s="23" t="str">
        <f>IF(ISBLANK(W533),  "", _xlfn.CONCAT("haas/entity/sensor/", LOWER(C533), "/", E533, "/config"))</f>
        <v/>
      </c>
      <c r="Y533" s="23" t="str">
        <f>IF(ISBLANK(W533),  "", _xlfn.CONCAT(LOWER(C533), "/", E533))</f>
        <v/>
      </c>
      <c r="AB533" s="23"/>
      <c r="AL533" s="23" t="str">
        <f t="shared" si="12"/>
        <v/>
      </c>
    </row>
    <row r="534" spans="6:38" ht="16" hidden="1" customHeight="1" x14ac:dyDescent="0.2">
      <c r="F534" s="23" t="str">
        <f>IF(ISBLANK(E534), "", Table2[[#This Row],[unique_id]])</f>
        <v/>
      </c>
      <c r="N534" s="23"/>
      <c r="O534" s="25"/>
      <c r="P534" s="25"/>
      <c r="Q534" s="23"/>
      <c r="X534" s="23" t="str">
        <f>IF(ISBLANK(W534),  "", _xlfn.CONCAT("haas/entity/sensor/", LOWER(C534), "/", E534, "/config"))</f>
        <v/>
      </c>
      <c r="Y534" s="23" t="str">
        <f>IF(ISBLANK(W534),  "", _xlfn.CONCAT(LOWER(C534), "/", E534))</f>
        <v/>
      </c>
      <c r="AB534" s="23"/>
      <c r="AL534" s="23" t="str">
        <f t="shared" si="12"/>
        <v/>
      </c>
    </row>
    <row r="535" spans="6:38" ht="16" hidden="1" customHeight="1" x14ac:dyDescent="0.2">
      <c r="F535" s="23" t="str">
        <f>IF(ISBLANK(E535), "", Table2[[#This Row],[unique_id]])</f>
        <v/>
      </c>
      <c r="N535" s="23"/>
      <c r="O535" s="25"/>
      <c r="P535" s="25"/>
      <c r="Q535" s="23"/>
      <c r="X535" s="23" t="str">
        <f>IF(ISBLANK(W535),  "", _xlfn.CONCAT("haas/entity/sensor/", LOWER(C535), "/", E535, "/config"))</f>
        <v/>
      </c>
      <c r="Y535" s="23" t="str">
        <f>IF(ISBLANK(W535),  "", _xlfn.CONCAT(LOWER(C535), "/", E535))</f>
        <v/>
      </c>
      <c r="AB535" s="23"/>
      <c r="AL535" s="23" t="str">
        <f t="shared" si="12"/>
        <v/>
      </c>
    </row>
    <row r="536" spans="6:38" ht="16" hidden="1" customHeight="1" x14ac:dyDescent="0.2">
      <c r="F536" s="23" t="str">
        <f>IF(ISBLANK(E536), "", Table2[[#This Row],[unique_id]])</f>
        <v/>
      </c>
      <c r="N536" s="23"/>
      <c r="O536" s="25"/>
      <c r="P536" s="25"/>
      <c r="Q536" s="23"/>
      <c r="X536" s="23" t="str">
        <f>IF(ISBLANK(W536),  "", _xlfn.CONCAT("haas/entity/sensor/", LOWER(C536), "/", E536, "/config"))</f>
        <v/>
      </c>
      <c r="Y536" s="23" t="str">
        <f>IF(ISBLANK(W536),  "", _xlfn.CONCAT(LOWER(C536), "/", E536))</f>
        <v/>
      </c>
      <c r="AB536" s="23"/>
      <c r="AL536" s="23" t="str">
        <f t="shared" si="12"/>
        <v/>
      </c>
    </row>
    <row r="537" spans="6:38" ht="16" hidden="1" customHeight="1" x14ac:dyDescent="0.2">
      <c r="F537" s="23" t="str">
        <f>IF(ISBLANK(E537), "", Table2[[#This Row],[unique_id]])</f>
        <v/>
      </c>
      <c r="N537" s="23"/>
      <c r="O537" s="25"/>
      <c r="P537" s="25"/>
      <c r="Q537" s="23"/>
      <c r="X537" s="23" t="str">
        <f>IF(ISBLANK(W537),  "", _xlfn.CONCAT("haas/entity/sensor/", LOWER(C537), "/", E537, "/config"))</f>
        <v/>
      </c>
      <c r="Y537" s="23" t="str">
        <f>IF(ISBLANK(W537),  "", _xlfn.CONCAT(LOWER(C537), "/", E537))</f>
        <v/>
      </c>
      <c r="AB537" s="23"/>
      <c r="AL537" s="23" t="str">
        <f t="shared" si="12"/>
        <v/>
      </c>
    </row>
    <row r="538" spans="6:38" ht="16" hidden="1" customHeight="1" x14ac:dyDescent="0.2">
      <c r="F538" s="23" t="str">
        <f>IF(ISBLANK(E538), "", Table2[[#This Row],[unique_id]])</f>
        <v/>
      </c>
      <c r="N538" s="23"/>
      <c r="O538" s="25"/>
      <c r="P538" s="25"/>
      <c r="Q538" s="23"/>
      <c r="X538" s="23" t="str">
        <f>IF(ISBLANK(W538),  "", _xlfn.CONCAT("haas/entity/sensor/", LOWER(C538), "/", E538, "/config"))</f>
        <v/>
      </c>
      <c r="Y538" s="23" t="str">
        <f>IF(ISBLANK(W538),  "", _xlfn.CONCAT(LOWER(C538), "/", E538))</f>
        <v/>
      </c>
      <c r="AB538" s="23"/>
      <c r="AL538" s="23" t="str">
        <f t="shared" si="12"/>
        <v/>
      </c>
    </row>
    <row r="539" spans="6:38" ht="16" hidden="1" customHeight="1" x14ac:dyDescent="0.2">
      <c r="F539" s="23" t="str">
        <f>IF(ISBLANK(E539), "", Table2[[#This Row],[unique_id]])</f>
        <v/>
      </c>
      <c r="N539" s="23"/>
      <c r="O539" s="25"/>
      <c r="P539" s="25"/>
      <c r="Q539" s="23"/>
      <c r="X539" s="23" t="str">
        <f>IF(ISBLANK(W539),  "", _xlfn.CONCAT("haas/entity/sensor/", LOWER(C539), "/", E539, "/config"))</f>
        <v/>
      </c>
      <c r="Y539" s="23" t="str">
        <f>IF(ISBLANK(W539),  "", _xlfn.CONCAT(LOWER(C539), "/", E539))</f>
        <v/>
      </c>
      <c r="AB539" s="23"/>
      <c r="AL539" s="23" t="str">
        <f t="shared" si="12"/>
        <v/>
      </c>
    </row>
    <row r="540" spans="6:38" ht="16" hidden="1" customHeight="1" x14ac:dyDescent="0.2">
      <c r="F540" s="23" t="str">
        <f>IF(ISBLANK(E540), "", Table2[[#This Row],[unique_id]])</f>
        <v/>
      </c>
      <c r="N540" s="23"/>
      <c r="O540" s="25"/>
      <c r="P540" s="25"/>
      <c r="Q540" s="23"/>
      <c r="X540" s="23" t="str">
        <f>IF(ISBLANK(W540),  "", _xlfn.CONCAT("haas/entity/sensor/", LOWER(C540), "/", E540, "/config"))</f>
        <v/>
      </c>
      <c r="Y540" s="23" t="str">
        <f>IF(ISBLANK(W540),  "", _xlfn.CONCAT(LOWER(C540), "/", E540))</f>
        <v/>
      </c>
      <c r="AB540" s="23"/>
      <c r="AL540" s="23" t="str">
        <f t="shared" si="12"/>
        <v/>
      </c>
    </row>
    <row r="541" spans="6:38" ht="16" hidden="1" customHeight="1" x14ac:dyDescent="0.2">
      <c r="F541" s="23" t="str">
        <f>IF(ISBLANK(E541), "", Table2[[#This Row],[unique_id]])</f>
        <v/>
      </c>
      <c r="N541" s="23"/>
      <c r="O541" s="25"/>
      <c r="P541" s="25"/>
      <c r="Q541" s="23"/>
      <c r="X541" s="23" t="str">
        <f>IF(ISBLANK(W541),  "", _xlfn.CONCAT("haas/entity/sensor/", LOWER(C541), "/", E541, "/config"))</f>
        <v/>
      </c>
      <c r="Y541" s="23" t="str">
        <f>IF(ISBLANK(W541),  "", _xlfn.CONCAT(LOWER(C541), "/", E541))</f>
        <v/>
      </c>
      <c r="AB541" s="23"/>
      <c r="AL541" s="23" t="str">
        <f t="shared" si="12"/>
        <v/>
      </c>
    </row>
    <row r="542" spans="6:38" ht="16" hidden="1" customHeight="1" x14ac:dyDescent="0.2">
      <c r="F542" s="23" t="str">
        <f>IF(ISBLANK(E542), "", Table2[[#This Row],[unique_id]])</f>
        <v/>
      </c>
      <c r="N542" s="23"/>
      <c r="O542" s="25"/>
      <c r="P542" s="25"/>
      <c r="Q542" s="23"/>
      <c r="X542" s="23" t="str">
        <f>IF(ISBLANK(W542),  "", _xlfn.CONCAT("haas/entity/sensor/", LOWER(C542), "/", E542, "/config"))</f>
        <v/>
      </c>
      <c r="Y542" s="23" t="str">
        <f>IF(ISBLANK(W542),  "", _xlfn.CONCAT(LOWER(C542), "/", E542))</f>
        <v/>
      </c>
      <c r="AB542" s="23"/>
      <c r="AL542" s="23" t="str">
        <f t="shared" si="12"/>
        <v/>
      </c>
    </row>
    <row r="543" spans="6:38" ht="16" hidden="1" customHeight="1" x14ac:dyDescent="0.2">
      <c r="F543" s="23" t="str">
        <f>IF(ISBLANK(E543), "", Table2[[#This Row],[unique_id]])</f>
        <v/>
      </c>
      <c r="N543" s="23"/>
      <c r="O543" s="25"/>
      <c r="P543" s="25"/>
      <c r="Q543" s="23"/>
      <c r="X543" s="23" t="str">
        <f>IF(ISBLANK(W543),  "", _xlfn.CONCAT("haas/entity/sensor/", LOWER(C543), "/", E543, "/config"))</f>
        <v/>
      </c>
      <c r="Y543" s="23" t="str">
        <f>IF(ISBLANK(W543),  "", _xlfn.CONCAT(LOWER(C543), "/", E543))</f>
        <v/>
      </c>
      <c r="AB543" s="23"/>
      <c r="AL543" s="23" t="str">
        <f t="shared" si="12"/>
        <v/>
      </c>
    </row>
    <row r="544" spans="6:38" ht="16" hidden="1" customHeight="1" x14ac:dyDescent="0.2">
      <c r="F544" s="23" t="str">
        <f>IF(ISBLANK(E544), "", Table2[[#This Row],[unique_id]])</f>
        <v/>
      </c>
      <c r="N544" s="23"/>
      <c r="O544" s="25"/>
      <c r="P544" s="25"/>
      <c r="Q544" s="23"/>
      <c r="X544" s="23" t="str">
        <f>IF(ISBLANK(W544),  "", _xlfn.CONCAT("haas/entity/sensor/", LOWER(C544), "/", E544, "/config"))</f>
        <v/>
      </c>
      <c r="Y544" s="23" t="str">
        <f>IF(ISBLANK(W544),  "", _xlfn.CONCAT(LOWER(C544), "/", E544))</f>
        <v/>
      </c>
      <c r="AB544" s="23"/>
      <c r="AL544" s="23" t="str">
        <f t="shared" si="12"/>
        <v/>
      </c>
    </row>
    <row r="545" spans="6:38" ht="16" hidden="1" customHeight="1" x14ac:dyDescent="0.2">
      <c r="F545" s="23" t="str">
        <f>IF(ISBLANK(E545), "", Table2[[#This Row],[unique_id]])</f>
        <v/>
      </c>
      <c r="N545" s="23"/>
      <c r="O545" s="25"/>
      <c r="P545" s="25"/>
      <c r="Q545" s="23"/>
      <c r="X545" s="23" t="str">
        <f>IF(ISBLANK(W545),  "", _xlfn.CONCAT("haas/entity/sensor/", LOWER(C545), "/", E545, "/config"))</f>
        <v/>
      </c>
      <c r="Y545" s="23" t="str">
        <f>IF(ISBLANK(W545),  "", _xlfn.CONCAT(LOWER(C545), "/", E545))</f>
        <v/>
      </c>
      <c r="AB545" s="23"/>
      <c r="AL545" s="23" t="str">
        <f t="shared" si="12"/>
        <v/>
      </c>
    </row>
    <row r="546" spans="6:38" ht="16" hidden="1" customHeight="1" x14ac:dyDescent="0.2">
      <c r="F546" s="23" t="str">
        <f>IF(ISBLANK(E546), "", Table2[[#This Row],[unique_id]])</f>
        <v/>
      </c>
      <c r="N546" s="23"/>
      <c r="O546" s="25"/>
      <c r="P546" s="25"/>
      <c r="Q546" s="23"/>
      <c r="X546" s="23" t="str">
        <f>IF(ISBLANK(W546),  "", _xlfn.CONCAT("haas/entity/sensor/", LOWER(C546), "/", E546, "/config"))</f>
        <v/>
      </c>
      <c r="Y546" s="23" t="str">
        <f>IF(ISBLANK(W546),  "", _xlfn.CONCAT(LOWER(C546), "/", E546))</f>
        <v/>
      </c>
      <c r="AB546" s="23"/>
      <c r="AL546" s="23" t="str">
        <f t="shared" si="12"/>
        <v/>
      </c>
    </row>
    <row r="547" spans="6:38" ht="16" hidden="1" customHeight="1" x14ac:dyDescent="0.2">
      <c r="F547" s="23" t="str">
        <f>IF(ISBLANK(E547), "", Table2[[#This Row],[unique_id]])</f>
        <v/>
      </c>
      <c r="N547" s="23"/>
      <c r="O547" s="25"/>
      <c r="P547" s="25"/>
      <c r="Q547" s="23"/>
      <c r="X547" s="23" t="str">
        <f>IF(ISBLANK(W547),  "", _xlfn.CONCAT("haas/entity/sensor/", LOWER(C547), "/", E547, "/config"))</f>
        <v/>
      </c>
      <c r="Y547" s="23" t="str">
        <f>IF(ISBLANK(W547),  "", _xlfn.CONCAT(LOWER(C547), "/", E547))</f>
        <v/>
      </c>
      <c r="AB547" s="23"/>
      <c r="AL547" s="23" t="str">
        <f t="shared" si="12"/>
        <v/>
      </c>
    </row>
    <row r="548" spans="6:38" ht="16" hidden="1" customHeight="1" x14ac:dyDescent="0.2">
      <c r="F548" s="23" t="str">
        <f>IF(ISBLANK(E548), "", Table2[[#This Row],[unique_id]])</f>
        <v/>
      </c>
      <c r="N548" s="23"/>
      <c r="O548" s="25"/>
      <c r="P548" s="25"/>
      <c r="Q548" s="23"/>
      <c r="X548" s="23" t="str">
        <f>IF(ISBLANK(W548),  "", _xlfn.CONCAT("haas/entity/sensor/", LOWER(C548), "/", E548, "/config"))</f>
        <v/>
      </c>
      <c r="Y548" s="23" t="str">
        <f>IF(ISBLANK(W548),  "", _xlfn.CONCAT(LOWER(C548), "/", E548))</f>
        <v/>
      </c>
      <c r="AB548" s="23"/>
      <c r="AL548" s="23" t="str">
        <f t="shared" si="12"/>
        <v/>
      </c>
    </row>
    <row r="549" spans="6:38" ht="16" hidden="1" customHeight="1" x14ac:dyDescent="0.2">
      <c r="F549" s="23" t="str">
        <f>IF(ISBLANK(E549), "", Table2[[#This Row],[unique_id]])</f>
        <v/>
      </c>
      <c r="N549" s="23"/>
      <c r="O549" s="25"/>
      <c r="P549" s="25"/>
      <c r="Q549" s="23"/>
      <c r="X549" s="23" t="str">
        <f>IF(ISBLANK(W549),  "", _xlfn.CONCAT("haas/entity/sensor/", LOWER(C549), "/", E549, "/config"))</f>
        <v/>
      </c>
      <c r="Y549" s="23" t="str">
        <f>IF(ISBLANK(W549),  "", _xlfn.CONCAT(LOWER(C549), "/", E549))</f>
        <v/>
      </c>
      <c r="AB549" s="23"/>
      <c r="AL549" s="23" t="str">
        <f t="shared" si="12"/>
        <v/>
      </c>
    </row>
    <row r="550" spans="6:38" ht="16" hidden="1" customHeight="1" x14ac:dyDescent="0.2">
      <c r="F550" s="23" t="str">
        <f>IF(ISBLANK(E550), "", Table2[[#This Row],[unique_id]])</f>
        <v/>
      </c>
      <c r="N550" s="23"/>
      <c r="O550" s="25"/>
      <c r="P550" s="25"/>
      <c r="Q550" s="23"/>
      <c r="X550" s="23" t="str">
        <f>IF(ISBLANK(W550),  "", _xlfn.CONCAT("haas/entity/sensor/", LOWER(C550), "/", E550, "/config"))</f>
        <v/>
      </c>
      <c r="Y550" s="23" t="str">
        <f>IF(ISBLANK(W550),  "", _xlfn.CONCAT(LOWER(C550), "/", E550))</f>
        <v/>
      </c>
      <c r="AB550" s="23"/>
      <c r="AL550" s="23" t="str">
        <f t="shared" si="12"/>
        <v/>
      </c>
    </row>
    <row r="551" spans="6:38" ht="16" hidden="1" customHeight="1" x14ac:dyDescent="0.2">
      <c r="F551" s="23" t="str">
        <f>IF(ISBLANK(E551), "", Table2[[#This Row],[unique_id]])</f>
        <v/>
      </c>
      <c r="N551" s="23"/>
      <c r="O551" s="25"/>
      <c r="P551" s="25"/>
      <c r="Q551" s="23"/>
      <c r="X551" s="23" t="str">
        <f>IF(ISBLANK(W551),  "", _xlfn.CONCAT("haas/entity/sensor/", LOWER(C551), "/", E551, "/config"))</f>
        <v/>
      </c>
      <c r="Y551" s="23" t="str">
        <f>IF(ISBLANK(W551),  "", _xlfn.CONCAT(LOWER(C551), "/", E551))</f>
        <v/>
      </c>
      <c r="AB551" s="23"/>
      <c r="AL551" s="23" t="str">
        <f t="shared" si="12"/>
        <v/>
      </c>
    </row>
    <row r="552" spans="6:38" ht="16" hidden="1" customHeight="1" x14ac:dyDescent="0.2">
      <c r="F552" s="23" t="str">
        <f>IF(ISBLANK(E552), "", Table2[[#This Row],[unique_id]])</f>
        <v/>
      </c>
      <c r="N552" s="23"/>
      <c r="O552" s="25"/>
      <c r="P552" s="25"/>
      <c r="Q552" s="23"/>
      <c r="X552" s="23" t="str">
        <f>IF(ISBLANK(W552),  "", _xlfn.CONCAT("haas/entity/sensor/", LOWER(C552), "/", E552, "/config"))</f>
        <v/>
      </c>
      <c r="Y552" s="23" t="str">
        <f>IF(ISBLANK(W552),  "", _xlfn.CONCAT(LOWER(C552), "/", E552))</f>
        <v/>
      </c>
      <c r="AB552" s="23"/>
      <c r="AL552" s="23" t="str">
        <f t="shared" si="12"/>
        <v/>
      </c>
    </row>
    <row r="553" spans="6:38" ht="16" hidden="1" customHeight="1" x14ac:dyDescent="0.2">
      <c r="F553" s="23" t="str">
        <f>IF(ISBLANK(E553), "", Table2[[#This Row],[unique_id]])</f>
        <v/>
      </c>
      <c r="N553" s="23"/>
      <c r="O553" s="25"/>
      <c r="P553" s="25"/>
      <c r="Q553" s="23"/>
      <c r="X553" s="23" t="str">
        <f>IF(ISBLANK(W553),  "", _xlfn.CONCAT("haas/entity/sensor/", LOWER(C553), "/", E553, "/config"))</f>
        <v/>
      </c>
      <c r="Y553" s="23" t="str">
        <f>IF(ISBLANK(W553),  "", _xlfn.CONCAT(LOWER(C553), "/", E553))</f>
        <v/>
      </c>
      <c r="AB553" s="23"/>
      <c r="AL553" s="23" t="str">
        <f t="shared" si="12"/>
        <v/>
      </c>
    </row>
    <row r="554" spans="6:38" ht="16" hidden="1" customHeight="1" x14ac:dyDescent="0.2">
      <c r="F554" s="23" t="str">
        <f>IF(ISBLANK(E554), "", Table2[[#This Row],[unique_id]])</f>
        <v/>
      </c>
      <c r="N554" s="23"/>
      <c r="O554" s="25"/>
      <c r="P554" s="25"/>
      <c r="Q554" s="23"/>
      <c r="X554" s="23" t="str">
        <f>IF(ISBLANK(W554),  "", _xlfn.CONCAT("haas/entity/sensor/", LOWER(C554), "/", E554, "/config"))</f>
        <v/>
      </c>
      <c r="Y554" s="23" t="str">
        <f>IF(ISBLANK(W554),  "", _xlfn.CONCAT(LOWER(C554), "/", E554))</f>
        <v/>
      </c>
      <c r="AB554" s="23"/>
      <c r="AL554" s="23" t="str">
        <f t="shared" si="12"/>
        <v/>
      </c>
    </row>
    <row r="555" spans="6:38" ht="16" hidden="1" customHeight="1" x14ac:dyDescent="0.2">
      <c r="F555" s="23" t="str">
        <f>IF(ISBLANK(E555), "", Table2[[#This Row],[unique_id]])</f>
        <v/>
      </c>
      <c r="N555" s="23"/>
      <c r="O555" s="25"/>
      <c r="P555" s="25"/>
      <c r="Q555" s="23"/>
      <c r="X555" s="23" t="str">
        <f>IF(ISBLANK(W555),  "", _xlfn.CONCAT("haas/entity/sensor/", LOWER(C555), "/", E555, "/config"))</f>
        <v/>
      </c>
      <c r="Y555" s="23" t="str">
        <f>IF(ISBLANK(W555),  "", _xlfn.CONCAT(LOWER(C555), "/", E555))</f>
        <v/>
      </c>
      <c r="AB555" s="23"/>
      <c r="AL555" s="23" t="str">
        <f t="shared" si="12"/>
        <v/>
      </c>
    </row>
    <row r="556" spans="6:38" ht="16" hidden="1" customHeight="1" x14ac:dyDescent="0.2">
      <c r="F556" s="23" t="str">
        <f>IF(ISBLANK(E556), "", Table2[[#This Row],[unique_id]])</f>
        <v/>
      </c>
      <c r="N556" s="23"/>
      <c r="O556" s="25"/>
      <c r="P556" s="25"/>
      <c r="Q556" s="23"/>
      <c r="X556" s="23" t="str">
        <f>IF(ISBLANK(W556),  "", _xlfn.CONCAT("haas/entity/sensor/", LOWER(C556), "/", E556, "/config"))</f>
        <v/>
      </c>
      <c r="Y556" s="23" t="str">
        <f>IF(ISBLANK(W556),  "", _xlfn.CONCAT(LOWER(C556), "/", E556))</f>
        <v/>
      </c>
      <c r="AB556" s="23"/>
      <c r="AL556" s="23" t="str">
        <f t="shared" si="12"/>
        <v/>
      </c>
    </row>
    <row r="557" spans="6:38" ht="16" hidden="1" customHeight="1" x14ac:dyDescent="0.2">
      <c r="F557" s="23" t="str">
        <f>IF(ISBLANK(E557), "", Table2[[#This Row],[unique_id]])</f>
        <v/>
      </c>
      <c r="N557" s="23"/>
      <c r="O557" s="25"/>
      <c r="P557" s="25"/>
      <c r="Q557" s="23"/>
      <c r="X557" s="23" t="str">
        <f>IF(ISBLANK(W557),  "", _xlfn.CONCAT("haas/entity/sensor/", LOWER(C557), "/", E557, "/config"))</f>
        <v/>
      </c>
      <c r="Y557" s="23" t="str">
        <f>IF(ISBLANK(W557),  "", _xlfn.CONCAT(LOWER(C557), "/", E557))</f>
        <v/>
      </c>
      <c r="AB557" s="23"/>
      <c r="AL557" s="23" t="str">
        <f t="shared" si="12"/>
        <v/>
      </c>
    </row>
    <row r="558" spans="6:38" ht="16" hidden="1" customHeight="1" x14ac:dyDescent="0.2">
      <c r="F558" s="23" t="str">
        <f>IF(ISBLANK(E558), "", Table2[[#This Row],[unique_id]])</f>
        <v/>
      </c>
      <c r="N558" s="23"/>
      <c r="O558" s="25"/>
      <c r="P558" s="25"/>
      <c r="Q558" s="23"/>
      <c r="X558" s="23" t="str">
        <f>IF(ISBLANK(W558),  "", _xlfn.CONCAT("haas/entity/sensor/", LOWER(C558), "/", E558, "/config"))</f>
        <v/>
      </c>
      <c r="Y558" s="23" t="str">
        <f>IF(ISBLANK(W558),  "", _xlfn.CONCAT(LOWER(C558), "/", E558))</f>
        <v/>
      </c>
      <c r="AB558" s="23"/>
      <c r="AL558" s="23" t="str">
        <f t="shared" si="12"/>
        <v/>
      </c>
    </row>
    <row r="559" spans="6:38" ht="16" hidden="1" customHeight="1" x14ac:dyDescent="0.2">
      <c r="F559" s="23" t="str">
        <f>IF(ISBLANK(E559), "", Table2[[#This Row],[unique_id]])</f>
        <v/>
      </c>
      <c r="N559" s="23"/>
      <c r="O559" s="25"/>
      <c r="P559" s="25"/>
      <c r="Q559" s="23"/>
      <c r="X559" s="23" t="str">
        <f>IF(ISBLANK(W559),  "", _xlfn.CONCAT("haas/entity/sensor/", LOWER(C559), "/", E559, "/config"))</f>
        <v/>
      </c>
      <c r="Y559" s="23" t="str">
        <f>IF(ISBLANK(W559),  "", _xlfn.CONCAT(LOWER(C559), "/", E559))</f>
        <v/>
      </c>
      <c r="AB559" s="23"/>
      <c r="AL559" s="23" t="str">
        <f t="shared" si="12"/>
        <v/>
      </c>
    </row>
    <row r="560" spans="6:38" ht="16" hidden="1" customHeight="1" x14ac:dyDescent="0.2">
      <c r="F560" s="23" t="str">
        <f>IF(ISBLANK(E560), "", Table2[[#This Row],[unique_id]])</f>
        <v/>
      </c>
      <c r="N560" s="23"/>
      <c r="O560" s="25"/>
      <c r="P560" s="25"/>
      <c r="Q560" s="23"/>
      <c r="X560" s="23" t="str">
        <f>IF(ISBLANK(W560),  "", _xlfn.CONCAT("haas/entity/sensor/", LOWER(C560), "/", E560, "/config"))</f>
        <v/>
      </c>
      <c r="Y560" s="23" t="str">
        <f>IF(ISBLANK(W560),  "", _xlfn.CONCAT(LOWER(C560), "/", E560))</f>
        <v/>
      </c>
      <c r="AB560" s="23"/>
      <c r="AL560" s="23" t="str">
        <f t="shared" si="12"/>
        <v/>
      </c>
    </row>
    <row r="561" spans="6:38" ht="16" hidden="1" customHeight="1" x14ac:dyDescent="0.2">
      <c r="F561" s="23" t="str">
        <f>IF(ISBLANK(E561), "", Table2[[#This Row],[unique_id]])</f>
        <v/>
      </c>
      <c r="N561" s="23"/>
      <c r="O561" s="25"/>
      <c r="P561" s="25"/>
      <c r="Q561" s="23"/>
      <c r="X561" s="23" t="str">
        <f>IF(ISBLANK(W561),  "", _xlfn.CONCAT("haas/entity/sensor/", LOWER(C561), "/", E561, "/config"))</f>
        <v/>
      </c>
      <c r="Y561" s="23" t="str">
        <f>IF(ISBLANK(W561),  "", _xlfn.CONCAT(LOWER(C561), "/", E561))</f>
        <v/>
      </c>
      <c r="AB561" s="23"/>
      <c r="AL561" s="23" t="str">
        <f t="shared" si="12"/>
        <v/>
      </c>
    </row>
    <row r="562" spans="6:38" ht="16" hidden="1" customHeight="1" x14ac:dyDescent="0.2">
      <c r="F562" s="23" t="str">
        <f>IF(ISBLANK(E562), "", Table2[[#This Row],[unique_id]])</f>
        <v/>
      </c>
      <c r="N562" s="23"/>
      <c r="O562" s="25"/>
      <c r="P562" s="25"/>
      <c r="Q562" s="23"/>
      <c r="X562" s="23" t="str">
        <f>IF(ISBLANK(W562),  "", _xlfn.CONCAT("haas/entity/sensor/", LOWER(C562), "/", E562, "/config"))</f>
        <v/>
      </c>
      <c r="Y562" s="23" t="str">
        <f>IF(ISBLANK(W562),  "", _xlfn.CONCAT(LOWER(C562), "/", E562))</f>
        <v/>
      </c>
      <c r="AB562" s="23"/>
      <c r="AL562" s="23" t="str">
        <f t="shared" si="12"/>
        <v/>
      </c>
    </row>
    <row r="563" spans="6:38" ht="16" hidden="1" customHeight="1" x14ac:dyDescent="0.2">
      <c r="F563" s="23" t="str">
        <f>IF(ISBLANK(E563), "", Table2[[#This Row],[unique_id]])</f>
        <v/>
      </c>
      <c r="N563" s="23"/>
      <c r="O563" s="25"/>
      <c r="P563" s="25"/>
      <c r="Q563" s="23"/>
      <c r="X563" s="23" t="str">
        <f>IF(ISBLANK(W563),  "", _xlfn.CONCAT("haas/entity/sensor/", LOWER(C563), "/", E563, "/config"))</f>
        <v/>
      </c>
      <c r="Y563" s="23" t="str">
        <f>IF(ISBLANK(W563),  "", _xlfn.CONCAT(LOWER(C563), "/", E563))</f>
        <v/>
      </c>
      <c r="AB563" s="23"/>
      <c r="AL563" s="23" t="str">
        <f t="shared" si="12"/>
        <v/>
      </c>
    </row>
    <row r="564" spans="6:38" ht="16" hidden="1" customHeight="1" x14ac:dyDescent="0.2">
      <c r="F564" s="23" t="str">
        <f>IF(ISBLANK(E564), "", Table2[[#This Row],[unique_id]])</f>
        <v/>
      </c>
      <c r="N564" s="23"/>
      <c r="O564" s="25"/>
      <c r="P564" s="25"/>
      <c r="Q564" s="23"/>
      <c r="X564" s="23" t="str">
        <f>IF(ISBLANK(W564),  "", _xlfn.CONCAT("haas/entity/sensor/", LOWER(C564), "/", E564, "/config"))</f>
        <v/>
      </c>
      <c r="Y564" s="23" t="str">
        <f>IF(ISBLANK(W564),  "", _xlfn.CONCAT(LOWER(C564), "/", E564))</f>
        <v/>
      </c>
      <c r="AB564" s="23"/>
      <c r="AL564" s="23" t="str">
        <f t="shared" si="12"/>
        <v/>
      </c>
    </row>
    <row r="565" spans="6:38" ht="16" hidden="1" customHeight="1" x14ac:dyDescent="0.2">
      <c r="F565" s="23" t="str">
        <f>IF(ISBLANK(E565), "", Table2[[#This Row],[unique_id]])</f>
        <v/>
      </c>
      <c r="N565" s="23"/>
      <c r="O565" s="25"/>
      <c r="P565" s="25"/>
      <c r="Q565" s="23"/>
      <c r="X565" s="23" t="str">
        <f>IF(ISBLANK(W565),  "", _xlfn.CONCAT("haas/entity/sensor/", LOWER(C565), "/", E565, "/config"))</f>
        <v/>
      </c>
      <c r="Y565" s="23" t="str">
        <f>IF(ISBLANK(W565),  "", _xlfn.CONCAT(LOWER(C565), "/", E565))</f>
        <v/>
      </c>
      <c r="AB565" s="23"/>
      <c r="AL565" s="23" t="str">
        <f t="shared" si="12"/>
        <v/>
      </c>
    </row>
    <row r="566" spans="6:38" ht="16" hidden="1" customHeight="1" x14ac:dyDescent="0.2">
      <c r="F566" s="23" t="str">
        <f>IF(ISBLANK(E566), "", Table2[[#This Row],[unique_id]])</f>
        <v/>
      </c>
      <c r="N566" s="23"/>
      <c r="O566" s="25"/>
      <c r="P566" s="25"/>
      <c r="Q566" s="23"/>
      <c r="X566" s="23" t="str">
        <f>IF(ISBLANK(W566),  "", _xlfn.CONCAT("haas/entity/sensor/", LOWER(C566), "/", E566, "/config"))</f>
        <v/>
      </c>
      <c r="Y566" s="23" t="str">
        <f>IF(ISBLANK(W566),  "", _xlfn.CONCAT(LOWER(C566), "/", E566))</f>
        <v/>
      </c>
      <c r="AB566" s="23"/>
      <c r="AL566" s="23" t="str">
        <f t="shared" si="12"/>
        <v/>
      </c>
    </row>
    <row r="567" spans="6:38" ht="16" hidden="1" customHeight="1" x14ac:dyDescent="0.2">
      <c r="F567" s="23" t="str">
        <f>IF(ISBLANK(E567), "", Table2[[#This Row],[unique_id]])</f>
        <v/>
      </c>
      <c r="N567" s="23"/>
      <c r="O567" s="25"/>
      <c r="P567" s="25"/>
      <c r="Q567" s="23"/>
      <c r="X567" s="23" t="str">
        <f>IF(ISBLANK(W567),  "", _xlfn.CONCAT("haas/entity/sensor/", LOWER(C567), "/", E567, "/config"))</f>
        <v/>
      </c>
      <c r="Y567" s="23" t="str">
        <f>IF(ISBLANK(W567),  "", _xlfn.CONCAT(LOWER(C567), "/", E567))</f>
        <v/>
      </c>
      <c r="AB567" s="23"/>
      <c r="AL567" s="23" t="str">
        <f t="shared" si="12"/>
        <v/>
      </c>
    </row>
    <row r="568" spans="6:38" ht="16" hidden="1" customHeight="1" x14ac:dyDescent="0.2">
      <c r="F568" s="23" t="str">
        <f>IF(ISBLANK(E568), "", Table2[[#This Row],[unique_id]])</f>
        <v/>
      </c>
      <c r="N568" s="23"/>
      <c r="O568" s="25"/>
      <c r="P568" s="25"/>
      <c r="Q568" s="23"/>
      <c r="X568" s="23" t="str">
        <f>IF(ISBLANK(W568),  "", _xlfn.CONCAT("haas/entity/sensor/", LOWER(C568), "/", E568, "/config"))</f>
        <v/>
      </c>
      <c r="Y568" s="23" t="str">
        <f>IF(ISBLANK(W568),  "", _xlfn.CONCAT(LOWER(C568), "/", E568))</f>
        <v/>
      </c>
      <c r="AB568" s="23"/>
      <c r="AL568" s="23" t="str">
        <f t="shared" si="12"/>
        <v/>
      </c>
    </row>
    <row r="569" spans="6:38" ht="16" hidden="1" customHeight="1" x14ac:dyDescent="0.2">
      <c r="F569" s="23" t="str">
        <f>IF(ISBLANK(E569), "", Table2[[#This Row],[unique_id]])</f>
        <v/>
      </c>
      <c r="N569" s="23"/>
      <c r="O569" s="25"/>
      <c r="P569" s="25"/>
      <c r="Q569" s="23"/>
      <c r="X569" s="23" t="str">
        <f>IF(ISBLANK(W569),  "", _xlfn.CONCAT("haas/entity/sensor/", LOWER(C569), "/", E569, "/config"))</f>
        <v/>
      </c>
      <c r="Y569" s="23" t="str">
        <f>IF(ISBLANK(W569),  "", _xlfn.CONCAT(LOWER(C569), "/", E569))</f>
        <v/>
      </c>
      <c r="AB569" s="23"/>
      <c r="AL569" s="23" t="str">
        <f t="shared" si="12"/>
        <v/>
      </c>
    </row>
    <row r="570" spans="6:38" ht="16" hidden="1" customHeight="1" x14ac:dyDescent="0.2">
      <c r="F570" s="23" t="str">
        <f>IF(ISBLANK(E570), "", Table2[[#This Row],[unique_id]])</f>
        <v/>
      </c>
      <c r="N570" s="23"/>
      <c r="O570" s="25"/>
      <c r="P570" s="25"/>
      <c r="Q570" s="23"/>
      <c r="X570" s="23" t="str">
        <f>IF(ISBLANK(W570),  "", _xlfn.CONCAT("haas/entity/sensor/", LOWER(C570), "/", E570, "/config"))</f>
        <v/>
      </c>
      <c r="Y570" s="23" t="str">
        <f>IF(ISBLANK(W570),  "", _xlfn.CONCAT(LOWER(C570), "/", E570))</f>
        <v/>
      </c>
      <c r="AB570" s="23"/>
      <c r="AL570" s="23" t="str">
        <f t="shared" si="12"/>
        <v/>
      </c>
    </row>
    <row r="571" spans="6:38" ht="16" hidden="1" customHeight="1" x14ac:dyDescent="0.2">
      <c r="F571" s="23" t="str">
        <f>IF(ISBLANK(E571), "", Table2[[#This Row],[unique_id]])</f>
        <v/>
      </c>
      <c r="N571" s="23"/>
      <c r="O571" s="25"/>
      <c r="P571" s="25"/>
      <c r="Q571" s="23"/>
      <c r="X571" s="23" t="str">
        <f>IF(ISBLANK(W571),  "", _xlfn.CONCAT("haas/entity/sensor/", LOWER(C571), "/", E571, "/config"))</f>
        <v/>
      </c>
      <c r="Y571" s="23" t="str">
        <f>IF(ISBLANK(W571),  "", _xlfn.CONCAT(LOWER(C571), "/", E571))</f>
        <v/>
      </c>
      <c r="AB571" s="23"/>
      <c r="AL571" s="23" t="str">
        <f t="shared" si="12"/>
        <v/>
      </c>
    </row>
    <row r="572" spans="6:38" ht="16" hidden="1" customHeight="1" x14ac:dyDescent="0.2">
      <c r="F572" s="23" t="str">
        <f>IF(ISBLANK(E572), "", Table2[[#This Row],[unique_id]])</f>
        <v/>
      </c>
      <c r="N572" s="23"/>
      <c r="O572" s="25"/>
      <c r="P572" s="25"/>
      <c r="Q572" s="23"/>
      <c r="X572" s="23" t="str">
        <f>IF(ISBLANK(W572),  "", _xlfn.CONCAT("haas/entity/sensor/", LOWER(C572), "/", E572, "/config"))</f>
        <v/>
      </c>
      <c r="Y572" s="23" t="str">
        <f>IF(ISBLANK(W572),  "", _xlfn.CONCAT(LOWER(C572), "/", E572))</f>
        <v/>
      </c>
      <c r="AB572" s="23"/>
      <c r="AL572" s="23" t="str">
        <f t="shared" si="12"/>
        <v/>
      </c>
    </row>
    <row r="573" spans="6:38" ht="16" hidden="1" customHeight="1" x14ac:dyDescent="0.2">
      <c r="F573" s="23" t="str">
        <f>IF(ISBLANK(E573), "", Table2[[#This Row],[unique_id]])</f>
        <v/>
      </c>
      <c r="N573" s="23"/>
      <c r="O573" s="25"/>
      <c r="P573" s="25"/>
      <c r="Q573" s="23"/>
      <c r="X573" s="23" t="str">
        <f>IF(ISBLANK(W573),  "", _xlfn.CONCAT("haas/entity/sensor/", LOWER(C573), "/", E573, "/config"))</f>
        <v/>
      </c>
      <c r="Y573" s="23" t="str">
        <f>IF(ISBLANK(W573),  "", _xlfn.CONCAT(LOWER(C573), "/", E573))</f>
        <v/>
      </c>
      <c r="AB573" s="23"/>
      <c r="AL573" s="23" t="str">
        <f t="shared" si="12"/>
        <v/>
      </c>
    </row>
    <row r="574" spans="6:38" ht="16" hidden="1" customHeight="1" x14ac:dyDescent="0.2">
      <c r="F574" s="23" t="str">
        <f>IF(ISBLANK(E574), "", Table2[[#This Row],[unique_id]])</f>
        <v/>
      </c>
      <c r="N574" s="23"/>
      <c r="O574" s="25"/>
      <c r="P574" s="25"/>
      <c r="Q574" s="23"/>
      <c r="X574" s="23" t="str">
        <f>IF(ISBLANK(W574),  "", _xlfn.CONCAT("haas/entity/sensor/", LOWER(C574), "/", E574, "/config"))</f>
        <v/>
      </c>
      <c r="Y574" s="23" t="str">
        <f>IF(ISBLANK(W574),  "", _xlfn.CONCAT(LOWER(C574), "/", E574))</f>
        <v/>
      </c>
      <c r="AB574" s="23"/>
      <c r="AL574" s="23" t="str">
        <f t="shared" si="12"/>
        <v/>
      </c>
    </row>
    <row r="575" spans="6:38" ht="16" hidden="1" customHeight="1" x14ac:dyDescent="0.2">
      <c r="F575" s="23" t="str">
        <f>IF(ISBLANK(E575), "", Table2[[#This Row],[unique_id]])</f>
        <v/>
      </c>
      <c r="N575" s="23"/>
      <c r="O575" s="25"/>
      <c r="P575" s="25"/>
      <c r="Q575" s="23"/>
      <c r="X575" s="23" t="str">
        <f>IF(ISBLANK(W575),  "", _xlfn.CONCAT("haas/entity/sensor/", LOWER(C575), "/", E575, "/config"))</f>
        <v/>
      </c>
      <c r="Y575" s="23" t="str">
        <f>IF(ISBLANK(W575),  "", _xlfn.CONCAT(LOWER(C575), "/", E575))</f>
        <v/>
      </c>
      <c r="AB575" s="23"/>
      <c r="AL575" s="23" t="str">
        <f t="shared" si="12"/>
        <v/>
      </c>
    </row>
    <row r="576" spans="6:38" ht="16" hidden="1" customHeight="1" x14ac:dyDescent="0.2">
      <c r="F576" s="23" t="str">
        <f>IF(ISBLANK(E576), "", Table2[[#This Row],[unique_id]])</f>
        <v/>
      </c>
      <c r="N576" s="23"/>
      <c r="O576" s="25"/>
      <c r="P576" s="25"/>
      <c r="Q576" s="23"/>
      <c r="X576" s="23" t="str">
        <f>IF(ISBLANK(W576),  "", _xlfn.CONCAT("haas/entity/sensor/", LOWER(C576), "/", E576, "/config"))</f>
        <v/>
      </c>
      <c r="Y576" s="23" t="str">
        <f>IF(ISBLANK(W576),  "", _xlfn.CONCAT(LOWER(C576), "/", E576))</f>
        <v/>
      </c>
      <c r="AB576" s="23"/>
      <c r="AL576" s="23" t="str">
        <f t="shared" si="12"/>
        <v/>
      </c>
    </row>
    <row r="577" spans="6:38" ht="16" hidden="1" customHeight="1" x14ac:dyDescent="0.2">
      <c r="F577" s="23" t="str">
        <f>IF(ISBLANK(E577), "", Table2[[#This Row],[unique_id]])</f>
        <v/>
      </c>
      <c r="N577" s="23"/>
      <c r="O577" s="25"/>
      <c r="P577" s="25"/>
      <c r="Q577" s="23"/>
      <c r="X577" s="23" t="str">
        <f>IF(ISBLANK(W577),  "", _xlfn.CONCAT("haas/entity/sensor/", LOWER(C577), "/", E577, "/config"))</f>
        <v/>
      </c>
      <c r="Y577" s="23" t="str">
        <f>IF(ISBLANK(W577),  "", _xlfn.CONCAT(LOWER(C577), "/", E577))</f>
        <v/>
      </c>
      <c r="AB577" s="23"/>
      <c r="AL577" s="23" t="str">
        <f t="shared" si="12"/>
        <v/>
      </c>
    </row>
    <row r="578" spans="6:38" ht="16" hidden="1" customHeight="1" x14ac:dyDescent="0.2">
      <c r="F578" s="23" t="str">
        <f>IF(ISBLANK(E578), "", Table2[[#This Row],[unique_id]])</f>
        <v/>
      </c>
      <c r="N578" s="23"/>
      <c r="O578" s="25"/>
      <c r="P578" s="25"/>
      <c r="Q578" s="23"/>
      <c r="X578" s="23" t="str">
        <f>IF(ISBLANK(W578),  "", _xlfn.CONCAT("haas/entity/sensor/", LOWER(C578), "/", E578, "/config"))</f>
        <v/>
      </c>
      <c r="Y578" s="23" t="str">
        <f>IF(ISBLANK(W578),  "", _xlfn.CONCAT(LOWER(C578), "/", E578))</f>
        <v/>
      </c>
      <c r="AB578" s="23"/>
      <c r="AL578" s="23" t="str">
        <f t="shared" si="12"/>
        <v/>
      </c>
    </row>
    <row r="579" spans="6:38" ht="16" hidden="1" customHeight="1" x14ac:dyDescent="0.2">
      <c r="F579" s="23" t="str">
        <f>IF(ISBLANK(E579), "", Table2[[#This Row],[unique_id]])</f>
        <v/>
      </c>
      <c r="N579" s="23"/>
      <c r="O579" s="25"/>
      <c r="P579" s="25"/>
      <c r="Q579" s="23"/>
      <c r="X579" s="23" t="str">
        <f>IF(ISBLANK(W579),  "", _xlfn.CONCAT("haas/entity/sensor/", LOWER(C579), "/", E579, "/config"))</f>
        <v/>
      </c>
      <c r="Y579" s="23" t="str">
        <f>IF(ISBLANK(W579),  "", _xlfn.CONCAT(LOWER(C579), "/", E579))</f>
        <v/>
      </c>
      <c r="AB579" s="23"/>
      <c r="AL579" s="23" t="str">
        <f t="shared" si="12"/>
        <v/>
      </c>
    </row>
    <row r="580" spans="6:38" ht="16" hidden="1" customHeight="1" x14ac:dyDescent="0.2">
      <c r="F580" s="23" t="str">
        <f>IF(ISBLANK(E580), "", Table2[[#This Row],[unique_id]])</f>
        <v/>
      </c>
      <c r="N580" s="23"/>
      <c r="O580" s="25"/>
      <c r="P580" s="25"/>
      <c r="Q580" s="23"/>
      <c r="X580" s="23" t="str">
        <f>IF(ISBLANK(W580),  "", _xlfn.CONCAT("haas/entity/sensor/", LOWER(C580), "/", E580, "/config"))</f>
        <v/>
      </c>
      <c r="Y580" s="23" t="str">
        <f>IF(ISBLANK(W580),  "", _xlfn.CONCAT(LOWER(C580), "/", E580))</f>
        <v/>
      </c>
      <c r="AB580" s="23"/>
      <c r="AL580" s="23" t="str">
        <f t="shared" si="12"/>
        <v/>
      </c>
    </row>
    <row r="581" spans="6:38" ht="16" hidden="1" customHeight="1" x14ac:dyDescent="0.2">
      <c r="F581" s="23" t="str">
        <f>IF(ISBLANK(E581), "", Table2[[#This Row],[unique_id]])</f>
        <v/>
      </c>
      <c r="N581" s="23"/>
      <c r="O581" s="25"/>
      <c r="P581" s="25"/>
      <c r="Q581" s="23"/>
      <c r="X581" s="23" t="str">
        <f>IF(ISBLANK(W581),  "", _xlfn.CONCAT("haas/entity/sensor/", LOWER(C581), "/", E581, "/config"))</f>
        <v/>
      </c>
      <c r="Y581" s="23" t="str">
        <f>IF(ISBLANK(W581),  "", _xlfn.CONCAT(LOWER(C581), "/", E581))</f>
        <v/>
      </c>
      <c r="AB581" s="23"/>
      <c r="AL581" s="23" t="str">
        <f>IF(AND(ISBLANK(AJ581), ISBLANK(AK581)), "", _xlfn.CONCAT("[", IF(ISBLANK(AJ581), "", _xlfn.CONCAT("[""mac"", """, AJ581, """]")), IF(ISBLANK(AK581), "", _xlfn.CONCAT(", [""ip"", """, AK581, """]")), "]"))</f>
        <v/>
      </c>
    </row>
    <row r="582" spans="6:38" ht="16" hidden="1" customHeight="1" x14ac:dyDescent="0.2">
      <c r="F582" s="23" t="str">
        <f>IF(ISBLANK(E582), "", Table2[[#This Row],[unique_id]])</f>
        <v/>
      </c>
      <c r="N582" s="23"/>
      <c r="O582" s="25"/>
      <c r="P582" s="25"/>
      <c r="Q582" s="23"/>
      <c r="X582" s="23" t="str">
        <f>IF(ISBLANK(W582),  "", _xlfn.CONCAT("haas/entity/sensor/", LOWER(C582), "/", E582, "/config"))</f>
        <v/>
      </c>
      <c r="Y582" s="23" t="str">
        <f>IF(ISBLANK(W582),  "", _xlfn.CONCAT(LOWER(C582), "/", E582))</f>
        <v/>
      </c>
      <c r="AB582" s="23"/>
      <c r="AL582" s="23" t="str">
        <f>IF(AND(ISBLANK(AJ582), ISBLANK(AK582)), "", _xlfn.CONCAT("[", IF(ISBLANK(AJ582), "", _xlfn.CONCAT("[""mac"", """, AJ582, """]")), IF(ISBLANK(AK582), "", _xlfn.CONCAT(", [""ip"", """, AK582, """]")), "]"))</f>
        <v/>
      </c>
    </row>
    <row r="583" spans="6:38" ht="16" hidden="1" customHeight="1" x14ac:dyDescent="0.2">
      <c r="F583" s="23" t="str">
        <f>IF(ISBLANK(E583), "", Table2[[#This Row],[unique_id]])</f>
        <v/>
      </c>
      <c r="N583" s="23"/>
      <c r="O583" s="25"/>
      <c r="P583" s="25"/>
      <c r="Q583" s="23"/>
      <c r="X583" s="23" t="str">
        <f>IF(ISBLANK(W583),  "", _xlfn.CONCAT("haas/entity/sensor/", LOWER(C583), "/", E583, "/config"))</f>
        <v/>
      </c>
      <c r="Y583" s="23" t="str">
        <f>IF(ISBLANK(W583),  "", _xlfn.CONCAT(LOWER(C583), "/", E583))</f>
        <v/>
      </c>
      <c r="AB583" s="23"/>
      <c r="AL583" s="23" t="str">
        <f>IF(AND(ISBLANK(AJ583), ISBLANK(AK583)), "", _xlfn.CONCAT("[", IF(ISBLANK(AJ583), "", _xlfn.CONCAT("[""mac"", """, AJ583, """]")), IF(ISBLANK(AK583), "", _xlfn.CONCAT(", [""ip"", """, AK583, """]")), "]"))</f>
        <v/>
      </c>
    </row>
    <row r="584" spans="6:38" ht="16" hidden="1" customHeight="1" x14ac:dyDescent="0.2">
      <c r="F584" s="23" t="str">
        <f>IF(ISBLANK(E584), "", Table2[[#This Row],[unique_id]])</f>
        <v/>
      </c>
      <c r="N584" s="23"/>
      <c r="O584" s="25"/>
      <c r="P584" s="25"/>
      <c r="Q584" s="23"/>
      <c r="X584" s="23" t="str">
        <f>IF(ISBLANK(W584),  "", _xlfn.CONCAT("haas/entity/sensor/", LOWER(C584), "/", E584, "/config"))</f>
        <v/>
      </c>
      <c r="Y584" s="23" t="str">
        <f>IF(ISBLANK(W584),  "", _xlfn.CONCAT(LOWER(C584), "/", E584))</f>
        <v/>
      </c>
      <c r="AB584" s="23"/>
      <c r="AL584" s="23" t="str">
        <f>IF(AND(ISBLANK(AJ584), ISBLANK(AK584)), "", _xlfn.CONCAT("[", IF(ISBLANK(AJ584), "", _xlfn.CONCAT("[""mac"", """, AJ584, """]")), IF(ISBLANK(AK584), "", _xlfn.CONCAT(", [""ip"", """, AK584, """]")), "]"))</f>
        <v/>
      </c>
    </row>
    <row r="585" spans="6:38" ht="16" hidden="1" customHeight="1" x14ac:dyDescent="0.2">
      <c r="F585" s="23" t="str">
        <f>IF(ISBLANK(E585), "", Table2[[#This Row],[unique_id]])</f>
        <v/>
      </c>
      <c r="N585" s="23"/>
      <c r="O585" s="25"/>
      <c r="P585" s="25"/>
      <c r="Q585" s="23"/>
      <c r="X585" s="23" t="str">
        <f>IF(ISBLANK(W585),  "", _xlfn.CONCAT("haas/entity/sensor/", LOWER(C585), "/", E585, "/config"))</f>
        <v/>
      </c>
      <c r="Y585" s="23" t="str">
        <f>IF(ISBLANK(W585),  "", _xlfn.CONCAT(LOWER(C585), "/", E585))</f>
        <v/>
      </c>
      <c r="AB585" s="23"/>
      <c r="AL585" s="23" t="str">
        <f>IF(AND(ISBLANK(AJ585), ISBLANK(AK585)), "", _xlfn.CONCAT("[", IF(ISBLANK(AJ585), "", _xlfn.CONCAT("[""mac"", """, AJ585, """]")), IF(ISBLANK(AK585), "", _xlfn.CONCAT(", [""ip"", """, AK585, """]")), "]"))</f>
        <v/>
      </c>
    </row>
    <row r="586" spans="6:38" ht="16" hidden="1" customHeight="1" x14ac:dyDescent="0.2">
      <c r="F586" s="23" t="str">
        <f>IF(ISBLANK(E586), "", Table2[[#This Row],[unique_id]])</f>
        <v/>
      </c>
      <c r="N586" s="23"/>
      <c r="O586" s="25"/>
      <c r="P586" s="25"/>
      <c r="Q586" s="23"/>
      <c r="X586" s="23" t="str">
        <f>IF(ISBLANK(W586),  "", _xlfn.CONCAT("haas/entity/sensor/", LOWER(C586), "/", E586, "/config"))</f>
        <v/>
      </c>
      <c r="Y586" s="23" t="str">
        <f>IF(ISBLANK(W586),  "", _xlfn.CONCAT(LOWER(C586), "/", E586))</f>
        <v/>
      </c>
      <c r="AB586" s="23"/>
      <c r="AL586" s="23" t="str">
        <f>IF(AND(ISBLANK(AJ586), ISBLANK(AK586)), "", _xlfn.CONCAT("[", IF(ISBLANK(AJ586), "", _xlfn.CONCAT("[""mac"", """, AJ586, """]")), IF(ISBLANK(AK586), "", _xlfn.CONCAT(", [""ip"", """, AK586, """]")), "]"))</f>
        <v/>
      </c>
    </row>
    <row r="587" spans="6:38" ht="16" hidden="1" customHeight="1" x14ac:dyDescent="0.2">
      <c r="F587" s="23" t="str">
        <f>IF(ISBLANK(E587), "", Table2[[#This Row],[unique_id]])</f>
        <v/>
      </c>
      <c r="N587" s="23"/>
      <c r="O587" s="25"/>
      <c r="P587" s="25"/>
      <c r="Q587" s="23"/>
      <c r="X587" s="23" t="str">
        <f>IF(ISBLANK(W587),  "", _xlfn.CONCAT("haas/entity/sensor/", LOWER(C587), "/", E587, "/config"))</f>
        <v/>
      </c>
      <c r="Y587" s="23" t="str">
        <f>IF(ISBLANK(W587),  "", _xlfn.CONCAT(LOWER(C587), "/", E587))</f>
        <v/>
      </c>
      <c r="AB587" s="23"/>
      <c r="AL587" s="23" t="str">
        <f>IF(AND(ISBLANK(AJ587), ISBLANK(AK587)), "", _xlfn.CONCAT("[", IF(ISBLANK(AJ587), "", _xlfn.CONCAT("[""mac"", """, AJ587, """]")), IF(ISBLANK(AK587), "", _xlfn.CONCAT(", [""ip"", """, AK587, """]")), "]"))</f>
        <v/>
      </c>
    </row>
    <row r="588" spans="6:38" ht="16" hidden="1" customHeight="1" x14ac:dyDescent="0.2">
      <c r="F588" s="23" t="str">
        <f>IF(ISBLANK(E588), "", Table2[[#This Row],[unique_id]])</f>
        <v/>
      </c>
      <c r="N588" s="23"/>
      <c r="O588" s="25"/>
      <c r="P588" s="25"/>
      <c r="Q588" s="23"/>
      <c r="X588" s="23" t="str">
        <f>IF(ISBLANK(W588),  "", _xlfn.CONCAT("haas/entity/sensor/", LOWER(C588), "/", E588, "/config"))</f>
        <v/>
      </c>
      <c r="Y588" s="23" t="str">
        <f>IF(ISBLANK(W588),  "", _xlfn.CONCAT(LOWER(C588), "/", E588))</f>
        <v/>
      </c>
      <c r="AB588" s="23"/>
      <c r="AL588" s="23" t="str">
        <f>IF(AND(ISBLANK(AJ588), ISBLANK(AK588)), "", _xlfn.CONCAT("[", IF(ISBLANK(AJ588), "", _xlfn.CONCAT("[""mac"", """, AJ588, """]")), IF(ISBLANK(AK588), "", _xlfn.CONCAT(", [""ip"", """, AK588, """]")), "]"))</f>
        <v/>
      </c>
    </row>
    <row r="589" spans="6:38" ht="16" hidden="1" customHeight="1" x14ac:dyDescent="0.2">
      <c r="F589" s="23" t="str">
        <f>IF(ISBLANK(E589), "", Table2[[#This Row],[unique_id]])</f>
        <v/>
      </c>
      <c r="N589" s="23"/>
      <c r="O589" s="25"/>
      <c r="P589" s="25"/>
      <c r="Q589" s="23"/>
      <c r="X589" s="23" t="str">
        <f>IF(ISBLANK(W589),  "", _xlfn.CONCAT("haas/entity/sensor/", LOWER(C589), "/", E589, "/config"))</f>
        <v/>
      </c>
      <c r="Y589" s="23" t="str">
        <f>IF(ISBLANK(W589),  "", _xlfn.CONCAT(LOWER(C589), "/", E589))</f>
        <v/>
      </c>
      <c r="AB589" s="23"/>
      <c r="AL589" s="23" t="str">
        <f>IF(AND(ISBLANK(AJ589), ISBLANK(AK589)), "", _xlfn.CONCAT("[", IF(ISBLANK(AJ589), "", _xlfn.CONCAT("[""mac"", """, AJ589, """]")), IF(ISBLANK(AK589), "", _xlfn.CONCAT(", [""ip"", """, AK589, """]")), "]"))</f>
        <v/>
      </c>
    </row>
    <row r="590" spans="6:38" ht="16" hidden="1" customHeight="1" x14ac:dyDescent="0.2">
      <c r="F590" s="23" t="str">
        <f>IF(ISBLANK(E590), "", Table2[[#This Row],[unique_id]])</f>
        <v/>
      </c>
      <c r="N590" s="23"/>
      <c r="O590" s="25"/>
      <c r="P590" s="25"/>
      <c r="Q590" s="23"/>
      <c r="X590" s="23" t="str">
        <f>IF(ISBLANK(W590),  "", _xlfn.CONCAT("haas/entity/sensor/", LOWER(C590), "/", E590, "/config"))</f>
        <v/>
      </c>
      <c r="Y590" s="23" t="str">
        <f>IF(ISBLANK(W590),  "", _xlfn.CONCAT(LOWER(C590), "/", E590))</f>
        <v/>
      </c>
      <c r="AB590" s="23"/>
      <c r="AL590" s="23" t="str">
        <f>IF(AND(ISBLANK(AJ590), ISBLANK(AK590)), "", _xlfn.CONCAT("[", IF(ISBLANK(AJ590), "", _xlfn.CONCAT("[""mac"", """, AJ590, """]")), IF(ISBLANK(AK590), "", _xlfn.CONCAT(", [""ip"", """, AK590, """]")), "]"))</f>
        <v/>
      </c>
    </row>
    <row r="591" spans="6:38" ht="16" hidden="1" customHeight="1" x14ac:dyDescent="0.2">
      <c r="F591" s="23" t="str">
        <f>IF(ISBLANK(E591), "", Table2[[#This Row],[unique_id]])</f>
        <v/>
      </c>
      <c r="N591" s="23"/>
      <c r="O591" s="25"/>
      <c r="P591" s="25"/>
      <c r="Q591" s="23"/>
      <c r="X591" s="23" t="str">
        <f>IF(ISBLANK(W591),  "", _xlfn.CONCAT("haas/entity/sensor/", LOWER(C591), "/", E591, "/config"))</f>
        <v/>
      </c>
      <c r="Y591" s="23" t="str">
        <f>IF(ISBLANK(W591),  "", _xlfn.CONCAT(LOWER(C591), "/", E591))</f>
        <v/>
      </c>
      <c r="AB591" s="23"/>
      <c r="AL591" s="23" t="str">
        <f>IF(AND(ISBLANK(AJ591), ISBLANK(AK591)), "", _xlfn.CONCAT("[", IF(ISBLANK(AJ591), "", _xlfn.CONCAT("[""mac"", """, AJ591, """]")), IF(ISBLANK(AK591), "", _xlfn.CONCAT(", [""ip"", """, AK591, """]")), "]"))</f>
        <v/>
      </c>
    </row>
    <row r="592" spans="6:38" ht="16" hidden="1" customHeight="1" x14ac:dyDescent="0.2">
      <c r="F592" s="23" t="str">
        <f>IF(ISBLANK(E592), "", Table2[[#This Row],[unique_id]])</f>
        <v/>
      </c>
      <c r="N592" s="23"/>
      <c r="O592" s="25"/>
      <c r="P592" s="25"/>
      <c r="Q592" s="23"/>
      <c r="X592" s="23" t="str">
        <f>IF(ISBLANK(W592),  "", _xlfn.CONCAT("haas/entity/sensor/", LOWER(C592), "/", E592, "/config"))</f>
        <v/>
      </c>
      <c r="Y592" s="23" t="str">
        <f>IF(ISBLANK(W592),  "", _xlfn.CONCAT(LOWER(C592), "/", E592))</f>
        <v/>
      </c>
      <c r="AB592" s="23"/>
      <c r="AL592" s="23" t="str">
        <f>IF(AND(ISBLANK(AJ592), ISBLANK(AK592)), "", _xlfn.CONCAT("[", IF(ISBLANK(AJ592), "", _xlfn.CONCAT("[""mac"", """, AJ592, """]")), IF(ISBLANK(AK592), "", _xlfn.CONCAT(", [""ip"", """, AK592, """]")), "]"))</f>
        <v/>
      </c>
    </row>
    <row r="593" spans="6:38" ht="16" hidden="1" customHeight="1" x14ac:dyDescent="0.2">
      <c r="F593" s="23" t="str">
        <f>IF(ISBLANK(E593), "", Table2[[#This Row],[unique_id]])</f>
        <v/>
      </c>
      <c r="N593" s="23"/>
      <c r="O593" s="25"/>
      <c r="P593" s="25"/>
      <c r="Q593" s="23"/>
      <c r="X593" s="23" t="str">
        <f>IF(ISBLANK(W593),  "", _xlfn.CONCAT("haas/entity/sensor/", LOWER(C593), "/", E593, "/config"))</f>
        <v/>
      </c>
      <c r="Y593" s="23" t="str">
        <f>IF(ISBLANK(W593),  "", _xlfn.CONCAT(LOWER(C593), "/", E593))</f>
        <v/>
      </c>
      <c r="AB593" s="23"/>
      <c r="AL593" s="23" t="str">
        <f>IF(AND(ISBLANK(AJ593), ISBLANK(AK593)), "", _xlfn.CONCAT("[", IF(ISBLANK(AJ593), "", _xlfn.CONCAT("[""mac"", """, AJ593, """]")), IF(ISBLANK(AK593), "", _xlfn.CONCAT(", [""ip"", """, AK593, """]")), "]"))</f>
        <v/>
      </c>
    </row>
    <row r="594" spans="6:38" ht="16" hidden="1" customHeight="1" x14ac:dyDescent="0.2">
      <c r="F594" s="23" t="str">
        <f>IF(ISBLANK(E594), "", Table2[[#This Row],[unique_id]])</f>
        <v/>
      </c>
      <c r="N594" s="23"/>
      <c r="O594" s="25"/>
      <c r="P594" s="25"/>
      <c r="Q594" s="23"/>
      <c r="X594" s="23" t="str">
        <f>IF(ISBLANK(W594),  "", _xlfn.CONCAT("haas/entity/sensor/", LOWER(C594), "/", E594, "/config"))</f>
        <v/>
      </c>
      <c r="Y594" s="23" t="str">
        <f>IF(ISBLANK(W594),  "", _xlfn.CONCAT(LOWER(C594), "/", E594))</f>
        <v/>
      </c>
      <c r="AB594" s="23"/>
      <c r="AL594" s="23" t="str">
        <f>IF(AND(ISBLANK(AJ594), ISBLANK(AK594)), "", _xlfn.CONCAT("[", IF(ISBLANK(AJ594), "", _xlfn.CONCAT("[""mac"", """, AJ594, """]")), IF(ISBLANK(AK594), "", _xlfn.CONCAT(", [""ip"", """, AK594, """]")), "]"))</f>
        <v/>
      </c>
    </row>
    <row r="595" spans="6:38" ht="16" hidden="1" customHeight="1" x14ac:dyDescent="0.2">
      <c r="F595" s="23" t="str">
        <f>IF(ISBLANK(E595), "", Table2[[#This Row],[unique_id]])</f>
        <v/>
      </c>
      <c r="N595" s="23"/>
      <c r="O595" s="25"/>
      <c r="P595" s="25"/>
      <c r="Q595" s="23"/>
      <c r="X595" s="23" t="str">
        <f>IF(ISBLANK(W595),  "", _xlfn.CONCAT("haas/entity/sensor/", LOWER(C595), "/", E595, "/config"))</f>
        <v/>
      </c>
      <c r="Y595" s="23" t="str">
        <f>IF(ISBLANK(W595),  "", _xlfn.CONCAT(LOWER(C595), "/", E595))</f>
        <v/>
      </c>
      <c r="AB595" s="23"/>
      <c r="AL595" s="23" t="str">
        <f>IF(AND(ISBLANK(AJ595), ISBLANK(AK595)), "", _xlfn.CONCAT("[", IF(ISBLANK(AJ595), "", _xlfn.CONCAT("[""mac"", """, AJ595, """]")), IF(ISBLANK(AK595), "", _xlfn.CONCAT(", [""ip"", """, AK595, """]")), "]"))</f>
        <v/>
      </c>
    </row>
    <row r="596" spans="6:38" ht="16" hidden="1" customHeight="1" x14ac:dyDescent="0.2">
      <c r="F596" s="23" t="str">
        <f>IF(ISBLANK(E596), "", Table2[[#This Row],[unique_id]])</f>
        <v/>
      </c>
      <c r="N596" s="23"/>
      <c r="O596" s="25"/>
      <c r="P596" s="25"/>
      <c r="Q596" s="23"/>
      <c r="X596" s="23" t="str">
        <f>IF(ISBLANK(W596),  "", _xlfn.CONCAT("haas/entity/sensor/", LOWER(C596), "/", E596, "/config"))</f>
        <v/>
      </c>
      <c r="Y596" s="23" t="str">
        <f>IF(ISBLANK(W596),  "", _xlfn.CONCAT(LOWER(C596), "/", E596))</f>
        <v/>
      </c>
      <c r="AB596" s="23"/>
      <c r="AL596" s="23" t="str">
        <f>IF(AND(ISBLANK(AJ596), ISBLANK(AK596)), "", _xlfn.CONCAT("[", IF(ISBLANK(AJ596), "", _xlfn.CONCAT("[""mac"", """, AJ596, """]")), IF(ISBLANK(AK596), "", _xlfn.CONCAT(", [""ip"", """, AK596, """]")), "]"))</f>
        <v/>
      </c>
    </row>
    <row r="597" spans="6:38" ht="16" hidden="1" customHeight="1" x14ac:dyDescent="0.2">
      <c r="F597" s="23" t="str">
        <f>IF(ISBLANK(E597), "", Table2[[#This Row],[unique_id]])</f>
        <v/>
      </c>
      <c r="N597" s="23"/>
      <c r="O597" s="25"/>
      <c r="P597" s="25"/>
      <c r="Q597" s="23"/>
      <c r="X597" s="23" t="str">
        <f>IF(ISBLANK(W597),  "", _xlfn.CONCAT("haas/entity/sensor/", LOWER(C597), "/", E597, "/config"))</f>
        <v/>
      </c>
      <c r="Y597" s="23" t="str">
        <f>IF(ISBLANK(W597),  "", _xlfn.CONCAT(LOWER(C597), "/", E597))</f>
        <v/>
      </c>
      <c r="AB597" s="23"/>
      <c r="AL597" s="23" t="str">
        <f>IF(AND(ISBLANK(AJ597), ISBLANK(AK597)), "", _xlfn.CONCAT("[", IF(ISBLANK(AJ597), "", _xlfn.CONCAT("[""mac"", """, AJ597, """]")), IF(ISBLANK(AK597), "", _xlfn.CONCAT(", [""ip"", """, AK597, """]")), "]"))</f>
        <v/>
      </c>
    </row>
    <row r="598" spans="6:38" ht="16" hidden="1" customHeight="1" x14ac:dyDescent="0.2">
      <c r="F598" s="23" t="str">
        <f>IF(ISBLANK(E598), "", Table2[[#This Row],[unique_id]])</f>
        <v/>
      </c>
      <c r="N598" s="23"/>
      <c r="O598" s="25"/>
      <c r="P598" s="25"/>
      <c r="Q598" s="23"/>
      <c r="X598" s="23" t="str">
        <f>IF(ISBLANK(W598),  "", _xlfn.CONCAT("haas/entity/sensor/", LOWER(C598), "/", E598, "/config"))</f>
        <v/>
      </c>
      <c r="Y598" s="23" t="str">
        <f>IF(ISBLANK(W598),  "", _xlfn.CONCAT(LOWER(C598), "/", E598))</f>
        <v/>
      </c>
      <c r="AB598" s="23"/>
      <c r="AL598" s="23" t="str">
        <f>IF(AND(ISBLANK(AJ598), ISBLANK(AK598)), "", _xlfn.CONCAT("[", IF(ISBLANK(AJ598), "", _xlfn.CONCAT("[""mac"", """, AJ598, """]")), IF(ISBLANK(AK598), "", _xlfn.CONCAT(", [""ip"", """, AK598, """]")), "]"))</f>
        <v/>
      </c>
    </row>
    <row r="599" spans="6:38" ht="16" hidden="1" customHeight="1" x14ac:dyDescent="0.2">
      <c r="F599" s="23" t="str">
        <f>IF(ISBLANK(E599), "", Table2[[#This Row],[unique_id]])</f>
        <v/>
      </c>
      <c r="N599" s="23"/>
      <c r="O599" s="25"/>
      <c r="P599" s="25"/>
      <c r="Q599" s="23"/>
      <c r="X599" s="23" t="str">
        <f>IF(ISBLANK(W599),  "", _xlfn.CONCAT("haas/entity/sensor/", LOWER(C599), "/", E599, "/config"))</f>
        <v/>
      </c>
      <c r="Y599" s="23" t="str">
        <f>IF(ISBLANK(W599),  "", _xlfn.CONCAT(LOWER(C599), "/", E599))</f>
        <v/>
      </c>
      <c r="AB599" s="23"/>
      <c r="AL599" s="23" t="str">
        <f>IF(AND(ISBLANK(AJ599), ISBLANK(AK599)), "", _xlfn.CONCAT("[", IF(ISBLANK(AJ599), "", _xlfn.CONCAT("[""mac"", """, AJ599, """]")), IF(ISBLANK(AK599), "", _xlfn.CONCAT(", [""ip"", """, AK599, """]")), "]"))</f>
        <v/>
      </c>
    </row>
    <row r="600" spans="6:38" ht="16" hidden="1" customHeight="1" x14ac:dyDescent="0.2">
      <c r="F600" s="23" t="str">
        <f>IF(ISBLANK(E600), "", Table2[[#This Row],[unique_id]])</f>
        <v/>
      </c>
      <c r="N600" s="23"/>
      <c r="O600" s="25"/>
      <c r="P600" s="25"/>
      <c r="Q600" s="23"/>
      <c r="X600" s="23" t="str">
        <f>IF(ISBLANK(W600),  "", _xlfn.CONCAT("haas/entity/sensor/", LOWER(C600), "/", E600, "/config"))</f>
        <v/>
      </c>
      <c r="Y600" s="23" t="str">
        <f>IF(ISBLANK(W600),  "", _xlfn.CONCAT(LOWER(C600), "/", E600))</f>
        <v/>
      </c>
      <c r="AB600" s="23"/>
      <c r="AL600" s="23" t="str">
        <f>IF(AND(ISBLANK(AJ600), ISBLANK(AK600)), "", _xlfn.CONCAT("[", IF(ISBLANK(AJ600), "", _xlfn.CONCAT("[""mac"", """, AJ600, """]")), IF(ISBLANK(AK600), "", _xlfn.CONCAT(", [""ip"", """, AK600, """]")), "]"))</f>
        <v/>
      </c>
    </row>
    <row r="601" spans="6:38" ht="16" hidden="1" customHeight="1" x14ac:dyDescent="0.2">
      <c r="F601" s="23" t="str">
        <f>IF(ISBLANK(E601), "", Table2[[#This Row],[unique_id]])</f>
        <v/>
      </c>
      <c r="N601" s="23"/>
      <c r="O601" s="25"/>
      <c r="P601" s="25"/>
      <c r="Q601" s="23"/>
      <c r="X601" s="23" t="str">
        <f>IF(ISBLANK(W601),  "", _xlfn.CONCAT("haas/entity/sensor/", LOWER(C601), "/", E601, "/config"))</f>
        <v/>
      </c>
      <c r="Y601" s="23" t="str">
        <f>IF(ISBLANK(W601),  "", _xlfn.CONCAT(LOWER(C601), "/", E601))</f>
        <v/>
      </c>
      <c r="AB601" s="23"/>
      <c r="AL601" s="23" t="str">
        <f>IF(AND(ISBLANK(AJ601), ISBLANK(AK601)), "", _xlfn.CONCAT("[", IF(ISBLANK(AJ601), "", _xlfn.CONCAT("[""mac"", """, AJ601, """]")), IF(ISBLANK(AK601), "", _xlfn.CONCAT(", [""ip"", """, AK601, """]")), "]"))</f>
        <v/>
      </c>
    </row>
    <row r="602" spans="6:38" ht="16" hidden="1" customHeight="1" x14ac:dyDescent="0.2">
      <c r="F602" s="23" t="str">
        <f>IF(ISBLANK(E602), "", Table2[[#This Row],[unique_id]])</f>
        <v/>
      </c>
      <c r="N602" s="23"/>
      <c r="O602" s="25"/>
      <c r="P602" s="25"/>
      <c r="Q602" s="23"/>
      <c r="X602" s="23" t="str">
        <f>IF(ISBLANK(W602),  "", _xlfn.CONCAT("haas/entity/sensor/", LOWER(C602), "/", E602, "/config"))</f>
        <v/>
      </c>
      <c r="Y602" s="23" t="str">
        <f>IF(ISBLANK(W602),  "", _xlfn.CONCAT(LOWER(C602), "/", E602))</f>
        <v/>
      </c>
      <c r="AB602" s="23"/>
      <c r="AL602" s="23" t="str">
        <f>IF(AND(ISBLANK(AJ602), ISBLANK(AK602)), "", _xlfn.CONCAT("[", IF(ISBLANK(AJ602), "", _xlfn.CONCAT("[""mac"", """, AJ602, """]")), IF(ISBLANK(AK602), "", _xlfn.CONCAT(", [""ip"", """, AK602, """]")), "]"))</f>
        <v/>
      </c>
    </row>
    <row r="603" spans="6:38" ht="16" hidden="1" customHeight="1" x14ac:dyDescent="0.2">
      <c r="F603" s="23" t="str">
        <f>IF(ISBLANK(E603), "", Table2[[#This Row],[unique_id]])</f>
        <v/>
      </c>
      <c r="N603" s="23"/>
      <c r="O603" s="25"/>
      <c r="P603" s="25"/>
      <c r="Q603" s="23"/>
      <c r="X603" s="23" t="str">
        <f>IF(ISBLANK(W603),  "", _xlfn.CONCAT("haas/entity/sensor/", LOWER(C603), "/", E603, "/config"))</f>
        <v/>
      </c>
      <c r="Y603" s="23" t="str">
        <f>IF(ISBLANK(W603),  "", _xlfn.CONCAT(LOWER(C603), "/", E603))</f>
        <v/>
      </c>
      <c r="AB603" s="23"/>
      <c r="AL603" s="23" t="str">
        <f>IF(AND(ISBLANK(AJ603), ISBLANK(AK603)), "", _xlfn.CONCAT("[", IF(ISBLANK(AJ603), "", _xlfn.CONCAT("[""mac"", """, AJ603, """]")), IF(ISBLANK(AK603), "", _xlfn.CONCAT(", [""ip"", """, AK603, """]")), "]"))</f>
        <v/>
      </c>
    </row>
    <row r="604" spans="6:38" ht="16" hidden="1" customHeight="1" x14ac:dyDescent="0.2">
      <c r="F604" s="23" t="str">
        <f>IF(ISBLANK(E604), "", Table2[[#This Row],[unique_id]])</f>
        <v/>
      </c>
      <c r="N604" s="23"/>
      <c r="O604" s="25"/>
      <c r="P604" s="25"/>
      <c r="Q604" s="23"/>
      <c r="X604" s="23" t="str">
        <f>IF(ISBLANK(W604),  "", _xlfn.CONCAT("haas/entity/sensor/", LOWER(C604), "/", E604, "/config"))</f>
        <v/>
      </c>
      <c r="Y604" s="23" t="str">
        <f>IF(ISBLANK(W604),  "", _xlfn.CONCAT(LOWER(C604), "/", E604))</f>
        <v/>
      </c>
      <c r="AB604" s="23"/>
      <c r="AL604" s="23" t="str">
        <f>IF(AND(ISBLANK(AJ604), ISBLANK(AK604)), "", _xlfn.CONCAT("[", IF(ISBLANK(AJ604), "", _xlfn.CONCAT("[""mac"", """, AJ604, """]")), IF(ISBLANK(AK604), "", _xlfn.CONCAT(", [""ip"", """, AK604, """]")), "]"))</f>
        <v/>
      </c>
    </row>
    <row r="605" spans="6:38" ht="16" hidden="1" customHeight="1" x14ac:dyDescent="0.2">
      <c r="F605" s="23" t="str">
        <f>IF(ISBLANK(E605), "", Table2[[#This Row],[unique_id]])</f>
        <v/>
      </c>
      <c r="N605" s="23"/>
      <c r="O605" s="25"/>
      <c r="P605" s="25"/>
      <c r="Q605" s="23"/>
      <c r="X605" s="23" t="str">
        <f>IF(ISBLANK(W605),  "", _xlfn.CONCAT("haas/entity/sensor/", LOWER(C605), "/", E605, "/config"))</f>
        <v/>
      </c>
      <c r="Y605" s="23" t="str">
        <f>IF(ISBLANK(W605),  "", _xlfn.CONCAT(LOWER(C605), "/", E605))</f>
        <v/>
      </c>
      <c r="AB605" s="23"/>
      <c r="AL605" s="23" t="str">
        <f>IF(AND(ISBLANK(AJ605), ISBLANK(AK605)), "", _xlfn.CONCAT("[", IF(ISBLANK(AJ605), "", _xlfn.CONCAT("[""mac"", """, AJ605, """]")), IF(ISBLANK(AK605), "", _xlfn.CONCAT(", [""ip"", """, AK605, """]")), "]"))</f>
        <v/>
      </c>
    </row>
    <row r="606" spans="6:38" ht="16" hidden="1" customHeight="1" x14ac:dyDescent="0.2">
      <c r="F606" s="23" t="str">
        <f>IF(ISBLANK(E606), "", Table2[[#This Row],[unique_id]])</f>
        <v/>
      </c>
      <c r="N606" s="23"/>
      <c r="O606" s="25"/>
      <c r="P606" s="25"/>
      <c r="Q606" s="23"/>
      <c r="X606" s="23" t="str">
        <f>IF(ISBLANK(W606),  "", _xlfn.CONCAT("haas/entity/sensor/", LOWER(C606), "/", E606, "/config"))</f>
        <v/>
      </c>
      <c r="Y606" s="23" t="str">
        <f>IF(ISBLANK(W606),  "", _xlfn.CONCAT(LOWER(C606), "/", E606))</f>
        <v/>
      </c>
      <c r="AB606" s="23"/>
      <c r="AL606" s="23" t="str">
        <f>IF(AND(ISBLANK(AJ606), ISBLANK(AK606)), "", _xlfn.CONCAT("[", IF(ISBLANK(AJ606), "", _xlfn.CONCAT("[""mac"", """, AJ606, """]")), IF(ISBLANK(AK606), "", _xlfn.CONCAT(", [""ip"", """, AK606, """]")), "]"))</f>
        <v/>
      </c>
    </row>
    <row r="607" spans="6:38" ht="16" hidden="1" customHeight="1" x14ac:dyDescent="0.2">
      <c r="F607" s="23" t="str">
        <f>IF(ISBLANK(E607), "", Table2[[#This Row],[unique_id]])</f>
        <v/>
      </c>
      <c r="N607" s="23"/>
      <c r="O607" s="25"/>
      <c r="P607" s="25"/>
      <c r="Q607" s="23"/>
      <c r="X607" s="23" t="str">
        <f>IF(ISBLANK(W607),  "", _xlfn.CONCAT("haas/entity/sensor/", LOWER(C607), "/", E607, "/config"))</f>
        <v/>
      </c>
      <c r="Y607" s="23" t="str">
        <f>IF(ISBLANK(W607),  "", _xlfn.CONCAT(LOWER(C607), "/", E607))</f>
        <v/>
      </c>
      <c r="AB607" s="23"/>
      <c r="AL607" s="23" t="str">
        <f>IF(AND(ISBLANK(AJ607), ISBLANK(AK607)), "", _xlfn.CONCAT("[", IF(ISBLANK(AJ607), "", _xlfn.CONCAT("[""mac"", """, AJ607, """]")), IF(ISBLANK(AK607), "", _xlfn.CONCAT(", [""ip"", """, AK607, """]")), "]"))</f>
        <v/>
      </c>
    </row>
    <row r="608" spans="6:38" ht="16" hidden="1" customHeight="1" x14ac:dyDescent="0.2">
      <c r="F608" s="23" t="str">
        <f>IF(ISBLANK(E608), "", Table2[[#This Row],[unique_id]])</f>
        <v/>
      </c>
      <c r="N608" s="23"/>
      <c r="O608" s="25"/>
      <c r="P608" s="25"/>
      <c r="Q608" s="23"/>
      <c r="X608" s="23" t="str">
        <f>IF(ISBLANK(W608),  "", _xlfn.CONCAT("haas/entity/sensor/", LOWER(C608), "/", E608, "/config"))</f>
        <v/>
      </c>
      <c r="Y608" s="23" t="str">
        <f>IF(ISBLANK(W608),  "", _xlfn.CONCAT(LOWER(C608), "/", E608))</f>
        <v/>
      </c>
      <c r="AB608" s="23"/>
      <c r="AL608" s="23" t="str">
        <f>IF(AND(ISBLANK(AJ608), ISBLANK(AK608)), "", _xlfn.CONCAT("[", IF(ISBLANK(AJ608), "", _xlfn.CONCAT("[""mac"", """, AJ608, """]")), IF(ISBLANK(AK608), "", _xlfn.CONCAT(", [""ip"", """, AK608, """]")), "]"))</f>
        <v/>
      </c>
    </row>
    <row r="609" spans="6:38" ht="16" hidden="1" customHeight="1" x14ac:dyDescent="0.2">
      <c r="F609" s="23" t="str">
        <f>IF(ISBLANK(E609), "", Table2[[#This Row],[unique_id]])</f>
        <v/>
      </c>
      <c r="N609" s="23"/>
      <c r="O609" s="25"/>
      <c r="P609" s="25"/>
      <c r="Q609" s="23"/>
      <c r="X609" s="23" t="str">
        <f>IF(ISBLANK(W609),  "", _xlfn.CONCAT("haas/entity/sensor/", LOWER(C609), "/", E609, "/config"))</f>
        <v/>
      </c>
      <c r="Y609" s="23" t="str">
        <f>IF(ISBLANK(W609),  "", _xlfn.CONCAT(LOWER(C609), "/", E609))</f>
        <v/>
      </c>
      <c r="AB609" s="23"/>
      <c r="AL609" s="23" t="str">
        <f>IF(AND(ISBLANK(AJ609), ISBLANK(AK609)), "", _xlfn.CONCAT("[", IF(ISBLANK(AJ609), "", _xlfn.CONCAT("[""mac"", """, AJ609, """]")), IF(ISBLANK(AK609), "", _xlfn.CONCAT(", [""ip"", """, AK609, """]")), "]"))</f>
        <v/>
      </c>
    </row>
    <row r="610" spans="6:38" ht="16" hidden="1" customHeight="1" x14ac:dyDescent="0.2">
      <c r="F610" s="23" t="str">
        <f>IF(ISBLANK(E610), "", Table2[[#This Row],[unique_id]])</f>
        <v/>
      </c>
      <c r="N610" s="23"/>
      <c r="O610" s="25"/>
      <c r="P610" s="25"/>
      <c r="Q610" s="23"/>
      <c r="X610" s="23" t="str">
        <f>IF(ISBLANK(W610),  "", _xlfn.CONCAT("haas/entity/sensor/", LOWER(C610), "/", E610, "/config"))</f>
        <v/>
      </c>
      <c r="Y610" s="23" t="str">
        <f>IF(ISBLANK(W610),  "", _xlfn.CONCAT(LOWER(C610), "/", E610))</f>
        <v/>
      </c>
      <c r="AB610" s="23"/>
      <c r="AL610" s="23" t="str">
        <f>IF(AND(ISBLANK(AJ610), ISBLANK(AK610)), "", _xlfn.CONCAT("[", IF(ISBLANK(AJ610), "", _xlfn.CONCAT("[""mac"", """, AJ610, """]")), IF(ISBLANK(AK610), "", _xlfn.CONCAT(", [""ip"", """, AK610, """]")), "]"))</f>
        <v/>
      </c>
    </row>
    <row r="611" spans="6:38" ht="16" hidden="1" customHeight="1" x14ac:dyDescent="0.2">
      <c r="F611" s="23" t="str">
        <f>IF(ISBLANK(E611), "", Table2[[#This Row],[unique_id]])</f>
        <v/>
      </c>
      <c r="N611" s="23"/>
      <c r="O611" s="25"/>
      <c r="P611" s="25"/>
      <c r="Q611" s="23"/>
      <c r="X611" s="23" t="str">
        <f>IF(ISBLANK(W611),  "", _xlfn.CONCAT("haas/entity/sensor/", LOWER(C611), "/", E611, "/config"))</f>
        <v/>
      </c>
      <c r="Y611" s="23" t="str">
        <f>IF(ISBLANK(W611),  "", _xlfn.CONCAT(LOWER(C611), "/", E611))</f>
        <v/>
      </c>
      <c r="AB611" s="23"/>
      <c r="AL611" s="23" t="str">
        <f>IF(AND(ISBLANK(AJ611), ISBLANK(AK611)), "", _xlfn.CONCAT("[", IF(ISBLANK(AJ611), "", _xlfn.CONCAT("[""mac"", """, AJ611, """]")), IF(ISBLANK(AK611), "", _xlfn.CONCAT(", [""ip"", """, AK611, """]")), "]"))</f>
        <v/>
      </c>
    </row>
    <row r="612" spans="6:38" ht="16" hidden="1" customHeight="1" x14ac:dyDescent="0.2">
      <c r="F612" s="23" t="str">
        <f>IF(ISBLANK(E612), "", Table2[[#This Row],[unique_id]])</f>
        <v/>
      </c>
      <c r="N612" s="23"/>
      <c r="O612" s="25"/>
      <c r="P612" s="25"/>
      <c r="Q612" s="23"/>
      <c r="X612" s="23" t="str">
        <f>IF(ISBLANK(W612),  "", _xlfn.CONCAT("haas/entity/sensor/", LOWER(C612), "/", E612, "/config"))</f>
        <v/>
      </c>
      <c r="Y612" s="23" t="str">
        <f>IF(ISBLANK(W612),  "", _xlfn.CONCAT(LOWER(C612), "/", E612))</f>
        <v/>
      </c>
      <c r="AB612" s="23"/>
      <c r="AL612" s="23" t="str">
        <f>IF(AND(ISBLANK(AJ612), ISBLANK(AK612)), "", _xlfn.CONCAT("[", IF(ISBLANK(AJ612), "", _xlfn.CONCAT("[""mac"", """, AJ612, """]")), IF(ISBLANK(AK612), "", _xlfn.CONCAT(", [""ip"", """, AK612, """]")), "]"))</f>
        <v/>
      </c>
    </row>
    <row r="613" spans="6:38" ht="16" hidden="1" customHeight="1" x14ac:dyDescent="0.2">
      <c r="F613" s="23" t="str">
        <f>IF(ISBLANK(E613), "", Table2[[#This Row],[unique_id]])</f>
        <v/>
      </c>
      <c r="N613" s="23"/>
      <c r="O613" s="25"/>
      <c r="P613" s="25"/>
      <c r="Q613" s="23"/>
      <c r="X613" s="23" t="str">
        <f>IF(ISBLANK(W613),  "", _xlfn.CONCAT("haas/entity/sensor/", LOWER(C613), "/", E613, "/config"))</f>
        <v/>
      </c>
      <c r="Y613" s="23" t="str">
        <f>IF(ISBLANK(W613),  "", _xlfn.CONCAT(LOWER(C613), "/", E613))</f>
        <v/>
      </c>
      <c r="AB613" s="23"/>
      <c r="AL613" s="23" t="str">
        <f>IF(AND(ISBLANK(AJ613), ISBLANK(AK613)), "", _xlfn.CONCAT("[", IF(ISBLANK(AJ613), "", _xlfn.CONCAT("[""mac"", """, AJ613, """]")), IF(ISBLANK(AK613), "", _xlfn.CONCAT(", [""ip"", """, AK613, """]")), "]"))</f>
        <v/>
      </c>
    </row>
    <row r="614" spans="6:38" ht="16" hidden="1" customHeight="1" x14ac:dyDescent="0.2">
      <c r="F614" s="23" t="str">
        <f>IF(ISBLANK(E614), "", Table2[[#This Row],[unique_id]])</f>
        <v/>
      </c>
      <c r="N614" s="23"/>
      <c r="O614" s="25"/>
      <c r="P614" s="25"/>
      <c r="Q614" s="23"/>
      <c r="X614" s="23" t="str">
        <f>IF(ISBLANK(W614),  "", _xlfn.CONCAT("haas/entity/sensor/", LOWER(C614), "/", E614, "/config"))</f>
        <v/>
      </c>
      <c r="Y614" s="23" t="str">
        <f>IF(ISBLANK(W614),  "", _xlfn.CONCAT(LOWER(C614), "/", E614))</f>
        <v/>
      </c>
      <c r="AB614" s="23"/>
      <c r="AL614" s="23" t="str">
        <f>IF(AND(ISBLANK(AJ614), ISBLANK(AK614)), "", _xlfn.CONCAT("[", IF(ISBLANK(AJ614), "", _xlfn.CONCAT("[""mac"", """, AJ614, """]")), IF(ISBLANK(AK614), "", _xlfn.CONCAT(", [""ip"", """, AK614, """]")), "]"))</f>
        <v/>
      </c>
    </row>
    <row r="615" spans="6:38" ht="16" hidden="1" customHeight="1" x14ac:dyDescent="0.2">
      <c r="F615" s="23" t="str">
        <f>IF(ISBLANK(E615), "", Table2[[#This Row],[unique_id]])</f>
        <v/>
      </c>
      <c r="N615" s="23"/>
      <c r="O615" s="25"/>
      <c r="P615" s="25"/>
      <c r="Q615" s="23"/>
      <c r="X615" s="23" t="str">
        <f>IF(ISBLANK(W615),  "", _xlfn.CONCAT("haas/entity/sensor/", LOWER(C615), "/", E615, "/config"))</f>
        <v/>
      </c>
      <c r="Y615" s="23" t="str">
        <f>IF(ISBLANK(W615),  "", _xlfn.CONCAT(LOWER(C615), "/", E615))</f>
        <v/>
      </c>
      <c r="AB615" s="23"/>
      <c r="AL615" s="23" t="str">
        <f>IF(AND(ISBLANK(AJ615), ISBLANK(AK615)), "", _xlfn.CONCAT("[", IF(ISBLANK(AJ615), "", _xlfn.CONCAT("[""mac"", """, AJ615, """]")), IF(ISBLANK(AK615), "", _xlfn.CONCAT(", [""ip"", """, AK615, """]")), "]"))</f>
        <v/>
      </c>
    </row>
    <row r="616" spans="6:38" ht="16" hidden="1" customHeight="1" x14ac:dyDescent="0.2">
      <c r="F616" s="23" t="str">
        <f>IF(ISBLANK(E616), "", Table2[[#This Row],[unique_id]])</f>
        <v/>
      </c>
      <c r="N616" s="23"/>
      <c r="O616" s="25"/>
      <c r="P616" s="25"/>
      <c r="Q616" s="23"/>
      <c r="X616" s="23" t="str">
        <f>IF(ISBLANK(W616),  "", _xlfn.CONCAT("haas/entity/sensor/", LOWER(C616), "/", E616, "/config"))</f>
        <v/>
      </c>
      <c r="Y616" s="23" t="str">
        <f>IF(ISBLANK(W616),  "", _xlfn.CONCAT(LOWER(C616), "/", E616))</f>
        <v/>
      </c>
      <c r="AB616" s="23"/>
      <c r="AL616" s="23" t="str">
        <f>IF(AND(ISBLANK(AJ616), ISBLANK(AK616)), "", _xlfn.CONCAT("[", IF(ISBLANK(AJ616), "", _xlfn.CONCAT("[""mac"", """, AJ616, """]")), IF(ISBLANK(AK616), "", _xlfn.CONCAT(", [""ip"", """, AK616, """]")), "]"))</f>
        <v/>
      </c>
    </row>
    <row r="617" spans="6:38" ht="16" hidden="1" customHeight="1" x14ac:dyDescent="0.2">
      <c r="F617" s="23" t="str">
        <f>IF(ISBLANK(E617), "", Table2[[#This Row],[unique_id]])</f>
        <v/>
      </c>
      <c r="N617" s="23"/>
      <c r="O617" s="25"/>
      <c r="P617" s="25"/>
      <c r="Q617" s="23"/>
      <c r="X617" s="23" t="str">
        <f>IF(ISBLANK(W617),  "", _xlfn.CONCAT("haas/entity/sensor/", LOWER(C617), "/", E617, "/config"))</f>
        <v/>
      </c>
      <c r="Y617" s="23" t="str">
        <f>IF(ISBLANK(W617),  "", _xlfn.CONCAT(LOWER(C617), "/", E617))</f>
        <v/>
      </c>
      <c r="AB617" s="23"/>
      <c r="AL617" s="23" t="str">
        <f>IF(AND(ISBLANK(AJ617), ISBLANK(AK617)), "", _xlfn.CONCAT("[", IF(ISBLANK(AJ617), "", _xlfn.CONCAT("[""mac"", """, AJ617, """]")), IF(ISBLANK(AK617), "", _xlfn.CONCAT(", [""ip"", """, AK617, """]")), "]"))</f>
        <v/>
      </c>
    </row>
    <row r="618" spans="6:38" ht="16" hidden="1" customHeight="1" x14ac:dyDescent="0.2">
      <c r="F618" s="23" t="str">
        <f>IF(ISBLANK(E618), "", Table2[[#This Row],[unique_id]])</f>
        <v/>
      </c>
      <c r="N618" s="23"/>
      <c r="O618" s="25"/>
      <c r="P618" s="25"/>
      <c r="Q618" s="23"/>
      <c r="X618" s="23" t="str">
        <f>IF(ISBLANK(W618),  "", _xlfn.CONCAT("haas/entity/sensor/", LOWER(C618), "/", E618, "/config"))</f>
        <v/>
      </c>
      <c r="Y618" s="23" t="str">
        <f>IF(ISBLANK(W618),  "", _xlfn.CONCAT(LOWER(C618), "/", E618))</f>
        <v/>
      </c>
      <c r="AB618" s="23"/>
      <c r="AL618" s="23" t="str">
        <f>IF(AND(ISBLANK(AJ618), ISBLANK(AK618)), "", _xlfn.CONCAT("[", IF(ISBLANK(AJ618), "", _xlfn.CONCAT("[""mac"", """, AJ618, """]")), IF(ISBLANK(AK618), "", _xlfn.CONCAT(", [""ip"", """, AK618, """]")), "]"))</f>
        <v/>
      </c>
    </row>
    <row r="619" spans="6:38" ht="16" hidden="1" customHeight="1" x14ac:dyDescent="0.2">
      <c r="F619" s="23" t="str">
        <f>IF(ISBLANK(E619), "", Table2[[#This Row],[unique_id]])</f>
        <v/>
      </c>
      <c r="N619" s="23"/>
      <c r="O619" s="25"/>
      <c r="P619" s="25"/>
      <c r="Q619" s="23"/>
      <c r="X619" s="23" t="str">
        <f>IF(ISBLANK(W619),  "", _xlfn.CONCAT("haas/entity/sensor/", LOWER(C619), "/", E619, "/config"))</f>
        <v/>
      </c>
      <c r="Y619" s="23" t="str">
        <f>IF(ISBLANK(W619),  "", _xlfn.CONCAT(LOWER(C619), "/", E619))</f>
        <v/>
      </c>
      <c r="AB619" s="23"/>
      <c r="AL619" s="23" t="str">
        <f>IF(AND(ISBLANK(AJ619), ISBLANK(AK619)), "", _xlfn.CONCAT("[", IF(ISBLANK(AJ619), "", _xlfn.CONCAT("[""mac"", """, AJ619, """]")), IF(ISBLANK(AK619), "", _xlfn.CONCAT(", [""ip"", """, AK619, """]")), "]"))</f>
        <v/>
      </c>
    </row>
    <row r="620" spans="6:38" ht="16" hidden="1" customHeight="1" x14ac:dyDescent="0.2">
      <c r="F620" s="23" t="str">
        <f>IF(ISBLANK(E620), "", Table2[[#This Row],[unique_id]])</f>
        <v/>
      </c>
      <c r="N620" s="23"/>
      <c r="O620" s="25"/>
      <c r="P620" s="25"/>
      <c r="Q620" s="23"/>
      <c r="X620" s="23" t="str">
        <f>IF(ISBLANK(W620),  "", _xlfn.CONCAT("haas/entity/sensor/", LOWER(C620), "/", E620, "/config"))</f>
        <v/>
      </c>
      <c r="Y620" s="23" t="str">
        <f>IF(ISBLANK(W620),  "", _xlfn.CONCAT(LOWER(C620), "/", E620))</f>
        <v/>
      </c>
      <c r="AB620" s="23"/>
      <c r="AL620" s="23" t="str">
        <f>IF(AND(ISBLANK(AJ620), ISBLANK(AK620)), "", _xlfn.CONCAT("[", IF(ISBLANK(AJ620), "", _xlfn.CONCAT("[""mac"", """, AJ620, """]")), IF(ISBLANK(AK620), "", _xlfn.CONCAT(", [""ip"", """, AK620, """]")), "]"))</f>
        <v/>
      </c>
    </row>
    <row r="621" spans="6:38" ht="16" hidden="1" customHeight="1" x14ac:dyDescent="0.2">
      <c r="F621" s="23" t="str">
        <f>IF(ISBLANK(E621), "", Table2[[#This Row],[unique_id]])</f>
        <v/>
      </c>
      <c r="N621" s="23"/>
      <c r="O621" s="25"/>
      <c r="P621" s="25"/>
      <c r="Q621" s="23"/>
      <c r="X621" s="23" t="str">
        <f>IF(ISBLANK(W621),  "", _xlfn.CONCAT("haas/entity/sensor/", LOWER(C621), "/", E621, "/config"))</f>
        <v/>
      </c>
      <c r="Y621" s="23" t="str">
        <f>IF(ISBLANK(W621),  "", _xlfn.CONCAT(LOWER(C621), "/", E621))</f>
        <v/>
      </c>
      <c r="AB621" s="23"/>
      <c r="AL621" s="23" t="str">
        <f>IF(AND(ISBLANK(AJ621), ISBLANK(AK621)), "", _xlfn.CONCAT("[", IF(ISBLANK(AJ621), "", _xlfn.CONCAT("[""mac"", """, AJ621, """]")), IF(ISBLANK(AK621), "", _xlfn.CONCAT(", [""ip"", """, AK621, """]")), "]"))</f>
        <v/>
      </c>
    </row>
    <row r="622" spans="6:38" ht="16" hidden="1" customHeight="1" x14ac:dyDescent="0.2">
      <c r="F622" s="23" t="str">
        <f>IF(ISBLANK(E622), "", Table2[[#This Row],[unique_id]])</f>
        <v/>
      </c>
      <c r="N622" s="23"/>
      <c r="O622" s="25"/>
      <c r="P622" s="25"/>
      <c r="Q622" s="23"/>
      <c r="X622" s="23" t="str">
        <f>IF(ISBLANK(W622),  "", _xlfn.CONCAT("haas/entity/sensor/", LOWER(C622), "/", E622, "/config"))</f>
        <v/>
      </c>
      <c r="Y622" s="23" t="str">
        <f>IF(ISBLANK(W622),  "", _xlfn.CONCAT(LOWER(C622), "/", E622))</f>
        <v/>
      </c>
      <c r="AB622" s="23"/>
      <c r="AL622" s="23" t="str">
        <f>IF(AND(ISBLANK(AJ622), ISBLANK(AK622)), "", _xlfn.CONCAT("[", IF(ISBLANK(AJ622), "", _xlfn.CONCAT("[""mac"", """, AJ622, """]")), IF(ISBLANK(AK622), "", _xlfn.CONCAT(", [""ip"", """, AK622, """]")), "]"))</f>
        <v/>
      </c>
    </row>
    <row r="623" spans="6:38" ht="16" hidden="1" customHeight="1" x14ac:dyDescent="0.2">
      <c r="F623" s="23" t="str">
        <f>IF(ISBLANK(E623), "", Table2[[#This Row],[unique_id]])</f>
        <v/>
      </c>
      <c r="N623" s="23"/>
      <c r="O623" s="25"/>
      <c r="P623" s="25"/>
      <c r="Q623" s="23"/>
      <c r="X623" s="23" t="str">
        <f>IF(ISBLANK(W623),  "", _xlfn.CONCAT("haas/entity/sensor/", LOWER(C623), "/", E623, "/config"))</f>
        <v/>
      </c>
      <c r="Y623" s="23" t="str">
        <f>IF(ISBLANK(W623),  "", _xlfn.CONCAT(LOWER(C623), "/", E623))</f>
        <v/>
      </c>
      <c r="AB623" s="23"/>
      <c r="AL623" s="23" t="str">
        <f>IF(AND(ISBLANK(AJ623), ISBLANK(AK623)), "", _xlfn.CONCAT("[", IF(ISBLANK(AJ623), "", _xlfn.CONCAT("[""mac"", """, AJ623, """]")), IF(ISBLANK(AK623), "", _xlfn.CONCAT(", [""ip"", """, AK623, """]")), "]"))</f>
        <v/>
      </c>
    </row>
    <row r="624" spans="6:38" ht="16" hidden="1" customHeight="1" x14ac:dyDescent="0.2">
      <c r="F624" s="23" t="str">
        <f>IF(ISBLANK(E624), "", Table2[[#This Row],[unique_id]])</f>
        <v/>
      </c>
      <c r="N624" s="23"/>
      <c r="O624" s="25"/>
      <c r="P624" s="25"/>
      <c r="Q624" s="23"/>
      <c r="X624" s="23" t="str">
        <f>IF(ISBLANK(W624),  "", _xlfn.CONCAT("haas/entity/sensor/", LOWER(C624), "/", E624, "/config"))</f>
        <v/>
      </c>
      <c r="Y624" s="23" t="str">
        <f>IF(ISBLANK(W624),  "", _xlfn.CONCAT(LOWER(C624), "/", E624))</f>
        <v/>
      </c>
      <c r="AB624" s="23"/>
      <c r="AL624" s="23" t="str">
        <f>IF(AND(ISBLANK(AJ624), ISBLANK(AK624)), "", _xlfn.CONCAT("[", IF(ISBLANK(AJ624), "", _xlfn.CONCAT("[""mac"", """, AJ624, """]")), IF(ISBLANK(AK624), "", _xlfn.CONCAT(", [""ip"", """, AK624, """]")), "]"))</f>
        <v/>
      </c>
    </row>
    <row r="625" spans="6:38" ht="16" hidden="1" customHeight="1" x14ac:dyDescent="0.2">
      <c r="F625" s="23" t="str">
        <f>IF(ISBLANK(E625), "", Table2[[#This Row],[unique_id]])</f>
        <v/>
      </c>
      <c r="N625" s="23"/>
      <c r="O625" s="25"/>
      <c r="P625" s="25"/>
      <c r="Q625" s="23"/>
      <c r="X625" s="23" t="str">
        <f>IF(ISBLANK(W625),  "", _xlfn.CONCAT("haas/entity/sensor/", LOWER(C625), "/", E625, "/config"))</f>
        <v/>
      </c>
      <c r="Y625" s="23" t="str">
        <f>IF(ISBLANK(W625),  "", _xlfn.CONCAT(LOWER(C625), "/", E625))</f>
        <v/>
      </c>
      <c r="AB625" s="23"/>
      <c r="AL625" s="23" t="str">
        <f>IF(AND(ISBLANK(AJ625), ISBLANK(AK625)), "", _xlfn.CONCAT("[", IF(ISBLANK(AJ625), "", _xlfn.CONCAT("[""mac"", """, AJ625, """]")), IF(ISBLANK(AK625), "", _xlfn.CONCAT(", [""ip"", """, AK625, """]")), "]"))</f>
        <v/>
      </c>
    </row>
    <row r="626" spans="6:38" ht="16" hidden="1" customHeight="1" x14ac:dyDescent="0.2">
      <c r="F626" s="23" t="str">
        <f>IF(ISBLANK(E626), "", Table2[[#This Row],[unique_id]])</f>
        <v/>
      </c>
      <c r="N626" s="23"/>
      <c r="O626" s="25"/>
      <c r="P626" s="25"/>
      <c r="Q626" s="23"/>
      <c r="X626" s="23" t="str">
        <f>IF(ISBLANK(W626),  "", _xlfn.CONCAT("haas/entity/sensor/", LOWER(C626), "/", E626, "/config"))</f>
        <v/>
      </c>
      <c r="Y626" s="23" t="str">
        <f>IF(ISBLANK(W626),  "", _xlfn.CONCAT(LOWER(C626), "/", E626))</f>
        <v/>
      </c>
      <c r="AB626" s="23"/>
      <c r="AL626" s="23" t="str">
        <f>IF(AND(ISBLANK(AJ626), ISBLANK(AK626)), "", _xlfn.CONCAT("[", IF(ISBLANK(AJ626), "", _xlfn.CONCAT("[""mac"", """, AJ626, """]")), IF(ISBLANK(AK626), "", _xlfn.CONCAT(", [""ip"", """, AK626, """]")), "]"))</f>
        <v/>
      </c>
    </row>
  </sheetData>
  <mergeCells count="1">
    <mergeCell ref="S1:T1"/>
  </mergeCells>
  <phoneticPr fontId="2" type="noConversion"/>
  <hyperlinks>
    <hyperlink ref="Q2" r:id="rId1" location="available-state-classes" xr:uid="{00000000-0004-0000-0000-000000000000}"/>
    <hyperlink ref="S2" r:id="rId2" location="L273" xr:uid="{00000000-0004-0000-0000-000001000000}"/>
    <hyperlink ref="Z2" r:id="rId3" display="Template" xr:uid="{00000000-0004-0000-0000-000002000000}"/>
    <hyperlink ref="R2" r:id="rId4" location="L460" xr:uid="{00000000-0004-0000-0000-000003000000}"/>
    <hyperlink ref="AB28" r:id="rId5" xr:uid="{AA7762EB-4D9F-0C4C-BBA6-16F264C5C4B4}"/>
    <hyperlink ref="AB29" r:id="rId6" xr:uid="{DF25D59C-0A79-1249-A0D9-909020869E69}"/>
    <hyperlink ref="AB30" r:id="rId7" xr:uid="{0BFDA579-F94A-C24C-A1AB-2AEC0E70C7E3}"/>
    <hyperlink ref="AB31" r:id="rId8" xr:uid="{BAF169C1-C55B-734F-83A3-1E700272045D}"/>
    <hyperlink ref="AB32" r:id="rId9" xr:uid="{7483C056-5C8A-0D49-A0FC-706E9E60F618}"/>
    <hyperlink ref="AB33" r:id="rId10" xr:uid="{8EADE576-5626-AD41-A703-EDF78E53D186}"/>
    <hyperlink ref="AB35" r:id="rId11" xr:uid="{838C2324-17CA-6D43-8365-CEC03ABF99DC}"/>
    <hyperlink ref="AB46" r:id="rId12" xr:uid="{5280AB01-47B5-BC42-9649-47D3083D5A9D}"/>
    <hyperlink ref="AB83" r:id="rId13" xr:uid="{4BF29126-EB14-0B45-B894-DF0FE67B857A}"/>
    <hyperlink ref="AB85" r:id="rId14" xr:uid="{DDE3E2D1-1181-724D-B8B1-18FC74D15177}"/>
    <hyperlink ref="AB27" r:id="rId15" xr:uid="{0B9554BA-3EE1-6C49-85DD-2D30A6523845}"/>
    <hyperlink ref="AB261" r:id="rId16" xr:uid="{6ECFAFAA-1F35-084B-BA26-702320AD43B3}"/>
    <hyperlink ref="AB259" r:id="rId17" xr:uid="{4974DDA2-5A9D-2B48-849B-7C9CD05A42E0}"/>
    <hyperlink ref="AB129" r:id="rId18" display="https://weewx.janeandgraham.com" xr:uid="{6CD4EDB8-D27A-C540-A84E-1B910BE1B22E}"/>
    <hyperlink ref="AB5" r:id="rId19" xr:uid="{29395BBD-DD9F-C640-A643-B763862D3453}"/>
    <hyperlink ref="AB106:AB107" r:id="rId20" display="https://weewx.janeandgraham.com" xr:uid="{4E5B947B-248D-4940-97E1-FF81F068C872}"/>
    <hyperlink ref="AB4" r:id="rId21" xr:uid="{553873E8-F8F8-4743-967A-3C2A3F53DCDD}"/>
    <hyperlink ref="AB26" r:id="rId22" xr:uid="{8AE42A97-BCF9-634E-9139-43E81592BAF4}"/>
    <hyperlink ref="AB299" r:id="rId23" location="/device/0x00158d0005d9d088/info" xr:uid="{614C0E0D-76AD-7F46-B4B6-ECC89BCB3C74}"/>
    <hyperlink ref="P2" r:id="rId24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2022-07-15T09:34:18Z</dcterms:modified>
</cp:coreProperties>
</file>