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F4789C9-4FEC-5F43-B6D0-5AF75FE91E3B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<sst xmlns="http://schemas.openxmlformats.org/spreadsheetml/2006/main" count="5162" uniqueCount="1188">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</sst>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/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topLeftCell="AL342" zoomScale="122" zoomScaleNormal="122" workbookViewId="0">
      <selection activeCell="AP374" sqref="AP37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1108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1108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1108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1097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1079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1169</v>
      </c>
      <c r="K134" s="8" t="s">
        <v>1080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385</v>
      </c>
      <c r="F138" s="8" t="str">
        <f>IF(ISBLANK(E138), "", Table2[[#This Row],[unique_id]])</f>
        <v>kitchen_main</v>
      </c>
      <c r="G138" s="8" t="s">
        <v>211</v>
      </c>
      <c r="H138" s="8" t="s">
        <v>139</v>
      </c>
      <c r="I138" s="8" t="s">
        <v>132</v>
      </c>
      <c r="J138" s="13" t="s">
        <v>1169</v>
      </c>
      <c r="K138" s="8" t="s">
        <v>1079</v>
      </c>
      <c r="M138" s="8" t="s">
        <v>136</v>
      </c>
      <c r="O138" s="8"/>
      <c r="P138" s="10"/>
      <c r="Q138" s="10" t="s">
        <v>757</v>
      </c>
      <c r="R138" s="10">
        <v>800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857</v>
      </c>
      <c r="AI138" s="8" t="s">
        <v>754</v>
      </c>
      <c r="AJ138" s="8" t="s">
        <v>860</v>
      </c>
      <c r="AK138" s="8" t="s">
        <v>521</v>
      </c>
      <c r="AL138" s="8" t="s">
        <v>215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0">
        <v>800</v>
      </c>
      <c r="S139" s="16" t="s">
        <v>801</v>
      </c>
      <c r="T139" s="16" t="s">
        <v>836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857</v>
      </c>
      <c r="AI139" s="8" t="s">
        <v>755</v>
      </c>
      <c r="AJ139" s="8" t="s">
        <v>860</v>
      </c>
      <c r="AK139" s="8" t="s">
        <v>521</v>
      </c>
      <c r="AL139" s="8" t="s">
        <v>215</v>
      </c>
      <c r="AO139" s="8" t="s">
        <v>789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756</v>
      </c>
      <c r="R140" s="10">
        <v>800</v>
      </c>
      <c r="S140" s="16" t="s">
        <v>801</v>
      </c>
      <c r="T140" s="16" t="s">
        <v>836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857</v>
      </c>
      <c r="AI140" s="8" t="s">
        <v>762</v>
      </c>
      <c r="AJ140" s="8" t="s">
        <v>860</v>
      </c>
      <c r="AK140" s="8" t="s">
        <v>521</v>
      </c>
      <c r="AL140" s="8" t="s">
        <v>215</v>
      </c>
      <c r="AO140" s="8" t="s">
        <v>790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857</v>
      </c>
      <c r="AI141" s="8" t="s">
        <v>763</v>
      </c>
      <c r="AJ141" s="8" t="s">
        <v>860</v>
      </c>
      <c r="AK141" s="8" t="s">
        <v>521</v>
      </c>
      <c r="AL141" s="8" t="s">
        <v>215</v>
      </c>
      <c r="AO141" s="8" t="s">
        <v>791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857</v>
      </c>
      <c r="AI142" s="8" t="s">
        <v>767</v>
      </c>
      <c r="AJ142" s="8" t="s">
        <v>860</v>
      </c>
      <c r="AK142" s="8" t="s">
        <v>521</v>
      </c>
      <c r="AL142" s="8" t="s">
        <v>215</v>
      </c>
      <c r="AO142" s="8" t="s">
        <v>792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252</v>
      </c>
      <c r="D143" s="8" t="s">
        <v>134</v>
      </c>
      <c r="E143" s="8" t="s">
        <v>885</v>
      </c>
      <c r="F143" s="8" t="str">
        <f>IF(ISBLANK(E143), "", Table2[[#This Row],[unique_id]])</f>
        <v>kitchen_downlights</v>
      </c>
      <c r="G143" s="8" t="s">
        <v>886</v>
      </c>
      <c r="H143" s="8" t="s">
        <v>139</v>
      </c>
      <c r="I143" s="8" t="s">
        <v>132</v>
      </c>
      <c r="J143" s="8" t="s">
        <v>1171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366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483</v>
      </c>
      <c r="AI143" s="8" t="s">
        <v>887</v>
      </c>
      <c r="AJ143" s="8" t="s">
        <v>480</v>
      </c>
      <c r="AK143" s="8" t="str">
        <f>IF(OR(ISBLANK(AO143), ISBLANK(AP143)), "", Table2[[#This Row],[device_via_device]])</f>
        <v>TPLink</v>
      </c>
      <c r="AL143" s="8" t="s">
        <v>215</v>
      </c>
      <c r="AN143" s="8" t="s">
        <v>614</v>
      </c>
      <c r="AO143" s="8" t="s">
        <v>468</v>
      </c>
      <c r="AP143" s="8" t="s">
        <v>605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E144" s="8" t="s">
        <v>386</v>
      </c>
      <c r="F144" s="8" t="str">
        <f>IF(ISBLANK(E144), "", Table2[[#This Row],[unique_id]])</f>
        <v>laundry_main</v>
      </c>
      <c r="G144" s="8" t="s">
        <v>213</v>
      </c>
      <c r="H144" s="8" t="s">
        <v>139</v>
      </c>
      <c r="I144" s="8" t="s">
        <v>132</v>
      </c>
      <c r="J144" s="8" t="s">
        <v>1168</v>
      </c>
      <c r="K144" s="8" t="s">
        <v>1079</v>
      </c>
      <c r="M144" s="8" t="s">
        <v>136</v>
      </c>
      <c r="O144" s="8"/>
      <c r="P144" s="10"/>
      <c r="Q144" s="10" t="s">
        <v>757</v>
      </c>
      <c r="R144" s="10">
        <v>900</v>
      </c>
      <c r="S144" s="16" t="s">
        <v>873</v>
      </c>
      <c r="T144" s="16" t="s">
        <v>836</v>
      </c>
      <c r="U144" s="8"/>
      <c r="X144" s="8" t="s">
        <v>366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753</v>
      </c>
      <c r="AI144" s="8" t="s">
        <v>754</v>
      </c>
      <c r="AJ144" s="8" t="s">
        <v>752</v>
      </c>
      <c r="AK144" s="8" t="s">
        <v>521</v>
      </c>
      <c r="AL144" s="8" t="s">
        <v>223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521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756</v>
      </c>
      <c r="R145" s="10">
        <v>900</v>
      </c>
      <c r="S145" s="16" t="s">
        <v>801</v>
      </c>
      <c r="T145" s="16" t="s">
        <v>836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753</v>
      </c>
      <c r="AI145" s="8" t="s">
        <v>755</v>
      </c>
      <c r="AJ145" s="8" t="s">
        <v>752</v>
      </c>
      <c r="AK145" s="8" t="s">
        <v>521</v>
      </c>
      <c r="AL145" s="8" t="s">
        <v>223</v>
      </c>
      <c r="AO145" s="8" t="s">
        <v>793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387</v>
      </c>
      <c r="F146" s="8" t="str">
        <f>IF(ISBLANK(E146), "", Table2[[#This Row],[unique_id]])</f>
        <v>pantry_main</v>
      </c>
      <c r="G146" s="8" t="s">
        <v>212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1000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221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1000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221</v>
      </c>
      <c r="AO147" s="8" t="s">
        <v>794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388</v>
      </c>
      <c r="F148" s="8" t="str">
        <f>IF(ISBLANK(E148), "", Table2[[#This Row],[unique_id]])</f>
        <v>office_main</v>
      </c>
      <c r="G148" s="8" t="s">
        <v>208</v>
      </c>
      <c r="H148" s="8" t="s">
        <v>139</v>
      </c>
      <c r="I148" s="8" t="s">
        <v>132</v>
      </c>
      <c r="J148" s="8" t="s">
        <v>1168</v>
      </c>
      <c r="M148" s="8" t="s">
        <v>136</v>
      </c>
      <c r="O148" s="8"/>
      <c r="P148" s="10"/>
      <c r="Q148" s="10" t="s">
        <v>757</v>
      </c>
      <c r="R148" s="10">
        <v>1100</v>
      </c>
      <c r="S148" s="16" t="s">
        <v>873</v>
      </c>
      <c r="T148" s="16" t="s">
        <v>837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857</v>
      </c>
      <c r="AI148" s="8" t="s">
        <v>754</v>
      </c>
      <c r="AJ148" s="8" t="s">
        <v>860</v>
      </c>
      <c r="AK148" s="8" t="s">
        <v>521</v>
      </c>
      <c r="AL148" s="8" t="s">
        <v>222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1100</v>
      </c>
      <c r="S149" s="16" t="s">
        <v>801</v>
      </c>
      <c r="T149" s="16" t="s">
        <v>837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857</v>
      </c>
      <c r="AI149" s="8" t="s">
        <v>755</v>
      </c>
      <c r="AJ149" s="8" t="s">
        <v>860</v>
      </c>
      <c r="AK149" s="8" t="s">
        <v>521</v>
      </c>
      <c r="AL149" s="8" t="s">
        <v>222</v>
      </c>
      <c r="AO149" s="8" t="s">
        <v>795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389</v>
      </c>
      <c r="F150" s="8" t="str">
        <f>IF(ISBLANK(E150), "", Table2[[#This Row],[unique_id]])</f>
        <v>bathroom_main</v>
      </c>
      <c r="G150" s="8" t="s">
        <v>207</v>
      </c>
      <c r="H150" s="8" t="s">
        <v>139</v>
      </c>
      <c r="I150" s="8" t="s">
        <v>132</v>
      </c>
      <c r="J150" s="8" t="s">
        <v>1168</v>
      </c>
      <c r="K150" s="8" t="s">
        <v>1080</v>
      </c>
      <c r="M150" s="8" t="s">
        <v>136</v>
      </c>
      <c r="O150" s="8"/>
      <c r="P150" s="10"/>
      <c r="Q150" s="10" t="s">
        <v>757</v>
      </c>
      <c r="R150" s="10">
        <v>1200</v>
      </c>
      <c r="S150" s="16" t="s">
        <v>873</v>
      </c>
      <c r="T150" s="16" t="s">
        <v>834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753</v>
      </c>
      <c r="AI150" s="8" t="s">
        <v>754</v>
      </c>
      <c r="AJ150" s="8" t="s">
        <v>752</v>
      </c>
      <c r="AK150" s="8" t="s">
        <v>521</v>
      </c>
      <c r="AL150" s="8" t="s">
        <v>479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1200</v>
      </c>
      <c r="S151" s="16" t="s">
        <v>801</v>
      </c>
      <c r="T151" s="16" t="s">
        <v>834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753</v>
      </c>
      <c r="AI151" s="8" t="s">
        <v>755</v>
      </c>
      <c r="AJ151" s="8" t="s">
        <v>752</v>
      </c>
      <c r="AK151" s="8" t="s">
        <v>521</v>
      </c>
      <c r="AL151" s="8" t="s">
        <v>479</v>
      </c>
      <c r="AO151" s="8" t="s">
        <v>796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390</v>
      </c>
      <c r="F152" s="8" t="str">
        <f>IF(ISBLANK(E152), "", Table2[[#This Row],[unique_id]])</f>
        <v>ensuite_main</v>
      </c>
      <c r="G152" s="8" t="s">
        <v>206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1300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857</v>
      </c>
      <c r="AI152" s="8" t="s">
        <v>754</v>
      </c>
      <c r="AJ152" s="8" t="s">
        <v>860</v>
      </c>
      <c r="AK152" s="8" t="s">
        <v>521</v>
      </c>
      <c r="AL152" s="8" t="s">
        <v>556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1300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857</v>
      </c>
      <c r="AI153" s="8" t="s">
        <v>755</v>
      </c>
      <c r="AJ153" s="8" t="s">
        <v>860</v>
      </c>
      <c r="AK153" s="8" t="s">
        <v>521</v>
      </c>
      <c r="AL153" s="8" t="s">
        <v>556</v>
      </c>
      <c r="AO153" s="8" t="s">
        <v>797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391</v>
      </c>
      <c r="F154" s="8" t="str">
        <f>IF(ISBLANK(E154), "", Table2[[#This Row],[unique_id]])</f>
        <v>wardrobe_main</v>
      </c>
      <c r="G154" s="8" t="s">
        <v>210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1400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764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1400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764</v>
      </c>
      <c r="AO155" s="8" t="s">
        <v>798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252</v>
      </c>
      <c r="D156" s="8" t="s">
        <v>134</v>
      </c>
      <c r="E156" s="8" t="s">
        <v>623</v>
      </c>
      <c r="F156" s="8" t="str">
        <f>IF(ISBLANK(E156), "", Table2[[#This Row],[unique_id]])</f>
        <v>deck_festoons</v>
      </c>
      <c r="G156" s="8" t="s">
        <v>379</v>
      </c>
      <c r="H156" s="8" t="s">
        <v>139</v>
      </c>
      <c r="I156" s="8" t="s">
        <v>132</v>
      </c>
      <c r="J156" s="8" t="s">
        <v>1173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482</v>
      </c>
      <c r="AI156" s="8" t="s">
        <v>489</v>
      </c>
      <c r="AJ156" s="8" t="s">
        <v>481</v>
      </c>
      <c r="AK156" s="8" t="str">
        <f>IF(OR(ISBLANK(AO156), ISBLANK(AP156)), "", Table2[[#This Row],[device_via_device]])</f>
        <v>TPLink</v>
      </c>
      <c r="AL156" s="8" t="s">
        <v>478</v>
      </c>
      <c r="AN156" s="8" t="s">
        <v>614</v>
      </c>
      <c r="AO156" s="8" t="s">
        <v>856</v>
      </c>
      <c r="AP156" s="8" t="s">
        <v>855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252</v>
      </c>
      <c r="D157" s="8" t="s">
        <v>134</v>
      </c>
      <c r="E157" s="8" t="s">
        <v>850</v>
      </c>
      <c r="F157" s="8" t="str">
        <f>IF(ISBLANK(E157), "", Table2[[#This Row],[unique_id]])</f>
        <v>landing_festoons</v>
      </c>
      <c r="G157" s="8" t="s">
        <v>851</v>
      </c>
      <c r="H157" s="8" t="s">
        <v>139</v>
      </c>
      <c r="I157" s="8" t="s">
        <v>132</v>
      </c>
      <c r="J157" s="8" t="s">
        <v>1173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366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482</v>
      </c>
      <c r="AI157" s="8" t="s">
        <v>489</v>
      </c>
      <c r="AJ157" s="8" t="s">
        <v>481</v>
      </c>
      <c r="AK157" s="8" t="str">
        <f>IF(OR(ISBLANK(AO157), ISBLANK(AP157)), "", Table2[[#This Row],[device_via_device]])</f>
        <v>TPLink</v>
      </c>
      <c r="AL157" s="8" t="s">
        <v>852</v>
      </c>
      <c r="AN157" s="8" t="s">
        <v>614</v>
      </c>
      <c r="AO157" s="8" t="s">
        <v>853</v>
      </c>
      <c r="AP157" s="8" t="s">
        <v>854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521</v>
      </c>
      <c r="D158" s="8" t="s">
        <v>137</v>
      </c>
      <c r="E158" s="8" t="s">
        <v>874</v>
      </c>
      <c r="F158" s="8" t="str">
        <f>IF(ISBLANK(E158), "", Table2[[#This Row],[unique_id]])</f>
        <v>garden_pedestals</v>
      </c>
      <c r="G158" s="8" t="s">
        <v>875</v>
      </c>
      <c r="H158" s="8" t="s">
        <v>139</v>
      </c>
      <c r="I158" s="8" t="s">
        <v>132</v>
      </c>
      <c r="J158" s="8" t="s">
        <v>1172</v>
      </c>
      <c r="M158" s="8" t="s">
        <v>136</v>
      </c>
      <c r="O158" s="8"/>
      <c r="P158" s="10"/>
      <c r="Q158" s="10" t="s">
        <v>757</v>
      </c>
      <c r="R158" s="10" t="s">
        <v>863</v>
      </c>
      <c r="S158" s="16" t="s">
        <v>872</v>
      </c>
      <c r="T158" s="16" t="s">
        <v>862</v>
      </c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859</v>
      </c>
      <c r="AI158" s="8" t="s">
        <v>877</v>
      </c>
      <c r="AJ158" s="8" t="s">
        <v>861</v>
      </c>
      <c r="AK158" s="8" t="s">
        <v>521</v>
      </c>
      <c r="AL158" s="8" t="s">
        <v>876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521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756</v>
      </c>
      <c r="R159" s="10" t="s">
        <v>863</v>
      </c>
      <c r="S159" s="16" t="s">
        <v>801</v>
      </c>
      <c r="T159" s="16" t="s">
        <v>862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859</v>
      </c>
      <c r="AI159" s="8" t="s">
        <v>878</v>
      </c>
      <c r="AJ159" s="8" t="s">
        <v>861</v>
      </c>
      <c r="AK159" s="8" t="s">
        <v>521</v>
      </c>
      <c r="AL159" s="8" t="s">
        <v>876</v>
      </c>
      <c r="AO159" s="8" t="s">
        <v>858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756</v>
      </c>
      <c r="R160" s="10" t="s">
        <v>863</v>
      </c>
      <c r="S160" s="16" t="s">
        <v>801</v>
      </c>
      <c r="T160" s="16" t="s">
        <v>862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859</v>
      </c>
      <c r="AI160" s="8" t="s">
        <v>879</v>
      </c>
      <c r="AJ160" s="8" t="s">
        <v>861</v>
      </c>
      <c r="AK160" s="8" t="s">
        <v>521</v>
      </c>
      <c r="AL160" s="8" t="s">
        <v>876</v>
      </c>
      <c r="AO160" s="8" t="s">
        <v>864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859</v>
      </c>
      <c r="AI161" s="8" t="s">
        <v>880</v>
      </c>
      <c r="AJ161" s="8" t="s">
        <v>861</v>
      </c>
      <c r="AK161" s="8" t="s">
        <v>521</v>
      </c>
      <c r="AL161" s="8" t="s">
        <v>876</v>
      </c>
      <c r="AO161" s="8" t="s">
        <v>865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859</v>
      </c>
      <c r="AI162" s="8" t="s">
        <v>881</v>
      </c>
      <c r="AJ162" s="8" t="s">
        <v>861</v>
      </c>
      <c r="AK162" s="8" t="s">
        <v>521</v>
      </c>
      <c r="AL162" s="8" t="s">
        <v>876</v>
      </c>
      <c r="AO162" s="8" t="s">
        <v>866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890</v>
      </c>
      <c r="C163" s="33" t="s">
        <v>521</v>
      </c>
      <c r="D163" s="33" t="s">
        <v>137</v>
      </c>
      <c r="F163" s="33" t="str">
        <f>IF(ISBLANK(E163), "", Table2[[#This Row],[unique_id]])</f>
        <v/>
      </c>
      <c r="P163" s="34"/>
      <c r="Q163" s="34" t="s">
        <v>756</v>
      </c>
      <c r="R163" s="34" t="s">
        <v>863</v>
      </c>
      <c r="S163" s="35" t="s">
        <v>801</v>
      </c>
      <c r="T163" s="35" t="s">
        <v>862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859</v>
      </c>
      <c r="AI163" s="8" t="s">
        <v>1009</v>
      </c>
      <c r="AJ163" s="33" t="s">
        <v>861</v>
      </c>
      <c r="AK163" s="33" t="s">
        <v>521</v>
      </c>
      <c r="AL163" s="33" t="s">
        <v>876</v>
      </c>
      <c r="AO163" s="33" t="s">
        <v>1008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890</v>
      </c>
      <c r="C164" s="33" t="s">
        <v>521</v>
      </c>
      <c r="D164" s="33" t="s">
        <v>137</v>
      </c>
      <c r="F164" s="33" t="str">
        <f>IF(ISBLANK(E164), "", Table2[[#This Row],[unique_id]])</f>
        <v/>
      </c>
      <c r="P164" s="34"/>
      <c r="Q164" s="34" t="s">
        <v>756</v>
      </c>
      <c r="R164" s="34" t="s">
        <v>863</v>
      </c>
      <c r="S164" s="35" t="s">
        <v>801</v>
      </c>
      <c r="T164" s="35" t="s">
        <v>862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859</v>
      </c>
      <c r="AI164" s="8" t="s">
        <v>1010</v>
      </c>
      <c r="AJ164" s="33" t="s">
        <v>861</v>
      </c>
      <c r="AK164" s="33" t="s">
        <v>521</v>
      </c>
      <c r="AL164" s="33" t="s">
        <v>876</v>
      </c>
      <c r="AO164" s="33" t="s">
        <v>1008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859</v>
      </c>
      <c r="AI165" s="8" t="s">
        <v>1011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859</v>
      </c>
      <c r="AI166" s="8" t="s">
        <v>1012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521</v>
      </c>
      <c r="D167" s="8" t="s">
        <v>137</v>
      </c>
      <c r="E167" s="8" t="s">
        <v>884</v>
      </c>
      <c r="F167" s="8" t="str">
        <f>IF(ISBLANK(E167), "", Table2[[#This Row],[unique_id]])</f>
        <v>tree_spotlights</v>
      </c>
      <c r="G167" s="8" t="s">
        <v>871</v>
      </c>
      <c r="H167" s="8" t="s">
        <v>139</v>
      </c>
      <c r="I167" s="8" t="s">
        <v>132</v>
      </c>
      <c r="J167" s="8" t="s">
        <v>1174</v>
      </c>
      <c r="M167" s="8" t="s">
        <v>136</v>
      </c>
      <c r="O167" s="8"/>
      <c r="P167" s="10"/>
      <c r="Q167" s="10" t="s">
        <v>757</v>
      </c>
      <c r="R167" s="10" t="s">
        <v>870</v>
      </c>
      <c r="S167" s="16" t="s">
        <v>872</v>
      </c>
      <c r="T167" s="16" t="s">
        <v>862</v>
      </c>
      <c r="U167" s="8"/>
      <c r="X167" s="8" t="s">
        <v>366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859</v>
      </c>
      <c r="AI167" s="8" t="s">
        <v>882</v>
      </c>
      <c r="AJ167" s="8" t="s">
        <v>869</v>
      </c>
      <c r="AK167" s="8" t="s">
        <v>521</v>
      </c>
      <c r="AL167" s="8" t="s">
        <v>868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521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756</v>
      </c>
      <c r="R168" s="10" t="s">
        <v>870</v>
      </c>
      <c r="S168" s="16" t="s">
        <v>801</v>
      </c>
      <c r="T168" s="16" t="s">
        <v>862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859</v>
      </c>
      <c r="AI168" s="8" t="s">
        <v>883</v>
      </c>
      <c r="AJ168" s="8" t="s">
        <v>869</v>
      </c>
      <c r="AK168" s="8" t="s">
        <v>521</v>
      </c>
      <c r="AL168" s="8" t="s">
        <v>868</v>
      </c>
      <c r="AO168" s="8" t="s">
        <v>867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756</v>
      </c>
      <c r="R169" s="10" t="s">
        <v>870</v>
      </c>
      <c r="S169" s="16" t="s">
        <v>801</v>
      </c>
      <c r="T169" s="16" t="s">
        <v>862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859</v>
      </c>
      <c r="AI169" s="8" t="s">
        <v>888</v>
      </c>
      <c r="AJ169" s="8" t="s">
        <v>869</v>
      </c>
      <c r="AK169" s="8" t="s">
        <v>521</v>
      </c>
      <c r="AL169" s="8" t="s">
        <v>868</v>
      </c>
      <c r="AO169" s="8" t="s">
        <v>889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890</v>
      </c>
      <c r="C170" s="33" t="s">
        <v>521</v>
      </c>
      <c r="D170" s="33" t="s">
        <v>137</v>
      </c>
      <c r="F170" s="33" t="str">
        <f>IF(ISBLANK(E170), "", Table2[[#This Row],[unique_id]])</f>
        <v/>
      </c>
      <c r="P170" s="34"/>
      <c r="Q170" s="34" t="s">
        <v>756</v>
      </c>
      <c r="R170" s="34" t="s">
        <v>870</v>
      </c>
      <c r="S170" s="35" t="s">
        <v>801</v>
      </c>
      <c r="T170" s="35" t="s">
        <v>862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859</v>
      </c>
      <c r="AI170" s="8" t="s">
        <v>1013</v>
      </c>
      <c r="AJ170" s="33" t="s">
        <v>869</v>
      </c>
      <c r="AK170" s="33" t="s">
        <v>521</v>
      </c>
      <c r="AL170" s="33" t="s">
        <v>868</v>
      </c>
      <c r="AO170" s="33" t="s">
        <v>1008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683</v>
      </c>
      <c r="D171" s="8" t="s">
        <v>443</v>
      </c>
      <c r="E171" s="8" t="s">
        <v>442</v>
      </c>
      <c r="F171" s="8" t="str">
        <f>IF(ISBLANK(E171), "", Table2[[#This Row],[unique_id]])</f>
        <v>column_break</v>
      </c>
      <c r="G171" s="8" t="s">
        <v>439</v>
      </c>
      <c r="H171" s="8" t="s">
        <v>1057</v>
      </c>
      <c r="I171" s="8" t="s">
        <v>132</v>
      </c>
      <c r="M171" s="8" t="s">
        <v>440</v>
      </c>
      <c r="N171" s="8" t="s">
        <v>441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252</v>
      </c>
      <c r="D172" s="8" t="s">
        <v>134</v>
      </c>
      <c r="E172" s="8" t="s">
        <v>296</v>
      </c>
      <c r="F172" s="8" t="str">
        <f>IF(ISBLANK(E172), "", Table2[[#This Row],[unique_id]])</f>
        <v>bathroom_rails</v>
      </c>
      <c r="G172" s="8" t="s">
        <v>700</v>
      </c>
      <c r="H172" s="8" t="s">
        <v>1057</v>
      </c>
      <c r="I172" s="8" t="s">
        <v>132</v>
      </c>
      <c r="J172" s="8" t="s">
        <v>700</v>
      </c>
      <c r="M172" s="8" t="s">
        <v>318</v>
      </c>
      <c r="O172" s="8"/>
      <c r="P172" s="10"/>
      <c r="Q172" s="10"/>
      <c r="R172" s="10"/>
      <c r="S172" s="10"/>
      <c r="T172" s="10"/>
      <c r="U172" s="8"/>
      <c r="X172" s="8" t="s">
        <v>317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483</v>
      </c>
      <c r="AI172" s="8" t="s">
        <v>491</v>
      </c>
      <c r="AJ172" s="8" t="s">
        <v>480</v>
      </c>
      <c r="AK172" s="8" t="str">
        <f>IF(OR(ISBLANK(AO172), ISBLANK(AP172)), "", Table2[[#This Row],[device_via_device]])</f>
        <v>TPLink</v>
      </c>
      <c r="AL172" s="8" t="s">
        <v>479</v>
      </c>
      <c r="AN172" s="8" t="s">
        <v>614</v>
      </c>
      <c r="AO172" s="8" t="s">
        <v>470</v>
      </c>
      <c r="AP172" s="8" t="s">
        <v>607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890</v>
      </c>
      <c r="C173" s="8" t="s">
        <v>1115</v>
      </c>
      <c r="D173" s="8" t="s">
        <v>134</v>
      </c>
      <c r="E173" s="8" t="s">
        <v>449</v>
      </c>
      <c r="F173" s="8" t="str">
        <f>IF(ISBLANK(E173), "", Table2[[#This Row],[unique_id]])</f>
        <v>roof_water_heater_booster</v>
      </c>
      <c r="G173" s="8" t="s">
        <v>697</v>
      </c>
      <c r="H173" s="8" t="s">
        <v>1057</v>
      </c>
      <c r="I173" s="8" t="s">
        <v>132</v>
      </c>
      <c r="J173" s="8" t="str">
        <f>Table2[[#This Row],[friendly_name]]</f>
        <v>Water Booster</v>
      </c>
      <c r="M173" s="8" t="s">
        <v>318</v>
      </c>
      <c r="O173" s="8"/>
      <c r="P173" s="10"/>
      <c r="Q173" s="10"/>
      <c r="R173" s="10"/>
      <c r="S173" s="10"/>
      <c r="T173" s="10"/>
      <c r="U173" s="8"/>
      <c r="X173" s="8" t="s">
        <v>690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687</v>
      </c>
      <c r="AI173" s="8" t="s">
        <v>686</v>
      </c>
      <c r="AJ173" s="8" t="s">
        <v>688</v>
      </c>
      <c r="AK173" s="8" t="s">
        <v>448</v>
      </c>
      <c r="AL173" s="8" t="s">
        <v>38</v>
      </c>
      <c r="AN173" s="8" t="s">
        <v>614</v>
      </c>
      <c r="AO173" s="8" t="s">
        <v>685</v>
      </c>
      <c r="AP173" s="9" t="s">
        <v>689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228</v>
      </c>
      <c r="C174" s="8" t="s">
        <v>1115</v>
      </c>
      <c r="D174" s="8" t="s">
        <v>134</v>
      </c>
      <c r="E174" s="8" t="s">
        <v>691</v>
      </c>
      <c r="F174" s="8" t="str">
        <f>IF(ISBLANK(E174), "", Table2[[#This Row],[unique_id]])</f>
        <v>outdoor_pool_filter</v>
      </c>
      <c r="G174" s="8" t="s">
        <v>419</v>
      </c>
      <c r="H174" s="8" t="s">
        <v>1057</v>
      </c>
      <c r="I174" s="8" t="s">
        <v>132</v>
      </c>
      <c r="J174" s="8" t="str">
        <f>Table2[[#This Row],[friendly_name]]</f>
        <v>Pool Filter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311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687</v>
      </c>
      <c r="AI174" s="8" t="s">
        <v>686</v>
      </c>
      <c r="AJ174" s="8" t="s">
        <v>688</v>
      </c>
      <c r="AK174" s="8" t="s">
        <v>448</v>
      </c>
      <c r="AL174" s="8" t="s">
        <v>692</v>
      </c>
      <c r="AN174" s="8" t="s">
        <v>614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702</v>
      </c>
      <c r="D175" s="8" t="s">
        <v>129</v>
      </c>
      <c r="E175" s="32" t="s">
        <v>707</v>
      </c>
      <c r="F175" s="8" t="str">
        <f>IF(ISBLANK(E175), "", Table2[[#This Row],[unique_id]])</f>
        <v>lounge_air_purifier</v>
      </c>
      <c r="G175" s="8" t="s">
        <v>203</v>
      </c>
      <c r="H175" s="8" t="s">
        <v>703</v>
      </c>
      <c r="I175" s="8" t="s">
        <v>132</v>
      </c>
      <c r="J175" s="8" t="s">
        <v>730</v>
      </c>
      <c r="M175" s="8" t="s">
        <v>136</v>
      </c>
      <c r="O175" s="8"/>
      <c r="P175" s="10"/>
      <c r="Q175" s="10" t="s">
        <v>756</v>
      </c>
      <c r="R175" s="10"/>
      <c r="S175" s="16" t="s">
        <v>801</v>
      </c>
      <c r="T175" s="16"/>
      <c r="U175" s="8"/>
      <c r="X175" s="8" t="s">
        <v>704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719</v>
      </c>
      <c r="AH175" s="10" t="s">
        <v>720</v>
      </c>
      <c r="AI175" s="8" t="s">
        <v>718</v>
      </c>
      <c r="AJ175" s="8" t="s">
        <v>721</v>
      </c>
      <c r="AK175" s="8" t="s">
        <v>702</v>
      </c>
      <c r="AL175" s="8" t="s">
        <v>203</v>
      </c>
      <c r="AO175" s="8" t="s">
        <v>742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702</v>
      </c>
      <c r="D176" s="8" t="s">
        <v>129</v>
      </c>
      <c r="E176" s="32" t="s">
        <v>807</v>
      </c>
      <c r="F176" s="8" t="str">
        <f>IF(ISBLANK(E176), "", Table2[[#This Row],[unique_id]])</f>
        <v>dining_air_purifier</v>
      </c>
      <c r="G176" s="8" t="s">
        <v>202</v>
      </c>
      <c r="H176" s="8" t="s">
        <v>703</v>
      </c>
      <c r="I176" s="8" t="s">
        <v>132</v>
      </c>
      <c r="J176" s="8" t="s">
        <v>730</v>
      </c>
      <c r="M176" s="8" t="s">
        <v>136</v>
      </c>
      <c r="O176" s="8"/>
      <c r="P176" s="10"/>
      <c r="Q176" s="10" t="s">
        <v>756</v>
      </c>
      <c r="R176" s="10"/>
      <c r="S176" s="16" t="s">
        <v>801</v>
      </c>
      <c r="T176" s="16"/>
      <c r="U176" s="8"/>
      <c r="X176" s="8" t="s">
        <v>704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809</v>
      </c>
      <c r="AH176" s="10" t="s">
        <v>720</v>
      </c>
      <c r="AI176" s="8" t="s">
        <v>718</v>
      </c>
      <c r="AJ176" s="8" t="s">
        <v>721</v>
      </c>
      <c r="AK176" s="8" t="s">
        <v>702</v>
      </c>
      <c r="AL176" s="8" t="s">
        <v>202</v>
      </c>
      <c r="AO176" s="8" t="s">
        <v>808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151</v>
      </c>
      <c r="D177" s="8" t="s">
        <v>27</v>
      </c>
      <c r="E177" s="8" t="s">
        <v>247</v>
      </c>
      <c r="F177" s="8" t="str">
        <f>IF(ISBLANK(E177), "", Table2[[#This Row],[unique_id]])</f>
        <v>home_power</v>
      </c>
      <c r="G177" s="8" t="s">
        <v>424</v>
      </c>
      <c r="H177" s="8" t="s">
        <v>284</v>
      </c>
      <c r="I177" s="8" t="s">
        <v>141</v>
      </c>
      <c r="M177" s="8" t="s">
        <v>90</v>
      </c>
      <c r="O177" s="8" t="s">
        <v>680</v>
      </c>
      <c r="P177" s="10"/>
      <c r="Q177" s="10"/>
      <c r="R177" s="10"/>
      <c r="S177" s="10"/>
      <c r="T177" s="10"/>
      <c r="U177" s="8"/>
      <c r="V177" s="8" t="s">
        <v>437</v>
      </c>
      <c r="X177" s="8" t="s">
        <v>285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151</v>
      </c>
      <c r="D178" s="8" t="s">
        <v>27</v>
      </c>
      <c r="E178" s="8" t="s">
        <v>421</v>
      </c>
      <c r="F178" s="8" t="str">
        <f>IF(ISBLANK(E178), "", Table2[[#This Row],[unique_id]])</f>
        <v>home_base_power</v>
      </c>
      <c r="G178" s="8" t="s">
        <v>422</v>
      </c>
      <c r="H178" s="8" t="s">
        <v>284</v>
      </c>
      <c r="I178" s="8" t="s">
        <v>141</v>
      </c>
      <c r="M178" s="8" t="s">
        <v>90</v>
      </c>
      <c r="O178" s="8" t="s">
        <v>680</v>
      </c>
      <c r="P178" s="10"/>
      <c r="Q178" s="10"/>
      <c r="R178" s="10"/>
      <c r="S178" s="10"/>
      <c r="T178" s="10"/>
      <c r="U178" s="8"/>
      <c r="V178" s="8" t="s">
        <v>437</v>
      </c>
      <c r="X178" s="8" t="s">
        <v>285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151</v>
      </c>
      <c r="D179" s="8" t="s">
        <v>27</v>
      </c>
      <c r="E179" s="8" t="s">
        <v>420</v>
      </c>
      <c r="F179" s="8" t="str">
        <f>IF(ISBLANK(E179), "", Table2[[#This Row],[unique_id]])</f>
        <v>home_peak_power</v>
      </c>
      <c r="G179" s="8" t="s">
        <v>423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683</v>
      </c>
      <c r="D180" s="8" t="s">
        <v>443</v>
      </c>
      <c r="E180" s="8" t="s">
        <v>681</v>
      </c>
      <c r="F180" s="8" t="str">
        <f>IF(ISBLANK(E180), "", Table2[[#This Row],[unique_id]])</f>
        <v>graph_break</v>
      </c>
      <c r="G180" s="8" t="s">
        <v>682</v>
      </c>
      <c r="H180" s="8" t="s">
        <v>284</v>
      </c>
      <c r="I180" s="8" t="s">
        <v>141</v>
      </c>
      <c r="O180" s="8" t="s">
        <v>680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252</v>
      </c>
      <c r="D181" s="8" t="s">
        <v>27</v>
      </c>
      <c r="E181" s="8" t="s">
        <v>255</v>
      </c>
      <c r="F181" s="8" t="str">
        <f>IF(ISBLANK(E181), "", Table2[[#This Row],[unique_id]])</f>
        <v>various_adhoc_outlet_current_consumption</v>
      </c>
      <c r="G181" s="8" t="s">
        <v>246</v>
      </c>
      <c r="H181" s="8" t="s">
        <v>284</v>
      </c>
      <c r="I181" s="8" t="s">
        <v>141</v>
      </c>
      <c r="M181" s="8" t="s">
        <v>136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252</v>
      </c>
      <c r="D182" s="8" t="s">
        <v>27</v>
      </c>
      <c r="E182" s="8" t="s">
        <v>257</v>
      </c>
      <c r="F182" s="8" t="str">
        <f>IF(ISBLANK(E182), "", Table2[[#This Row],[unique_id]])</f>
        <v>study_battery_charger_current_consumption</v>
      </c>
      <c r="G182" s="8" t="s">
        <v>245</v>
      </c>
      <c r="H182" s="8" t="s">
        <v>284</v>
      </c>
      <c r="I182" s="8" t="s">
        <v>141</v>
      </c>
      <c r="M182" s="8" t="s">
        <v>136</v>
      </c>
      <c r="O182" s="8" t="s">
        <v>680</v>
      </c>
      <c r="P182" s="10"/>
      <c r="Q182" s="10"/>
      <c r="R182" s="10"/>
      <c r="S182" s="10"/>
      <c r="T182" s="10"/>
      <c r="U182" s="8"/>
      <c r="V182" s="8" t="s">
        <v>437</v>
      </c>
      <c r="X182" s="8" t="s">
        <v>285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252</v>
      </c>
      <c r="D183" s="8" t="s">
        <v>27</v>
      </c>
      <c r="E183" s="8" t="s">
        <v>256</v>
      </c>
      <c r="F183" s="8" t="str">
        <f>IF(ISBLANK(E183), "", Table2[[#This Row],[unique_id]])</f>
        <v>laundry_vacuum_charger_current_consumption</v>
      </c>
      <c r="G183" s="8" t="s">
        <v>244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151</v>
      </c>
      <c r="D184" s="12" t="s">
        <v>27</v>
      </c>
      <c r="E184" s="12" t="s">
        <v>427</v>
      </c>
      <c r="F184" s="8" t="str">
        <f>IF(ISBLANK(E184), "", Table2[[#This Row],[unique_id]])</f>
        <v>home_lights_power</v>
      </c>
      <c r="G184" s="12" t="s">
        <v>429</v>
      </c>
      <c r="H184" s="12" t="s">
        <v>284</v>
      </c>
      <c r="I184" s="12" t="s">
        <v>141</v>
      </c>
      <c r="K184" s="12"/>
      <c r="L184" s="12"/>
      <c r="M184" s="12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151</v>
      </c>
      <c r="D185" s="12" t="s">
        <v>27</v>
      </c>
      <c r="E185" s="12" t="s">
        <v>428</v>
      </c>
      <c r="F185" s="8" t="str">
        <f>IF(ISBLANK(E185), "", Table2[[#This Row],[unique_id]])</f>
        <v>home_fans_power</v>
      </c>
      <c r="G185" s="12" t="s">
        <v>430</v>
      </c>
      <c r="H185" s="12" t="s">
        <v>284</v>
      </c>
      <c r="I185" s="12" t="s">
        <v>141</v>
      </c>
      <c r="K185" s="12"/>
      <c r="L185" s="12"/>
      <c r="M185" s="12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228</v>
      </c>
      <c r="C186" s="8" t="s">
        <v>1115</v>
      </c>
      <c r="D186" s="12" t="s">
        <v>27</v>
      </c>
      <c r="E186" s="12" t="s">
        <v>693</v>
      </c>
      <c r="F186" s="8" t="str">
        <f>IF(ISBLANK(E186), "", Table2[[#This Row],[unique_id]])</f>
        <v>outdoor_pool_filter_power</v>
      </c>
      <c r="G186" s="12" t="s">
        <v>419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890</v>
      </c>
      <c r="C187" s="8" t="s">
        <v>1115</v>
      </c>
      <c r="D187" s="12" t="s">
        <v>27</v>
      </c>
      <c r="E187" s="12" t="s">
        <v>695</v>
      </c>
      <c r="F187" s="8" t="str">
        <f>IF(ISBLANK(E187), "", Table2[[#This Row],[unique_id]])</f>
        <v>roof_water_heater_booster_energy_power</v>
      </c>
      <c r="G187" s="12" t="s">
        <v>697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252</v>
      </c>
      <c r="D188" s="8" t="s">
        <v>27</v>
      </c>
      <c r="E188" s="8" t="s">
        <v>262</v>
      </c>
      <c r="F188" s="8" t="str">
        <f>IF(ISBLANK(E188), "", Table2[[#This Row],[unique_id]])</f>
        <v>kitchen_dish_washer_current_consumption</v>
      </c>
      <c r="G188" s="8" t="s">
        <v>242</v>
      </c>
      <c r="H188" s="8" t="s">
        <v>284</v>
      </c>
      <c r="I188" s="8" t="s">
        <v>141</v>
      </c>
      <c r="M188" s="8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252</v>
      </c>
      <c r="D189" s="8" t="s">
        <v>27</v>
      </c>
      <c r="E189" s="8" t="s">
        <v>259</v>
      </c>
      <c r="F189" s="8" t="str">
        <f>IF(ISBLANK(E189), "", Table2[[#This Row],[unique_id]])</f>
        <v>laundry_clothes_dryer_current_consumption</v>
      </c>
      <c r="G189" s="8" t="s">
        <v>243</v>
      </c>
      <c r="H189" s="8" t="s">
        <v>284</v>
      </c>
      <c r="I189" s="8" t="s">
        <v>141</v>
      </c>
      <c r="M189" s="8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252</v>
      </c>
      <c r="D190" s="8" t="s">
        <v>27</v>
      </c>
      <c r="E190" s="8" t="s">
        <v>258</v>
      </c>
      <c r="F190" s="8" t="str">
        <f>IF(ISBLANK(E190), "", Table2[[#This Row],[unique_id]])</f>
        <v>laundry_washing_machine_current_consumption</v>
      </c>
      <c r="G190" s="8" t="s">
        <v>241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890</v>
      </c>
      <c r="C191" s="8" t="s">
        <v>252</v>
      </c>
      <c r="D191" s="8" t="s">
        <v>27</v>
      </c>
      <c r="E191" s="8" t="s">
        <v>251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252</v>
      </c>
      <c r="D192" s="8" t="s">
        <v>27</v>
      </c>
      <c r="E192" s="8" t="s">
        <v>232</v>
      </c>
      <c r="F192" s="8" t="str">
        <f>IF(ISBLANK(E192), "", Table2[[#This Row],[unique_id]])</f>
        <v>kitchen_fridge_current_consumption</v>
      </c>
      <c r="G192" s="8" t="s">
        <v>237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252</v>
      </c>
      <c r="D193" s="8" t="s">
        <v>27</v>
      </c>
      <c r="E193" s="8" t="s">
        <v>230</v>
      </c>
      <c r="F193" s="8" t="str">
        <f>IF(ISBLANK(E193), "", Table2[[#This Row],[unique_id]])</f>
        <v>deck_freezer_current_consumption</v>
      </c>
      <c r="G193" s="8" t="s">
        <v>238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252</v>
      </c>
      <c r="D194" s="8" t="s">
        <v>27</v>
      </c>
      <c r="E194" s="8" t="s">
        <v>455</v>
      </c>
      <c r="F194" s="8" t="str">
        <f>IF(ISBLANK(E194), "", Table2[[#This Row],[unique_id]])</f>
        <v>deck_festoons_current_consumption</v>
      </c>
      <c r="G194" s="8" t="s">
        <v>379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252</v>
      </c>
      <c r="D195" s="8" t="s">
        <v>27</v>
      </c>
      <c r="E195" s="8" t="s">
        <v>902</v>
      </c>
      <c r="F195" s="8" t="str">
        <f>IF(ISBLANK(E195), "", Table2[[#This Row],[unique_id]])</f>
        <v>landing_festoons_current_consumption</v>
      </c>
      <c r="G195" s="8" t="s">
        <v>851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252</v>
      </c>
      <c r="D196" s="8" t="s">
        <v>27</v>
      </c>
      <c r="E196" s="8" t="s">
        <v>900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4" si="17">IF(ISBLANK(AA196),  "", _xlfn.CONCAT(LOWER(C196), "/", E196))</f>
        <v/>
      </c>
      <c r="AF196" s="39"/>
      <c r="AP196" s="8"/>
      <c r="AQ196" s="8"/>
      <c r="AS196" s="8" t="str">
        <f t="shared" ref="AS196:AS257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252</v>
      </c>
      <c r="D197" s="8" t="s">
        <v>27</v>
      </c>
      <c r="E197" s="8" t="s">
        <v>261</v>
      </c>
      <c r="F197" s="8" t="str">
        <f>IF(ISBLANK(E197), "", Table2[[#This Row],[unique_id]])</f>
        <v>bathroom_rails_current_consumption</v>
      </c>
      <c r="G197" s="8" t="s">
        <v>700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252</v>
      </c>
      <c r="D198" s="8" t="s">
        <v>27</v>
      </c>
      <c r="E198" s="8" t="s">
        <v>248</v>
      </c>
      <c r="F198" s="8" t="str">
        <f>IF(ISBLANK(E198), "", Table2[[#This Row],[unique_id]])</f>
        <v>study_outlet_current_consumption</v>
      </c>
      <c r="G198" s="8" t="s">
        <v>240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252</v>
      </c>
      <c r="D199" s="8" t="s">
        <v>27</v>
      </c>
      <c r="E199" s="8" t="s">
        <v>249</v>
      </c>
      <c r="F199" s="8" t="str">
        <f>IF(ISBLANK(E199), "", Table2[[#This Row],[unique_id]])</f>
        <v>office_outlet_current_consumption</v>
      </c>
      <c r="G199" s="8" t="s">
        <v>239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252</v>
      </c>
      <c r="D200" s="8" t="s">
        <v>27</v>
      </c>
      <c r="E200" s="8" t="s">
        <v>446</v>
      </c>
      <c r="F200" s="8" t="str">
        <f>IF(ISBLANK(E200), "", Table2[[#This Row],[unique_id]])</f>
        <v>server_network_power</v>
      </c>
      <c r="G200" s="8" t="s">
        <v>669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683</v>
      </c>
      <c r="D201" s="8" t="s">
        <v>443</v>
      </c>
      <c r="E201" s="8" t="s">
        <v>442</v>
      </c>
      <c r="F201" s="8" t="str">
        <f>IF(ISBLANK(E201), "", Table2[[#This Row],[unique_id]])</f>
        <v>column_break</v>
      </c>
      <c r="G201" s="8" t="s">
        <v>439</v>
      </c>
      <c r="H201" s="8" t="s">
        <v>284</v>
      </c>
      <c r="I201" s="8" t="s">
        <v>141</v>
      </c>
      <c r="M201" s="8" t="s">
        <v>440</v>
      </c>
      <c r="N201" s="8" t="s">
        <v>441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252</v>
      </c>
      <c r="D202" s="8" t="s">
        <v>27</v>
      </c>
      <c r="E202" s="8" t="s">
        <v>457</v>
      </c>
      <c r="F202" s="8" t="str">
        <f>IF(ISBLANK(E202), "", Table2[[#This Row],[unique_id]])</f>
        <v>rack_modem_current_consumption</v>
      </c>
      <c r="G202" s="8" t="s">
        <v>235</v>
      </c>
      <c r="H202" s="8" t="s">
        <v>284</v>
      </c>
      <c r="I202" s="8" t="s">
        <v>141</v>
      </c>
      <c r="O202" s="8" t="s">
        <v>680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252</v>
      </c>
      <c r="D203" s="8" t="s">
        <v>27</v>
      </c>
      <c r="E203" s="8" t="s">
        <v>250</v>
      </c>
      <c r="F203" s="8" t="str">
        <f>IF(ISBLANK(E203), "", Table2[[#This Row],[unique_id]])</f>
        <v>rack_outlet_current_consumption</v>
      </c>
      <c r="G203" s="8" t="s">
        <v>458</v>
      </c>
      <c r="H203" s="8" t="s">
        <v>284</v>
      </c>
      <c r="I203" s="8" t="s">
        <v>141</v>
      </c>
      <c r="O203" s="8" t="s">
        <v>680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252</v>
      </c>
      <c r="D204" s="8" t="s">
        <v>27</v>
      </c>
      <c r="E204" s="8" t="s">
        <v>231</v>
      </c>
      <c r="F204" s="8" t="str">
        <f>IF(ISBLANK(E204), "", Table2[[#This Row],[unique_id]])</f>
        <v>kitchen_fan_current_consumption</v>
      </c>
      <c r="G204" s="8" t="s">
        <v>234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252</v>
      </c>
      <c r="D205" s="8" t="s">
        <v>27</v>
      </c>
      <c r="E205" s="8" t="s">
        <v>629</v>
      </c>
      <c r="F205" s="8" t="str">
        <f>IF(ISBLANK(E205), "", Table2[[#This Row],[unique_id]])</f>
        <v>roof_network_switch_current_consumption</v>
      </c>
      <c r="G205" s="8" t="s">
        <v>233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151</v>
      </c>
      <c r="D206" s="8" t="s">
        <v>27</v>
      </c>
      <c r="E206" s="8" t="s">
        <v>277</v>
      </c>
      <c r="F206" s="8" t="str">
        <f>IF(ISBLANK(E206), "", Table2[[#This Row],[unique_id]])</f>
        <v>home_energy_daily</v>
      </c>
      <c r="G206" s="8" t="s">
        <v>424</v>
      </c>
      <c r="H206" s="8" t="s">
        <v>229</v>
      </c>
      <c r="I206" s="8" t="s">
        <v>141</v>
      </c>
      <c r="M206" s="8" t="s">
        <v>90</v>
      </c>
      <c r="O206" s="8" t="s">
        <v>679</v>
      </c>
      <c r="P206" s="10"/>
      <c r="Q206" s="10"/>
      <c r="R206" s="10"/>
      <c r="S206" s="10"/>
      <c r="T206" s="10"/>
      <c r="U206" s="8"/>
      <c r="V206" s="8" t="s">
        <v>438</v>
      </c>
      <c r="X206" s="8" t="s">
        <v>286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151</v>
      </c>
      <c r="D207" s="8" t="s">
        <v>27</v>
      </c>
      <c r="E207" s="8" t="s">
        <v>426</v>
      </c>
      <c r="F207" s="8" t="str">
        <f>IF(ISBLANK(E207), "", Table2[[#This Row],[unique_id]])</f>
        <v>home_base_energy_daily</v>
      </c>
      <c r="G207" s="8" t="s">
        <v>422</v>
      </c>
      <c r="H207" s="8" t="s">
        <v>229</v>
      </c>
      <c r="I207" s="8" t="s">
        <v>141</v>
      </c>
      <c r="M207" s="8" t="s">
        <v>90</v>
      </c>
      <c r="O207" s="8" t="s">
        <v>679</v>
      </c>
      <c r="P207" s="10"/>
      <c r="Q207" s="10"/>
      <c r="R207" s="10"/>
      <c r="S207" s="10"/>
      <c r="T207" s="10"/>
      <c r="U207" s="8"/>
      <c r="V207" s="8" t="s">
        <v>438</v>
      </c>
      <c r="X207" s="8" t="s">
        <v>286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151</v>
      </c>
      <c r="D208" s="8" t="s">
        <v>27</v>
      </c>
      <c r="E208" s="8" t="s">
        <v>425</v>
      </c>
      <c r="F208" s="8" t="str">
        <f>IF(ISBLANK(E208), "", Table2[[#This Row],[unique_id]])</f>
        <v>home_peak_energy_daily</v>
      </c>
      <c r="G208" s="8" t="s">
        <v>423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683</v>
      </c>
      <c r="D209" s="8" t="s">
        <v>443</v>
      </c>
      <c r="E209" s="8" t="s">
        <v>681</v>
      </c>
      <c r="F209" s="8" t="str">
        <f>IF(ISBLANK(E209), "", Table2[[#This Row],[unique_id]])</f>
        <v>graph_break</v>
      </c>
      <c r="G209" s="8" t="s">
        <v>682</v>
      </c>
      <c r="H209" s="8" t="s">
        <v>229</v>
      </c>
      <c r="I209" s="8" t="s">
        <v>141</v>
      </c>
      <c r="O209" s="8" t="s">
        <v>679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252</v>
      </c>
      <c r="D210" s="8" t="s">
        <v>27</v>
      </c>
      <c r="E210" s="8" t="s">
        <v>274</v>
      </c>
      <c r="F210" s="8" t="str">
        <f>IF(ISBLANK(E210), "", Table2[[#This Row],[unique_id]])</f>
        <v>various_adhoc_outlet_today_s_consumption</v>
      </c>
      <c r="G210" s="8" t="s">
        <v>246</v>
      </c>
      <c r="H210" s="8" t="s">
        <v>229</v>
      </c>
      <c r="I210" s="8" t="s">
        <v>141</v>
      </c>
      <c r="M210" s="8" t="s">
        <v>136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252</v>
      </c>
      <c r="D211" s="8" t="s">
        <v>27</v>
      </c>
      <c r="E211" s="8" t="s">
        <v>272</v>
      </c>
      <c r="F211" s="8" t="str">
        <f>IF(ISBLANK(E211), "", Table2[[#This Row],[unique_id]])</f>
        <v>study_battery_charger_today_s_consumption</v>
      </c>
      <c r="G211" s="8" t="s">
        <v>245</v>
      </c>
      <c r="H211" s="8" t="s">
        <v>229</v>
      </c>
      <c r="I211" s="8" t="s">
        <v>141</v>
      </c>
      <c r="M211" s="8" t="s">
        <v>136</v>
      </c>
      <c r="O211" s="8" t="s">
        <v>679</v>
      </c>
      <c r="P211" s="10"/>
      <c r="Q211" s="10"/>
      <c r="R211" s="10"/>
      <c r="S211" s="10"/>
      <c r="T211" s="10"/>
      <c r="U211" s="8"/>
      <c r="V211" s="8" t="s">
        <v>438</v>
      </c>
      <c r="X211" s="8" t="s">
        <v>286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252</v>
      </c>
      <c r="D212" s="8" t="s">
        <v>27</v>
      </c>
      <c r="E212" s="8" t="s">
        <v>273</v>
      </c>
      <c r="F212" s="8" t="str">
        <f>IF(ISBLANK(E212), "", Table2[[#This Row],[unique_id]])</f>
        <v>laundry_vacuum_charger_today_s_consumption</v>
      </c>
      <c r="G212" s="8" t="s">
        <v>244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151</v>
      </c>
      <c r="D213" s="8" t="s">
        <v>27</v>
      </c>
      <c r="E213" s="8" t="s">
        <v>444</v>
      </c>
      <c r="F213" s="8" t="str">
        <f>IF(ISBLANK(E213), "", Table2[[#This Row],[unique_id]])</f>
        <v>home_lights_energy_daily</v>
      </c>
      <c r="G213" s="8" t="s">
        <v>429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151</v>
      </c>
      <c r="D214" s="8" t="s">
        <v>27</v>
      </c>
      <c r="E214" s="8" t="s">
        <v>445</v>
      </c>
      <c r="F214" s="8" t="str">
        <f>IF(ISBLANK(E214), "", Table2[[#This Row],[unique_id]])</f>
        <v>home_fans_energy_daily</v>
      </c>
      <c r="G214" s="8" t="s">
        <v>430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228</v>
      </c>
      <c r="C215" s="8" t="s">
        <v>1115</v>
      </c>
      <c r="D215" s="8" t="s">
        <v>27</v>
      </c>
      <c r="E215" s="8" t="s">
        <v>694</v>
      </c>
      <c r="F215" s="8" t="str">
        <f>IF(ISBLANK(E215), "", Table2[[#This Row],[unique_id]])</f>
        <v>outdoor_pool_filter_energy_daily</v>
      </c>
      <c r="G215" s="8" t="s">
        <v>419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890</v>
      </c>
      <c r="C216" s="8" t="s">
        <v>1115</v>
      </c>
      <c r="D216" s="8" t="s">
        <v>27</v>
      </c>
      <c r="E216" s="8" t="s">
        <v>696</v>
      </c>
      <c r="F216" s="8" t="str">
        <f>IF(ISBLANK(E216), "", Table2[[#This Row],[unique_id]])</f>
        <v>roof_water_heater_booster_energy_today</v>
      </c>
      <c r="G216" s="8" t="s">
        <v>697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252</v>
      </c>
      <c r="D217" s="8" t="s">
        <v>27</v>
      </c>
      <c r="E217" s="8" t="s">
        <v>263</v>
      </c>
      <c r="F217" s="8" t="str">
        <f>IF(ISBLANK(E217), "", Table2[[#This Row],[unique_id]])</f>
        <v>kitchen_dish_washer_today_s_consumption</v>
      </c>
      <c r="G217" s="8" t="s">
        <v>242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252</v>
      </c>
      <c r="D218" s="8" t="s">
        <v>27</v>
      </c>
      <c r="E218" s="8" t="s">
        <v>264</v>
      </c>
      <c r="F218" s="8" t="str">
        <f>IF(ISBLANK(E218), "", Table2[[#This Row],[unique_id]])</f>
        <v>laundry_clothes_dryer_today_s_consumption</v>
      </c>
      <c r="G218" s="8" t="s">
        <v>243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252</v>
      </c>
      <c r="D219" s="8" t="s">
        <v>27</v>
      </c>
      <c r="E219" s="8" t="s">
        <v>265</v>
      </c>
      <c r="F219" s="8" t="str">
        <f>IF(ISBLANK(E219), "", Table2[[#This Row],[unique_id]])</f>
        <v>laundry_washing_machine_today_s_consumption</v>
      </c>
      <c r="G219" s="8" t="s">
        <v>241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890</v>
      </c>
      <c r="C220" s="8" t="s">
        <v>252</v>
      </c>
      <c r="D220" s="8" t="s">
        <v>27</v>
      </c>
      <c r="E220" s="8" t="s">
        <v>266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252</v>
      </c>
      <c r="D221" s="8" t="s">
        <v>27</v>
      </c>
      <c r="E221" s="8" t="s">
        <v>267</v>
      </c>
      <c r="F221" s="8" t="str">
        <f>IF(ISBLANK(E221), "", Table2[[#This Row],[unique_id]])</f>
        <v>kitchen_fridge_today_s_consumption</v>
      </c>
      <c r="G221" s="8" t="s">
        <v>237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252</v>
      </c>
      <c r="D222" s="8" t="s">
        <v>27</v>
      </c>
      <c r="E222" s="8" t="s">
        <v>268</v>
      </c>
      <c r="F222" s="8" t="str">
        <f>IF(ISBLANK(E222), "", Table2[[#This Row],[unique_id]])</f>
        <v>deck_freezer_today_s_consumption</v>
      </c>
      <c r="G222" s="8" t="s">
        <v>238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252</v>
      </c>
      <c r="D223" s="8" t="s">
        <v>27</v>
      </c>
      <c r="E223" s="8" t="s">
        <v>456</v>
      </c>
      <c r="F223" s="8" t="str">
        <f>IF(ISBLANK(E223), "", Table2[[#This Row],[unique_id]])</f>
        <v>deck_festoons_today_s_consumption</v>
      </c>
      <c r="G223" s="8" t="s">
        <v>379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252</v>
      </c>
      <c r="D224" s="8" t="s">
        <v>27</v>
      </c>
      <c r="E224" s="8" t="s">
        <v>903</v>
      </c>
      <c r="F224" s="8" t="str">
        <f>IF(ISBLANK(E224), "", Table2[[#This Row],[unique_id]])</f>
        <v>landing_festoons_today_s_consumption</v>
      </c>
      <c r="G224" s="8" t="s">
        <v>851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252</v>
      </c>
      <c r="D225" s="8" t="s">
        <v>27</v>
      </c>
      <c r="E225" s="8" t="s">
        <v>901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252</v>
      </c>
      <c r="D226" s="8" t="s">
        <v>27</v>
      </c>
      <c r="E226" s="8" t="s">
        <v>269</v>
      </c>
      <c r="F226" s="8" t="str">
        <f>IF(ISBLANK(E226), "", Table2[[#This Row],[unique_id]])</f>
        <v>bathroom_rails_today_s_consumption</v>
      </c>
      <c r="G226" s="8" t="s">
        <v>700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252</v>
      </c>
      <c r="D227" s="8" t="s">
        <v>27</v>
      </c>
      <c r="E227" s="8" t="s">
        <v>270</v>
      </c>
      <c r="F227" s="8" t="str">
        <f>IF(ISBLANK(E227), "", Table2[[#This Row],[unique_id]])</f>
        <v>study_outlet_today_s_consumption</v>
      </c>
      <c r="G227" s="8" t="s">
        <v>240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252</v>
      </c>
      <c r="D228" s="8" t="s">
        <v>27</v>
      </c>
      <c r="E228" s="8" t="s">
        <v>271</v>
      </c>
      <c r="F228" s="8" t="str">
        <f>IF(ISBLANK(E228), "", Table2[[#This Row],[unique_id]])</f>
        <v>office_outlet_today_s_consumption</v>
      </c>
      <c r="G228" s="8" t="s">
        <v>239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252</v>
      </c>
      <c r="D229" s="8" t="s">
        <v>27</v>
      </c>
      <c r="E229" s="8" t="s">
        <v>630</v>
      </c>
      <c r="F229" s="8" t="str">
        <f>IF(ISBLANK(E229), "", Table2[[#This Row],[unique_id]])</f>
        <v>roof_network_switch_today_s_consumption</v>
      </c>
      <c r="G229" s="8" t="s">
        <v>233</v>
      </c>
      <c r="H229" s="8" t="s">
        <v>229</v>
      </c>
      <c r="I229" s="8" t="s">
        <v>141</v>
      </c>
      <c r="O229" s="8" t="s">
        <v>679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252</v>
      </c>
      <c r="D230" s="8" t="s">
        <v>27</v>
      </c>
      <c r="E230" s="8" t="s">
        <v>626</v>
      </c>
      <c r="F230" s="8" t="str">
        <f>IF(ISBLANK(E230), "", Table2[[#This Row],[unique_id]])</f>
        <v>rack_modem_today_s_consumption</v>
      </c>
      <c r="G230" s="8" t="s">
        <v>235</v>
      </c>
      <c r="H230" s="8" t="s">
        <v>229</v>
      </c>
      <c r="I230" s="8" t="s">
        <v>141</v>
      </c>
      <c r="O230" s="8" t="s">
        <v>679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252</v>
      </c>
      <c r="D231" s="8" t="s">
        <v>27</v>
      </c>
      <c r="E231" s="8" t="s">
        <v>447</v>
      </c>
      <c r="F231" s="8" t="str">
        <f>IF(ISBLANK(E231), "", Table2[[#This Row],[unique_id]])</f>
        <v>server_network_energy_daily</v>
      </c>
      <c r="G231" s="8" t="s">
        <v>669</v>
      </c>
      <c r="H231" s="8" t="s">
        <v>229</v>
      </c>
      <c r="I231" s="8" t="s">
        <v>141</v>
      </c>
      <c r="M231" s="8" t="s">
        <v>136</v>
      </c>
      <c r="O231" s="8" t="s">
        <v>679</v>
      </c>
      <c r="P231" s="10"/>
      <c r="Q231" s="10"/>
      <c r="R231" s="10"/>
      <c r="S231" s="10"/>
      <c r="T231" s="10"/>
      <c r="U231" s="8"/>
      <c r="V231" s="8" t="s">
        <v>438</v>
      </c>
      <c r="X231" s="8" t="s">
        <v>286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252</v>
      </c>
      <c r="D232" s="8" t="s">
        <v>27</v>
      </c>
      <c r="E232" s="8" t="s">
        <v>627</v>
      </c>
      <c r="F232" s="8" t="str">
        <f>IF(ISBLANK(E232), "", Table2[[#This Row],[unique_id]])</f>
        <v>rack_outlet_today_s_consumption</v>
      </c>
      <c r="G232" s="8" t="s">
        <v>458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252</v>
      </c>
      <c r="D233" s="8" t="s">
        <v>27</v>
      </c>
      <c r="E233" s="8" t="s">
        <v>628</v>
      </c>
      <c r="F233" s="8" t="str">
        <f>IF(ISBLANK(E233), "", Table2[[#This Row],[unique_id]])</f>
        <v>kitchen_fan_today_s_consumption</v>
      </c>
      <c r="G233" s="8" t="s">
        <v>234</v>
      </c>
      <c r="H233" s="8" t="s">
        <v>229</v>
      </c>
      <c r="I233" s="8" t="s">
        <v>141</v>
      </c>
      <c r="O233" s="8" t="s">
        <v>679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683</v>
      </c>
      <c r="D234" s="8" t="s">
        <v>443</v>
      </c>
      <c r="E234" s="8" t="s">
        <v>442</v>
      </c>
      <c r="F234" s="8" t="str">
        <f>IF(ISBLANK(E234), "", Table2[[#This Row],[unique_id]])</f>
        <v>column_break</v>
      </c>
      <c r="G234" s="8" t="s">
        <v>439</v>
      </c>
      <c r="H234" s="8" t="s">
        <v>229</v>
      </c>
      <c r="I234" s="8" t="s">
        <v>141</v>
      </c>
      <c r="M234" s="8" t="s">
        <v>440</v>
      </c>
      <c r="N234" s="8" t="s">
        <v>441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228</v>
      </c>
      <c r="C235" s="8" t="s">
        <v>151</v>
      </c>
      <c r="D235" s="8" t="s">
        <v>27</v>
      </c>
      <c r="E235" s="8" t="s">
        <v>279</v>
      </c>
      <c r="F235" s="8" t="str">
        <f>IF(ISBLANK(E235), "", Table2[[#This Row],[unique_id]])</f>
        <v>home_energy_weekly</v>
      </c>
      <c r="G235" s="8" t="s">
        <v>424</v>
      </c>
      <c r="H235" s="8" t="s">
        <v>278</v>
      </c>
      <c r="I235" s="8" t="s">
        <v>141</v>
      </c>
      <c r="M235" s="8" t="s">
        <v>90</v>
      </c>
      <c r="O235" s="8" t="s">
        <v>679</v>
      </c>
      <c r="P235" s="10"/>
      <c r="Q235" s="10"/>
      <c r="R235" s="10"/>
      <c r="S235" s="10"/>
      <c r="T235" s="10"/>
      <c r="U235" s="8"/>
      <c r="V235" s="8" t="s">
        <v>438</v>
      </c>
      <c r="X235" s="8" t="s">
        <v>286</v>
      </c>
      <c r="Z235" s="10"/>
      <c r="AB235" s="8" t="str">
        <f t="shared" ref="AB235:AB257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228</v>
      </c>
      <c r="C236" s="8" t="s">
        <v>151</v>
      </c>
      <c r="D236" s="8" t="s">
        <v>27</v>
      </c>
      <c r="E236" s="8" t="s">
        <v>435</v>
      </c>
      <c r="F236" s="8" t="str">
        <f>IF(ISBLANK(E236), "", Table2[[#This Row],[unique_id]])</f>
        <v>home_base_energy_weekly</v>
      </c>
      <c r="G236" s="8" t="s">
        <v>422</v>
      </c>
      <c r="H236" s="8" t="s">
        <v>278</v>
      </c>
      <c r="I236" s="8" t="s">
        <v>141</v>
      </c>
      <c r="M236" s="8" t="s">
        <v>90</v>
      </c>
      <c r="O236" s="8" t="s">
        <v>679</v>
      </c>
      <c r="P236" s="10"/>
      <c r="Q236" s="10"/>
      <c r="R236" s="10"/>
      <c r="S236" s="10"/>
      <c r="T236" s="10"/>
      <c r="U236" s="8"/>
      <c r="V236" s="8" t="s">
        <v>438</v>
      </c>
      <c r="X236" s="8" t="s">
        <v>286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228</v>
      </c>
      <c r="C237" s="8" t="s">
        <v>151</v>
      </c>
      <c r="D237" s="8" t="s">
        <v>27</v>
      </c>
      <c r="E237" s="8" t="s">
        <v>436</v>
      </c>
      <c r="F237" s="8" t="str">
        <f>IF(ISBLANK(E237), "", Table2[[#This Row],[unique_id]])</f>
        <v>home_peak_energy_weekly</v>
      </c>
      <c r="G237" s="8" t="s">
        <v>423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228</v>
      </c>
      <c r="C238" s="8" t="s">
        <v>151</v>
      </c>
      <c r="D238" s="8" t="s">
        <v>27</v>
      </c>
      <c r="E238" s="8" t="s">
        <v>280</v>
      </c>
      <c r="F238" s="8" t="str">
        <f>IF(ISBLANK(E238), "", Table2[[#This Row],[unique_id]])</f>
        <v>home_energy_monthly</v>
      </c>
      <c r="G238" s="8" t="s">
        <v>424</v>
      </c>
      <c r="H238" s="8" t="s">
        <v>281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228</v>
      </c>
      <c r="C239" s="8" t="s">
        <v>151</v>
      </c>
      <c r="D239" s="8" t="s">
        <v>27</v>
      </c>
      <c r="E239" s="8" t="s">
        <v>433</v>
      </c>
      <c r="F239" s="8" t="str">
        <f>IF(ISBLANK(E239), "", Table2[[#This Row],[unique_id]])</f>
        <v>home_base_energy_monthly</v>
      </c>
      <c r="G239" s="8" t="s">
        <v>422</v>
      </c>
      <c r="H239" s="8" t="s">
        <v>281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228</v>
      </c>
      <c r="C240" s="8" t="s">
        <v>151</v>
      </c>
      <c r="D240" s="8" t="s">
        <v>27</v>
      </c>
      <c r="E240" s="8" t="s">
        <v>434</v>
      </c>
      <c r="F240" s="8" t="str">
        <f>IF(ISBLANK(E240), "", Table2[[#This Row],[unique_id]])</f>
        <v>home_peak_energy_monthly</v>
      </c>
      <c r="G240" s="8" t="s">
        <v>423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228</v>
      </c>
      <c r="C241" s="8" t="s">
        <v>151</v>
      </c>
      <c r="D241" s="8" t="s">
        <v>27</v>
      </c>
      <c r="E241" s="8" t="s">
        <v>282</v>
      </c>
      <c r="F241" s="8" t="str">
        <f>IF(ISBLANK(E241), "", Table2[[#This Row],[unique_id]])</f>
        <v>home_energy_yearly</v>
      </c>
      <c r="G241" s="8" t="s">
        <v>424</v>
      </c>
      <c r="H241" s="8" t="s">
        <v>283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228</v>
      </c>
      <c r="C242" s="8" t="s">
        <v>151</v>
      </c>
      <c r="D242" s="8" t="s">
        <v>27</v>
      </c>
      <c r="E242" s="8" t="s">
        <v>431</v>
      </c>
      <c r="F242" s="8" t="str">
        <f>IF(ISBLANK(E242), "", Table2[[#This Row],[unique_id]])</f>
        <v>home_base_energy_yearly</v>
      </c>
      <c r="G242" s="8" t="s">
        <v>422</v>
      </c>
      <c r="H242" s="8" t="s">
        <v>283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228</v>
      </c>
      <c r="C243" s="8" t="s">
        <v>151</v>
      </c>
      <c r="D243" s="8" t="s">
        <v>27</v>
      </c>
      <c r="E243" s="8" t="s">
        <v>432</v>
      </c>
      <c r="F243" s="8" t="str">
        <f>IF(ISBLANK(E243), "", Table2[[#This Row],[unique_id]])</f>
        <v>home_peak_energy_yearly</v>
      </c>
      <c r="G243" s="8" t="s">
        <v>423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373</v>
      </c>
      <c r="H244" s="8" t="s">
        <v>374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555</v>
      </c>
      <c r="AH244" s="10" t="s">
        <v>558</v>
      </c>
      <c r="AI244" s="8" t="s">
        <v>557</v>
      </c>
      <c r="AJ244" s="8" t="s">
        <v>559</v>
      </c>
      <c r="AK244" s="8" t="s">
        <v>188</v>
      </c>
      <c r="AL244" s="8" t="s">
        <v>556</v>
      </c>
      <c r="AN244" s="8" t="s">
        <v>572</v>
      </c>
      <c r="AO244" s="15" t="s">
        <v>661</v>
      </c>
      <c r="AP244" s="8"/>
      <c r="AQ244" s="8"/>
      <c r="AS244" s="8" t="str">
        <f t="shared" si="18"/>
        <v>[["mac", "00:24:e4:af:5a:e6"]]</v>
      </c>
    </row>
    <row r="245" spans="1:45" s="46" customFormat="1" ht="16" customHeight="1" x14ac:dyDescent="0.2">
      <c r="A245" s="8">
        <v>2500</v>
      </c>
      <c r="B245" s="8" t="s">
        <v>890</v>
      </c>
      <c r="C245" s="8" t="s">
        <v>350</v>
      </c>
      <c r="D245" s="8" t="s">
        <v>27</v>
      </c>
      <c r="E245" s="8" t="s">
        <v>341</v>
      </c>
      <c r="F245" s="8" t="str">
        <f>IF(ISBLANK(E245), "", Table2[[#This Row],[unique_id]])</f>
        <v>network_internet_uptime</v>
      </c>
      <c r="G245" s="8" t="s">
        <v>360</v>
      </c>
      <c r="H245" s="8" t="s">
        <v>1164</v>
      </c>
      <c r="I245" s="8" t="s">
        <v>365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342</v>
      </c>
      <c r="W245" s="8"/>
      <c r="X245" s="8" t="s">
        <v>362</v>
      </c>
      <c r="Y245" s="8">
        <v>200</v>
      </c>
      <c r="Z245" s="10" t="s">
        <v>34</v>
      </c>
      <c r="AA245" s="8" t="s">
        <v>346</v>
      </c>
      <c r="AB245" s="8" t="str">
        <f t="shared" si="21"/>
        <v>haas/entity/sensor/internet/network_internet_uptime/config</v>
      </c>
      <c r="AC245" s="8" t="s">
        <v>1152</v>
      </c>
      <c r="AD245" s="8"/>
      <c r="AE245" s="8">
        <v>1</v>
      </c>
      <c r="AF245" s="37" t="s">
        <v>1153</v>
      </c>
      <c r="AG245" s="8" t="s">
        <v>1156</v>
      </c>
      <c r="AH245" s="10" t="s">
        <v>1154</v>
      </c>
      <c r="AI245" s="8" t="s">
        <v>1155</v>
      </c>
      <c r="AJ245" s="8" t="s">
        <v>1157</v>
      </c>
      <c r="AK245" s="8" t="s">
        <v>345</v>
      </c>
      <c r="AL245" s="8" t="s">
        <v>172</v>
      </c>
      <c r="AM245" s="8"/>
      <c r="AN245" s="8"/>
      <c r="AO245" s="8"/>
      <c r="AP245" s="8"/>
      <c r="AQ245" s="8"/>
      <c r="AR245" s="8"/>
      <c r="AS245" s="8" t="str">
        <f t="shared" si="18"/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350</v>
      </c>
      <c r="D246" s="8" t="s">
        <v>27</v>
      </c>
      <c r="E246" s="8" t="s">
        <v>337</v>
      </c>
      <c r="F246" s="8" t="str">
        <f>IF(ISBLANK(E246), "", Table2[[#This Row],[unique_id]])</f>
        <v>network_internet_ping</v>
      </c>
      <c r="G246" s="8" t="s">
        <v>338</v>
      </c>
      <c r="H246" s="8" t="s">
        <v>1164</v>
      </c>
      <c r="I246" s="8" t="s">
        <v>365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343</v>
      </c>
      <c r="W246" s="8" t="s">
        <v>1158</v>
      </c>
      <c r="X246" s="8" t="s">
        <v>361</v>
      </c>
      <c r="Y246" s="8">
        <v>200</v>
      </c>
      <c r="Z246" s="10" t="s">
        <v>34</v>
      </c>
      <c r="AA246" s="8" t="s">
        <v>347</v>
      </c>
      <c r="AB246" s="8" t="str">
        <f t="shared" si="21"/>
        <v>haas/entity/sensor/internet/network_internet_ping/config</v>
      </c>
      <c r="AC246" s="8" t="s">
        <v>1152</v>
      </c>
      <c r="AD246" s="51" t="s">
        <v>1160</v>
      </c>
      <c r="AE246" s="8">
        <v>1</v>
      </c>
      <c r="AF246" s="37" t="s">
        <v>1153</v>
      </c>
      <c r="AG246" s="8" t="s">
        <v>1156</v>
      </c>
      <c r="AH246" s="10" t="s">
        <v>1154</v>
      </c>
      <c r="AI246" s="8" t="s">
        <v>1155</v>
      </c>
      <c r="AJ246" s="8" t="s">
        <v>1157</v>
      </c>
      <c r="AK246" s="8" t="s">
        <v>345</v>
      </c>
      <c r="AL246" s="8" t="s">
        <v>172</v>
      </c>
      <c r="AM246" s="8"/>
      <c r="AN246" s="8"/>
      <c r="AO246" s="8"/>
      <c r="AP246" s="8"/>
      <c r="AQ246" s="8"/>
      <c r="AR246" s="8"/>
      <c r="AS246" s="8" t="str">
        <f t="shared" si="18"/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350</v>
      </c>
      <c r="D247" s="8" t="s">
        <v>27</v>
      </c>
      <c r="E247" s="8" t="s">
        <v>335</v>
      </c>
      <c r="F247" s="8" t="str">
        <f>IF(ISBLANK(E247), "", Table2[[#This Row],[unique_id]])</f>
        <v>network_internet_upload</v>
      </c>
      <c r="G247" s="8" t="s">
        <v>339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344</v>
      </c>
      <c r="W247" s="8" t="s">
        <v>1159</v>
      </c>
      <c r="X247" s="8" t="s">
        <v>363</v>
      </c>
      <c r="Y247" s="8">
        <v>200</v>
      </c>
      <c r="Z247" s="10" t="s">
        <v>34</v>
      </c>
      <c r="AA247" s="8" t="s">
        <v>348</v>
      </c>
      <c r="AB247" s="8" t="str">
        <f t="shared" si="21"/>
        <v>haas/entity/sensor/internet/network_internet_upload/config</v>
      </c>
      <c r="AC247" s="8" t="s">
        <v>1152</v>
      </c>
      <c r="AD247" s="51" t="s">
        <v>1161</v>
      </c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350</v>
      </c>
      <c r="D248" s="8" t="s">
        <v>27</v>
      </c>
      <c r="E248" s="8" t="s">
        <v>336</v>
      </c>
      <c r="F248" s="8" t="str">
        <f>IF(ISBLANK(E248), "", Table2[[#This Row],[unique_id]])</f>
        <v>network_internet_download</v>
      </c>
      <c r="G248" s="8" t="s">
        <v>340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344</v>
      </c>
      <c r="W248" s="8" t="s">
        <v>1159</v>
      </c>
      <c r="X248" s="8" t="s">
        <v>364</v>
      </c>
      <c r="Y248" s="8">
        <v>200</v>
      </c>
      <c r="Z248" s="10" t="s">
        <v>34</v>
      </c>
      <c r="AA248" s="8" t="s">
        <v>349</v>
      </c>
      <c r="AB248" s="8" t="str">
        <f t="shared" si="21"/>
        <v>haas/entity/sensor/internet/network_internet_download/config</v>
      </c>
      <c r="AC248" s="8" t="s">
        <v>1152</v>
      </c>
      <c r="AD248" s="51" t="s">
        <v>1162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350</v>
      </c>
      <c r="D249" s="8" t="s">
        <v>27</v>
      </c>
      <c r="E249" s="8" t="s">
        <v>1148</v>
      </c>
      <c r="F249" s="8" t="str">
        <f>IF(ISBLANK(E249), "", Table2[[#This Row],[unique_id]])</f>
        <v>network_certifcate_expiry</v>
      </c>
      <c r="G249" s="8" t="s">
        <v>1149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342</v>
      </c>
      <c r="W249" s="8"/>
      <c r="X249" s="8" t="s">
        <v>1150</v>
      </c>
      <c r="Y249" s="8">
        <v>200</v>
      </c>
      <c r="Z249" s="10" t="s">
        <v>34</v>
      </c>
      <c r="AA249" s="8" t="s">
        <v>1151</v>
      </c>
      <c r="AB249" s="8" t="str">
        <f t="shared" si="21"/>
        <v>haas/entity/sensor/internet/network_certifcate_expiry/config</v>
      </c>
      <c r="AC249" s="8" t="s">
        <v>1152</v>
      </c>
      <c r="AD249" s="51" t="s">
        <v>1163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ht="16" customHeight="1" x14ac:dyDescent="0.2">
      <c r="A250" s="8">
        <v>2505</v>
      </c>
      <c r="B250" s="8" t="s">
        <v>890</v>
      </c>
      <c r="C250" s="8" t="s">
        <v>151</v>
      </c>
      <c r="D250" s="8" t="s">
        <v>399</v>
      </c>
      <c r="E250" s="8" t="s">
        <v>1144</v>
      </c>
      <c r="F250" s="8" t="str">
        <f>IF(ISBLANK(E250), "", Table2[[#This Row],[unique_id]])</f>
        <v>network_refresh_zigbee_router_lqi</v>
      </c>
      <c r="G250" s="8" t="s">
        <v>1145</v>
      </c>
      <c r="H250" s="8" t="s">
        <v>1142</v>
      </c>
      <c r="I250" s="8" t="s">
        <v>365</v>
      </c>
      <c r="M250" s="8" t="s">
        <v>318</v>
      </c>
      <c r="O250" s="8"/>
      <c r="P250" s="10"/>
      <c r="Q250" s="10"/>
      <c r="R250" s="10"/>
      <c r="S250" s="10"/>
      <c r="T250" s="10"/>
      <c r="U250" s="8"/>
      <c r="X250" s="8" t="s">
        <v>1146</v>
      </c>
      <c r="Z250" s="10"/>
      <c r="AB250" s="8" t="str">
        <f t="shared" si="21"/>
        <v/>
      </c>
      <c r="AC250" s="8" t="str">
        <f t="shared" ref="AC250:AC257" si="22">IF(ISBLANK(AA250),  "", _xlfn.CONCAT(LOWER(C250), "/", E250))</f>
        <v/>
      </c>
      <c r="AD250" s="14"/>
      <c r="AF250" s="38"/>
      <c r="AP250" s="8"/>
      <c r="AQ250" s="8"/>
      <c r="AS250" s="8" t="str">
        <f t="shared" si="18"/>
        <v/>
      </c>
    </row>
    <row r="251" spans="1:45" ht="16" customHeight="1" x14ac:dyDescent="0.2">
      <c r="A251" s="8">
        <v>2506</v>
      </c>
      <c r="B251" s="8" t="s">
        <v>26</v>
      </c>
      <c r="C251" s="8" t="s">
        <v>702</v>
      </c>
      <c r="D251" s="8" t="s">
        <v>27</v>
      </c>
      <c r="E251" s="8" t="s">
        <v>1136</v>
      </c>
      <c r="F251" s="8" t="str">
        <f>IF(ISBLANK(E251), "", Table2[[#This Row],[unique_id]])</f>
        <v>template_driveway_repeater_linkquality_percentage</v>
      </c>
      <c r="G251" s="8" t="s">
        <v>1126</v>
      </c>
      <c r="H251" s="8" t="s">
        <v>1142</v>
      </c>
      <c r="I251" s="8" t="s">
        <v>365</v>
      </c>
      <c r="M251" s="8" t="s">
        <v>318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1"/>
        <v/>
      </c>
      <c r="AC251" s="8" t="str">
        <f t="shared" si="22"/>
        <v/>
      </c>
      <c r="AD251" s="14"/>
      <c r="AF251" s="38"/>
      <c r="AP251" s="8"/>
      <c r="AQ251" s="8"/>
      <c r="AS251" s="8" t="str">
        <f t="shared" si="18"/>
        <v/>
      </c>
    </row>
    <row r="252" spans="1:45" ht="16" customHeight="1" x14ac:dyDescent="0.2">
      <c r="A252" s="8">
        <v>2507</v>
      </c>
      <c r="B252" s="8" t="s">
        <v>26</v>
      </c>
      <c r="C252" s="8" t="s">
        <v>702</v>
      </c>
      <c r="D252" s="8" t="s">
        <v>27</v>
      </c>
      <c r="E252" s="8" t="s">
        <v>1137</v>
      </c>
      <c r="F252" s="8" t="str">
        <f>IF(ISBLANK(E252), "", Table2[[#This Row],[unique_id]])</f>
        <v>template_landing_repeater_linkquality_percentage</v>
      </c>
      <c r="G252" s="8" t="s">
        <v>1127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1"/>
        <v/>
      </c>
      <c r="AC252" s="8" t="str">
        <f t="shared" si="22"/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2508</v>
      </c>
      <c r="B253" s="8" t="s">
        <v>26</v>
      </c>
      <c r="C253" s="8" t="s">
        <v>702</v>
      </c>
      <c r="D253" s="8" t="s">
        <v>27</v>
      </c>
      <c r="E253" s="8" t="s">
        <v>1138</v>
      </c>
      <c r="F253" s="8" t="str">
        <f>IF(ISBLANK(E253), "", Table2[[#This Row],[unique_id]])</f>
        <v>template_garden_repeater_linkquality_percentage</v>
      </c>
      <c r="G253" s="8" t="s">
        <v>1121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2509</v>
      </c>
      <c r="B254" s="8" t="s">
        <v>26</v>
      </c>
      <c r="C254" s="8" t="s">
        <v>1133</v>
      </c>
      <c r="D254" s="8" t="s">
        <v>27</v>
      </c>
      <c r="E254" s="8" t="s">
        <v>1140</v>
      </c>
      <c r="F254" s="8" t="str">
        <f>IF(ISBLANK(E254), "", Table2[[#This Row],[unique_id]])</f>
        <v>template_kitchen_fan_outlet_linkquality_percentage</v>
      </c>
      <c r="G254" s="8" t="s">
        <v>997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2510</v>
      </c>
      <c r="B255" s="8" t="s">
        <v>26</v>
      </c>
      <c r="C255" s="8" t="s">
        <v>1133</v>
      </c>
      <c r="D255" s="8" t="s">
        <v>27</v>
      </c>
      <c r="E255" s="8" t="s">
        <v>1139</v>
      </c>
      <c r="F255" s="8" t="str">
        <f>IF(ISBLANK(E255), "", Table2[[#This Row],[unique_id]])</f>
        <v>template_deck_fans_outlet_linkquality_percentage</v>
      </c>
      <c r="G255" s="8" t="s">
        <v>998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2511</v>
      </c>
      <c r="B256" s="8" t="s">
        <v>26</v>
      </c>
      <c r="C256" s="8" t="s">
        <v>1133</v>
      </c>
      <c r="D256" s="8" t="s">
        <v>27</v>
      </c>
      <c r="E256" s="8" t="s">
        <v>1141</v>
      </c>
      <c r="F256" s="8" t="str">
        <f>IF(ISBLANK(E256), "", Table2[[#This Row],[unique_id]])</f>
        <v>template_edwin_wardrobe_outlet_linkquality_percentage</v>
      </c>
      <c r="G256" s="8" t="s">
        <v>1134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178</v>
      </c>
      <c r="F257" s="8" t="str">
        <f>IF(ISBLANK(E257), "", Table2[[#This Row],[unique_id]])</f>
        <v>weatherstation_coms_signal_quality</v>
      </c>
      <c r="G257" s="8" t="s">
        <v>1060</v>
      </c>
      <c r="H257" s="8" t="s">
        <v>1143</v>
      </c>
      <c r="I257" s="8" t="s">
        <v>365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 t="shared" si="21"/>
        <v>haas/entity/sensor/weewx/weatherstation_coms_signal_quality/config</v>
      </c>
      <c r="AC257" s="8" t="str">
        <f t="shared" si="22"/>
        <v>weewx/weatherstation_coms_signal_quality</v>
      </c>
      <c r="AD257" s="14" t="s">
        <v>376</v>
      </c>
      <c r="AE257" s="8">
        <v>1</v>
      </c>
      <c r="AF257" s="37" t="s">
        <v>1122</v>
      </c>
      <c r="AG257" s="8" t="s">
        <v>512</v>
      </c>
      <c r="AH257" s="10">
        <v>3.15</v>
      </c>
      <c r="AI257" s="8" t="s">
        <v>485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 t="shared" si="18"/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1135</v>
      </c>
      <c r="F258" s="8" t="str">
        <f>IF(ISBLANK(E258), "", Table2[[#This Row],[unique_id]])</f>
        <v>template_weatherstation_coms_signal_quality_percentage</v>
      </c>
      <c r="G258" s="8" t="s">
        <v>1060</v>
      </c>
      <c r="H258" s="8" t="s">
        <v>1143</v>
      </c>
      <c r="I258" s="8" t="s">
        <v>365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683</v>
      </c>
      <c r="D259" s="8" t="s">
        <v>443</v>
      </c>
      <c r="E259" s="8" t="s">
        <v>442</v>
      </c>
      <c r="F259" s="8" t="str">
        <f>IF(ISBLANK(E259), "", Table2[[#This Row],[unique_id]])</f>
        <v>column_break</v>
      </c>
      <c r="G259" s="8" t="s">
        <v>439</v>
      </c>
      <c r="H259" s="8" t="s">
        <v>1143</v>
      </c>
      <c r="I259" s="8" t="s">
        <v>365</v>
      </c>
      <c r="M259" s="8" t="s">
        <v>440</v>
      </c>
      <c r="N259" s="8" t="s">
        <v>441</v>
      </c>
      <c r="O259" s="8"/>
      <c r="P259" s="10"/>
      <c r="Q259" s="10"/>
      <c r="R259" s="10"/>
      <c r="S259" s="10"/>
      <c r="T259" s="10"/>
      <c r="U259" s="8"/>
      <c r="Z259" s="10"/>
      <c r="AC259" s="8" t="str">
        <f t="shared" ref="AC259:AC264" si="23">IF(ISBLANK(AA259),  "", _xlfn.CONCAT(LOWER(C259), "/", E259))</f>
        <v/>
      </c>
      <c r="AD259" s="14"/>
      <c r="AF259" s="38"/>
      <c r="AJ259" s="12"/>
      <c r="AP259" s="8"/>
      <c r="AQ259" s="8"/>
      <c r="AS259" s="8" t="str">
        <f t="shared" ref="AS259:AS264" si="24"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1015</v>
      </c>
      <c r="D260" s="8" t="s">
        <v>27</v>
      </c>
      <c r="E260" s="8" t="s">
        <v>1065</v>
      </c>
      <c r="F260" s="8" t="str">
        <f>IF(ISBLANK(E260), "", Table2[[#This Row],[unique_id]])</f>
        <v>back_door_lock_battery</v>
      </c>
      <c r="G260" s="8" t="s">
        <v>1051</v>
      </c>
      <c r="H260" s="8" t="s">
        <v>805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 t="shared" si="23"/>
        <v/>
      </c>
      <c r="AF260" s="39"/>
      <c r="AJ260" s="12"/>
      <c r="AP260" s="8"/>
      <c r="AQ260" s="8"/>
      <c r="AS260" s="8" t="str">
        <f t="shared" si="24"/>
        <v/>
      </c>
    </row>
    <row r="261" spans="1:45" ht="16" customHeight="1" x14ac:dyDescent="0.2">
      <c r="A261" s="8">
        <v>2521</v>
      </c>
      <c r="B261" s="8" t="s">
        <v>26</v>
      </c>
      <c r="C261" s="8" t="s">
        <v>1015</v>
      </c>
      <c r="D261" s="8" t="s">
        <v>27</v>
      </c>
      <c r="E261" s="8" t="s">
        <v>1066</v>
      </c>
      <c r="F261" s="8" t="str">
        <f>IF(ISBLANK(E261), "", Table2[[#This Row],[unique_id]])</f>
        <v>front_door_lock_battery</v>
      </c>
      <c r="G261" s="8" t="s">
        <v>1050</v>
      </c>
      <c r="H261" s="8" t="s">
        <v>805</v>
      </c>
      <c r="I261" s="8" t="s">
        <v>365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 t="shared" si="23"/>
        <v/>
      </c>
      <c r="AF261" s="39"/>
      <c r="AJ261" s="12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448</v>
      </c>
      <c r="D262" s="8" t="s">
        <v>27</v>
      </c>
      <c r="E262" s="8" t="s">
        <v>1068</v>
      </c>
      <c r="F262" s="8" t="str">
        <f>IF(ISBLANK(E262), "", Table2[[#This Row],[unique_id]])</f>
        <v>template_back_door_sensor_battery_last</v>
      </c>
      <c r="G262" s="8" t="s">
        <v>1053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2523</v>
      </c>
      <c r="B263" s="8" t="s">
        <v>26</v>
      </c>
      <c r="C263" s="8" t="s">
        <v>448</v>
      </c>
      <c r="D263" s="8" t="s">
        <v>27</v>
      </c>
      <c r="E263" s="8" t="s">
        <v>1067</v>
      </c>
      <c r="F263" s="8" t="str">
        <f>IF(ISBLANK(E263), "", Table2[[#This Row],[unique_id]])</f>
        <v>template_front_door_sensor_battery_last</v>
      </c>
      <c r="G263" s="8" t="s">
        <v>1052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2524</v>
      </c>
      <c r="B264" s="8" t="s">
        <v>26</v>
      </c>
      <c r="C264" s="8" t="s">
        <v>709</v>
      </c>
      <c r="D264" s="8" t="s">
        <v>27</v>
      </c>
      <c r="E264" s="8" t="s">
        <v>750</v>
      </c>
      <c r="F264" s="8" t="str">
        <f>IF(ISBLANK(E264), "", Table2[[#This Row],[unique_id]])</f>
        <v>home_cube_remote_battery</v>
      </c>
      <c r="G264" s="8" t="s">
        <v>717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2525</v>
      </c>
      <c r="B265" s="8" t="s">
        <v>26</v>
      </c>
      <c r="C265" s="8" t="s">
        <v>151</v>
      </c>
      <c r="D265" s="8" t="s">
        <v>27</v>
      </c>
      <c r="E265" s="8" t="s">
        <v>1062</v>
      </c>
      <c r="F265" s="8" t="str">
        <f>IF(ISBLANK(E265), "", Table2[[#This Row],[unique_id]])</f>
        <v>template_weatherstation_console_battery_percent_int</v>
      </c>
      <c r="G265" s="8" t="s">
        <v>1060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1061</v>
      </c>
      <c r="Z265" s="10"/>
      <c r="AD265" s="14"/>
      <c r="AF265" s="37"/>
      <c r="AP265" s="8"/>
      <c r="AQ265" s="8"/>
    </row>
    <row r="266" spans="1:45" ht="16" customHeight="1" x14ac:dyDescent="0.2">
      <c r="A266" s="8">
        <v>2526</v>
      </c>
      <c r="B266" s="8" t="s">
        <v>26</v>
      </c>
      <c r="C266" s="8" t="s">
        <v>39</v>
      </c>
      <c r="D266" s="8" t="s">
        <v>27</v>
      </c>
      <c r="E266" s="8" t="s">
        <v>177</v>
      </c>
      <c r="F266" s="8" t="str">
        <f>IF(ISBLANK(E266), "", Table2[[#This Row],[unique_id]])</f>
        <v>weatherstation_console_battery_voltage</v>
      </c>
      <c r="G266" s="8" t="s">
        <v>716</v>
      </c>
      <c r="H266" s="8" t="s">
        <v>805</v>
      </c>
      <c r="I266" s="8" t="s">
        <v>365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334</v>
      </c>
      <c r="Y266" s="8">
        <v>300</v>
      </c>
      <c r="Z266" s="10" t="s">
        <v>34</v>
      </c>
      <c r="AA266" s="8" t="s">
        <v>85</v>
      </c>
      <c r="AB266" s="8" t="str">
        <f t="shared" ref="AB266:AB272" si="25">IF(ISBLANK(AA266),  "", _xlfn.CONCAT("haas/entity/sensor/", LOWER(C266), "/", E266, "/config"))</f>
        <v>haas/entity/sensor/weewx/weatherstation_console_battery_voltage/config</v>
      </c>
      <c r="AC266" s="8" t="str">
        <f t="shared" ref="AC266:AC329" si="26">IF(ISBLANK(AA266),  "", _xlfn.CONCAT(LOWER(C266), "/", E266))</f>
        <v>weewx/weatherstation_console_battery_voltage</v>
      </c>
      <c r="AD266" s="14" t="s">
        <v>375</v>
      </c>
      <c r="AE266" s="8">
        <v>1</v>
      </c>
      <c r="AF266" s="37" t="s">
        <v>1122</v>
      </c>
      <c r="AG266" s="8" t="s">
        <v>512</v>
      </c>
      <c r="AH266" s="10">
        <v>3.15</v>
      </c>
      <c r="AI266" s="8" t="s">
        <v>485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 t="shared" ref="AS266:AS329" si="27"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2527</v>
      </c>
      <c r="B267" s="8" t="s">
        <v>26</v>
      </c>
      <c r="C267" s="8" t="s">
        <v>128</v>
      </c>
      <c r="D267" s="8" t="s">
        <v>27</v>
      </c>
      <c r="E267" s="14" t="s">
        <v>963</v>
      </c>
      <c r="F267" s="8" t="str">
        <f>IF(ISBLANK(E267), "", Table2[[#This Row],[unique_id]])</f>
        <v>bertram_2_office_pantry_battery_percent</v>
      </c>
      <c r="G267" s="8" t="s">
        <v>710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 t="shared" si="25"/>
        <v/>
      </c>
      <c r="AC267" s="8" t="str">
        <f t="shared" si="26"/>
        <v/>
      </c>
      <c r="AF267" s="39"/>
      <c r="AG267" s="8" t="s">
        <v>737</v>
      </c>
      <c r="AH267" s="10" t="s">
        <v>653</v>
      </c>
      <c r="AI267" s="8" t="s">
        <v>654</v>
      </c>
      <c r="AJ267" s="8" t="s">
        <v>651</v>
      </c>
      <c r="AK267" s="8" t="s">
        <v>128</v>
      </c>
      <c r="AL267" s="8" t="s">
        <v>221</v>
      </c>
      <c r="AP267" s="8"/>
      <c r="AQ267" s="8"/>
      <c r="AS267" s="8" t="str">
        <f t="shared" si="27"/>
        <v/>
      </c>
    </row>
    <row r="268" spans="1:45" ht="16" customHeight="1" x14ac:dyDescent="0.2">
      <c r="A268" s="8">
        <v>2528</v>
      </c>
      <c r="B268" s="8" t="s">
        <v>26</v>
      </c>
      <c r="C268" s="8" t="s">
        <v>128</v>
      </c>
      <c r="D268" s="8" t="s">
        <v>27</v>
      </c>
      <c r="E268" s="14" t="s">
        <v>964</v>
      </c>
      <c r="F268" s="8" t="str">
        <f>IF(ISBLANK(E268), "", Table2[[#This Row],[unique_id]])</f>
        <v>bertram_2_office_lounge_battery_percent</v>
      </c>
      <c r="G268" s="8" t="s">
        <v>711</v>
      </c>
      <c r="H268" s="8" t="s">
        <v>805</v>
      </c>
      <c r="I268" s="8" t="s">
        <v>365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 t="shared" si="25"/>
        <v/>
      </c>
      <c r="AC268" s="8" t="str">
        <f t="shared" si="26"/>
        <v/>
      </c>
      <c r="AF268" s="39"/>
      <c r="AG268" s="8" t="s">
        <v>736</v>
      </c>
      <c r="AH268" s="10" t="s">
        <v>653</v>
      </c>
      <c r="AI268" s="8" t="s">
        <v>654</v>
      </c>
      <c r="AJ268" s="8" t="s">
        <v>651</v>
      </c>
      <c r="AK268" s="8" t="s">
        <v>128</v>
      </c>
      <c r="AL268" s="8" t="s">
        <v>203</v>
      </c>
      <c r="AP268" s="8"/>
      <c r="AQ268" s="8"/>
      <c r="AS268" s="8" t="str">
        <f t="shared" si="27"/>
        <v/>
      </c>
    </row>
    <row r="269" spans="1:45" ht="16" customHeight="1" x14ac:dyDescent="0.2">
      <c r="A269" s="8">
        <v>2529</v>
      </c>
      <c r="B269" s="8" t="s">
        <v>26</v>
      </c>
      <c r="C269" s="8" t="s">
        <v>128</v>
      </c>
      <c r="D269" s="8" t="s">
        <v>27</v>
      </c>
      <c r="E269" s="14" t="s">
        <v>965</v>
      </c>
      <c r="F269" s="8" t="str">
        <f>IF(ISBLANK(E269), "", Table2[[#This Row],[unique_id]])</f>
        <v>bertram_2_office_dining_battery_percent</v>
      </c>
      <c r="G269" s="8" t="s">
        <v>712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738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202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2530</v>
      </c>
      <c r="B270" s="8" t="s">
        <v>26</v>
      </c>
      <c r="C270" s="8" t="s">
        <v>128</v>
      </c>
      <c r="D270" s="8" t="s">
        <v>27</v>
      </c>
      <c r="E270" s="14" t="s">
        <v>966</v>
      </c>
      <c r="F270" s="8" t="str">
        <f>IF(ISBLANK(E270), "", Table2[[#This Row],[unique_id]])</f>
        <v>bertram_2_office_basement_battery_percent</v>
      </c>
      <c r="G270" s="8" t="s">
        <v>713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739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220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2531</v>
      </c>
      <c r="B271" s="8" t="s">
        <v>26</v>
      </c>
      <c r="C271" s="8" t="s">
        <v>189</v>
      </c>
      <c r="D271" s="8" t="s">
        <v>27</v>
      </c>
      <c r="E271" s="8" t="s">
        <v>1183</v>
      </c>
      <c r="F271" s="8" t="str">
        <f>IF(ISBLANK(E271), "", Table2[[#This Row],[unique_id]])</f>
        <v>parents_move_battery</v>
      </c>
      <c r="G271" s="8" t="s">
        <v>714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P271" s="8"/>
      <c r="AQ271" s="8"/>
      <c r="AS271" s="8" t="str">
        <f t="shared" si="27"/>
        <v/>
      </c>
    </row>
    <row r="272" spans="1:45" ht="16" customHeight="1" x14ac:dyDescent="0.2">
      <c r="A272" s="8">
        <v>2532</v>
      </c>
      <c r="B272" s="8" t="s">
        <v>26</v>
      </c>
      <c r="C272" s="8" t="s">
        <v>189</v>
      </c>
      <c r="D272" s="8" t="s">
        <v>27</v>
      </c>
      <c r="E272" s="8" t="s">
        <v>1182</v>
      </c>
      <c r="F272" s="8" t="str">
        <f>IF(ISBLANK(E272), "", Table2[[#This Row],[unique_id]])</f>
        <v>kitchen_move_battery</v>
      </c>
      <c r="G272" s="8" t="s">
        <v>715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P272" s="8"/>
      <c r="AQ272" s="8"/>
      <c r="AS272" s="8" t="str">
        <f t="shared" si="27"/>
        <v/>
      </c>
    </row>
    <row r="273" spans="1:45" ht="16" customHeight="1" x14ac:dyDescent="0.2">
      <c r="A273" s="8">
        <v>2533</v>
      </c>
      <c r="B273" s="8" t="s">
        <v>26</v>
      </c>
      <c r="C273" s="8" t="s">
        <v>683</v>
      </c>
      <c r="D273" s="8" t="s">
        <v>443</v>
      </c>
      <c r="E273" s="8" t="s">
        <v>442</v>
      </c>
      <c r="F273" s="8" t="str">
        <f>IF(ISBLANK(E273), "", Table2[[#This Row],[unique_id]])</f>
        <v>column_break</v>
      </c>
      <c r="G273" s="8" t="s">
        <v>439</v>
      </c>
      <c r="H273" s="8" t="s">
        <v>805</v>
      </c>
      <c r="I273" s="8" t="s">
        <v>365</v>
      </c>
      <c r="M273" s="8" t="s">
        <v>440</v>
      </c>
      <c r="N273" s="8" t="s">
        <v>441</v>
      </c>
      <c r="O273" s="8"/>
      <c r="P273" s="10"/>
      <c r="Q273" s="10"/>
      <c r="R273" s="10"/>
      <c r="S273" s="10"/>
      <c r="T273" s="10"/>
      <c r="U273" s="8"/>
      <c r="Z273" s="10"/>
      <c r="AC273" s="8" t="str">
        <f t="shared" si="26"/>
        <v/>
      </c>
      <c r="AD273" s="14"/>
      <c r="AF273" s="38"/>
      <c r="AP273" s="8"/>
      <c r="AQ273" s="8"/>
      <c r="AS273" s="8" t="str">
        <f t="shared" si="27"/>
        <v/>
      </c>
    </row>
    <row r="274" spans="1:45" ht="16" customHeight="1" x14ac:dyDescent="0.2">
      <c r="A274" s="8">
        <v>2550</v>
      </c>
      <c r="B274" s="8" t="s">
        <v>26</v>
      </c>
      <c r="C274" s="8" t="s">
        <v>252</v>
      </c>
      <c r="D274" s="8" t="s">
        <v>134</v>
      </c>
      <c r="E274" s="8" t="s">
        <v>899</v>
      </c>
      <c r="F274" s="8" t="str">
        <f>IF(ISBLANK(E274), "", Table2[[#This Row],[unique_id]])</f>
        <v>lounge_tv_outlet</v>
      </c>
      <c r="G274" s="8" t="s">
        <v>187</v>
      </c>
      <c r="H274" s="8" t="s">
        <v>806</v>
      </c>
      <c r="I274" s="8" t="s">
        <v>365</v>
      </c>
      <c r="M274" s="8" t="s">
        <v>318</v>
      </c>
      <c r="O274" s="8"/>
      <c r="P274" s="10"/>
      <c r="Q274" s="10"/>
      <c r="R274" s="10"/>
      <c r="S274" s="10"/>
      <c r="T274" s="10"/>
      <c r="U274" s="8"/>
      <c r="X274" s="8" t="s">
        <v>310</v>
      </c>
      <c r="Z274" s="10"/>
      <c r="AB274" s="8" t="str">
        <f t="shared" ref="AB274:AB295" si="28">IF(ISBLANK(AA274),  "", _xlfn.CONCAT("haas/entity/sensor/", LOWER(C274), "/", E274, "/config"))</f>
        <v/>
      </c>
      <c r="AC274" s="8" t="str">
        <f t="shared" si="26"/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483</v>
      </c>
      <c r="AI274" s="8" t="s">
        <v>490</v>
      </c>
      <c r="AJ274" s="8" t="s">
        <v>480</v>
      </c>
      <c r="AK274" s="8" t="str">
        <f>IF(OR(ISBLANK(AO274), ISBLANK(AP274)), "", Table2[[#This Row],[device_via_device]])</f>
        <v>TPLink</v>
      </c>
      <c r="AL274" s="8" t="s">
        <v>203</v>
      </c>
      <c r="AN274" s="8" t="s">
        <v>614</v>
      </c>
      <c r="AO274" s="8" t="s">
        <v>469</v>
      </c>
      <c r="AP274" s="8" t="s">
        <v>606</v>
      </c>
      <c r="AQ274" s="8"/>
      <c r="AS274" s="8" t="str">
        <f t="shared" si="27"/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252</v>
      </c>
      <c r="D275" s="8" t="s">
        <v>134</v>
      </c>
      <c r="E275" s="8" t="s">
        <v>303</v>
      </c>
      <c r="F275" s="8" t="str">
        <f>IF(ISBLANK(E275), "", Table2[[#This Row],[unique_id]])</f>
        <v>various_adhoc_outlet</v>
      </c>
      <c r="G275" s="8" t="s">
        <v>246</v>
      </c>
      <c r="H275" s="8" t="s">
        <v>806</v>
      </c>
      <c r="I275" s="8" t="s">
        <v>365</v>
      </c>
      <c r="M275" s="8" t="s">
        <v>318</v>
      </c>
      <c r="O275" s="8"/>
      <c r="P275" s="10"/>
      <c r="Q275" s="10"/>
      <c r="R275" s="10"/>
      <c r="S275" s="10"/>
      <c r="T275" s="10"/>
      <c r="U275" s="8"/>
      <c r="X275" s="8" t="s">
        <v>312</v>
      </c>
      <c r="Z275" s="10"/>
      <c r="AB275" s="8" t="str">
        <f t="shared" si="28"/>
        <v/>
      </c>
      <c r="AC275" s="8" t="str">
        <f t="shared" si="26"/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482</v>
      </c>
      <c r="AI275" s="8" t="s">
        <v>515</v>
      </c>
      <c r="AJ275" s="13" t="s">
        <v>481</v>
      </c>
      <c r="AK275" s="8" t="str">
        <f>IF(OR(ISBLANK(AO275), ISBLANK(AP275)), "", Table2[[#This Row],[device_via_device]])</f>
        <v>TPLink</v>
      </c>
      <c r="AL275" s="8" t="s">
        <v>476</v>
      </c>
      <c r="AN275" s="8" t="s">
        <v>614</v>
      </c>
      <c r="AO275" s="8" t="s">
        <v>459</v>
      </c>
      <c r="AP275" s="8" t="s">
        <v>596</v>
      </c>
      <c r="AQ275" s="8"/>
      <c r="AS275" s="8" t="str">
        <f t="shared" si="27"/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252</v>
      </c>
      <c r="D276" s="8" t="s">
        <v>134</v>
      </c>
      <c r="E276" s="8" t="s">
        <v>297</v>
      </c>
      <c r="F276" s="8" t="str">
        <f>IF(ISBLANK(E276), "", Table2[[#This Row],[unique_id]])</f>
        <v>study_outlet</v>
      </c>
      <c r="G276" s="8" t="s">
        <v>240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312</v>
      </c>
      <c r="Z276" s="10"/>
      <c r="AB276" s="8" t="str">
        <f t="shared" si="28"/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482</v>
      </c>
      <c r="AI276" s="8" t="s">
        <v>492</v>
      </c>
      <c r="AJ276" s="14" t="s">
        <v>481</v>
      </c>
      <c r="AK276" s="8" t="str">
        <f>IF(OR(ISBLANK(AO276), ISBLANK(AP276)), "", Table2[[#This Row],[device_via_device]])</f>
        <v>TPLink</v>
      </c>
      <c r="AL276" s="8" t="s">
        <v>477</v>
      </c>
      <c r="AN276" s="8" t="s">
        <v>614</v>
      </c>
      <c r="AO276" s="8" t="s">
        <v>471</v>
      </c>
      <c r="AP276" s="8" t="s">
        <v>608</v>
      </c>
      <c r="AQ276" s="8"/>
      <c r="AS276" s="8" t="str">
        <f t="shared" si="27"/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252</v>
      </c>
      <c r="D277" s="8" t="s">
        <v>134</v>
      </c>
      <c r="E277" s="8" t="s">
        <v>298</v>
      </c>
      <c r="F277" s="8" t="str">
        <f>IF(ISBLANK(E277), "", Table2[[#This Row],[unique_id]])</f>
        <v>office_outlet</v>
      </c>
      <c r="G277" s="8" t="s">
        <v>239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482</v>
      </c>
      <c r="AI277" s="8" t="s">
        <v>492</v>
      </c>
      <c r="AJ277" s="14" t="s">
        <v>481</v>
      </c>
      <c r="AK277" s="8" t="str">
        <f>IF(OR(ISBLANK(AO277), ISBLANK(AP277)), "", Table2[[#This Row],[device_via_device]])</f>
        <v>TPLink</v>
      </c>
      <c r="AL277" s="8" t="s">
        <v>222</v>
      </c>
      <c r="AN277" s="8" t="s">
        <v>614</v>
      </c>
      <c r="AO277" s="8" t="s">
        <v>472</v>
      </c>
      <c r="AP277" s="8" t="s">
        <v>609</v>
      </c>
      <c r="AQ277" s="8"/>
      <c r="AS277" s="8" t="str">
        <f t="shared" si="27"/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252</v>
      </c>
      <c r="D278" s="8" t="s">
        <v>134</v>
      </c>
      <c r="E278" s="8" t="s">
        <v>290</v>
      </c>
      <c r="F278" s="8" t="str">
        <f>IF(ISBLANK(E278), "", Table2[[#This Row],[unique_id]])</f>
        <v>kitchen_dish_washer</v>
      </c>
      <c r="G278" s="8" t="s">
        <v>242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304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482</v>
      </c>
      <c r="AI278" s="8" t="s">
        <v>494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215</v>
      </c>
      <c r="AN278" s="8" t="s">
        <v>614</v>
      </c>
      <c r="AO278" s="8" t="s">
        <v>462</v>
      </c>
      <c r="AP278" s="8" t="s">
        <v>599</v>
      </c>
      <c r="AQ278" s="8"/>
      <c r="AS278" s="8" t="str">
        <f t="shared" si="27"/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252</v>
      </c>
      <c r="D279" s="8" t="s">
        <v>134</v>
      </c>
      <c r="E279" s="8" t="s">
        <v>291</v>
      </c>
      <c r="F279" s="8" t="str">
        <f>IF(ISBLANK(E279), "", Table2[[#This Row],[unique_id]])</f>
        <v>laundry_clothes_dryer</v>
      </c>
      <c r="G279" s="8" t="s">
        <v>243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305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482</v>
      </c>
      <c r="AI279" s="8" t="s">
        <v>518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223</v>
      </c>
      <c r="AN279" s="8" t="s">
        <v>614</v>
      </c>
      <c r="AO279" s="8" t="s">
        <v>463</v>
      </c>
      <c r="AP279" s="8" t="s">
        <v>600</v>
      </c>
      <c r="AQ279" s="8"/>
      <c r="AS279" s="8" t="str">
        <f t="shared" si="27"/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252</v>
      </c>
      <c r="D280" s="8" t="s">
        <v>134</v>
      </c>
      <c r="E280" s="8" t="s">
        <v>292</v>
      </c>
      <c r="F280" s="8" t="str">
        <f>IF(ISBLANK(E280), "", Table2[[#This Row],[unique_id]])</f>
        <v>laundry_washing_machine</v>
      </c>
      <c r="G280" s="8" t="s">
        <v>241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306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482</v>
      </c>
      <c r="AI280" s="8" t="s">
        <v>519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223</v>
      </c>
      <c r="AN280" s="8" t="s">
        <v>614</v>
      </c>
      <c r="AO280" s="8" t="s">
        <v>464</v>
      </c>
      <c r="AP280" s="8" t="s">
        <v>601</v>
      </c>
      <c r="AQ280" s="8"/>
      <c r="AS280" s="8" t="str">
        <f t="shared" si="27"/>
        <v>[["mac", "5c:a6:e6:25:5a:a3"], ["ip", "10.0.6.75"]]</v>
      </c>
    </row>
    <row r="281" spans="1:45" ht="16" customHeight="1" x14ac:dyDescent="0.2">
      <c r="A281" s="8">
        <v>2557</v>
      </c>
      <c r="B281" s="8" t="s">
        <v>890</v>
      </c>
      <c r="C281" s="8" t="s">
        <v>252</v>
      </c>
      <c r="D281" s="8" t="s">
        <v>134</v>
      </c>
      <c r="E281" s="8" t="s">
        <v>293</v>
      </c>
      <c r="F281" s="8" t="str">
        <f>IF(ISBLANK(E281), "", Table2[[#This Row],[unique_id]])</f>
        <v>kitchen_coffee_machine</v>
      </c>
      <c r="G281" s="8" t="s">
        <v>135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307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482</v>
      </c>
      <c r="AI281" s="8" t="s">
        <v>520</v>
      </c>
      <c r="AJ281" s="8" t="s">
        <v>481</v>
      </c>
      <c r="AK281" s="8" t="str">
        <f>IF(OR(ISBLANK(AO281), ISBLANK(AP281)), "", Table2[[#This Row],[device_via_device]])</f>
        <v>TPLink</v>
      </c>
      <c r="AL281" s="8" t="s">
        <v>215</v>
      </c>
      <c r="AN281" s="8" t="s">
        <v>614</v>
      </c>
      <c r="AO281" s="8" t="s">
        <v>465</v>
      </c>
      <c r="AP281" s="8" t="s">
        <v>602</v>
      </c>
      <c r="AQ281" s="8"/>
      <c r="AS281" s="8" t="str">
        <f t="shared" si="27"/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252</v>
      </c>
      <c r="D282" s="8" t="s">
        <v>134</v>
      </c>
      <c r="E282" s="8" t="s">
        <v>294</v>
      </c>
      <c r="F282" s="8" t="str">
        <f>IF(ISBLANK(E282), "", Table2[[#This Row],[unique_id]])</f>
        <v>kitchen_fridge</v>
      </c>
      <c r="G282" s="8" t="s">
        <v>237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308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483</v>
      </c>
      <c r="AI282" s="8" t="s">
        <v>487</v>
      </c>
      <c r="AJ282" s="8" t="s">
        <v>480</v>
      </c>
      <c r="AK282" s="8" t="str">
        <f>IF(OR(ISBLANK(AO282), ISBLANK(AP282)), "", Table2[[#This Row],[device_via_device]])</f>
        <v>TPLink</v>
      </c>
      <c r="AL282" s="8" t="s">
        <v>215</v>
      </c>
      <c r="AN282" s="8" t="s">
        <v>614</v>
      </c>
      <c r="AO282" s="8" t="s">
        <v>466</v>
      </c>
      <c r="AP282" s="8" t="s">
        <v>603</v>
      </c>
      <c r="AQ282" s="8"/>
      <c r="AS282" s="8" t="str">
        <f t="shared" si="27"/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252</v>
      </c>
      <c r="D283" s="8" t="s">
        <v>134</v>
      </c>
      <c r="E283" s="8" t="s">
        <v>295</v>
      </c>
      <c r="F283" s="8" t="str">
        <f>IF(ISBLANK(E283), "", Table2[[#This Row],[unique_id]])</f>
        <v>deck_freezer</v>
      </c>
      <c r="G283" s="8" t="s">
        <v>238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309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483</v>
      </c>
      <c r="AI283" s="8" t="s">
        <v>488</v>
      </c>
      <c r="AJ283" s="8" t="s">
        <v>480</v>
      </c>
      <c r="AK283" s="8" t="str">
        <f>IF(OR(ISBLANK(AO283), ISBLANK(AP283)), "", Table2[[#This Row],[device_via_device]])</f>
        <v>TPLink</v>
      </c>
      <c r="AL283" s="8" t="s">
        <v>478</v>
      </c>
      <c r="AN283" s="8" t="s">
        <v>614</v>
      </c>
      <c r="AO283" s="8" t="s">
        <v>467</v>
      </c>
      <c r="AP283" s="8" t="s">
        <v>604</v>
      </c>
      <c r="AQ283" s="8"/>
      <c r="AS283" s="8" t="str">
        <f t="shared" si="27"/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252</v>
      </c>
      <c r="D284" s="8" t="s">
        <v>134</v>
      </c>
      <c r="E284" s="8" t="s">
        <v>301</v>
      </c>
      <c r="F284" s="8" t="str">
        <f>IF(ISBLANK(E284), "", Table2[[#This Row],[unique_id]])</f>
        <v>study_battery_charger</v>
      </c>
      <c r="G284" s="8" t="s">
        <v>245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316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482</v>
      </c>
      <c r="AI284" s="8" t="s">
        <v>516</v>
      </c>
      <c r="AJ284" s="14" t="s">
        <v>481</v>
      </c>
      <c r="AK284" s="8" t="str">
        <f>IF(OR(ISBLANK(AO284), ISBLANK(AP284)), "", Table2[[#This Row],[device_via_device]])</f>
        <v>TPLink</v>
      </c>
      <c r="AL284" s="8" t="s">
        <v>477</v>
      </c>
      <c r="AN284" s="8" t="s">
        <v>614</v>
      </c>
      <c r="AO284" s="8" t="s">
        <v>460</v>
      </c>
      <c r="AP284" s="8" t="s">
        <v>597</v>
      </c>
      <c r="AQ284" s="8"/>
      <c r="AS284" s="8" t="str">
        <f t="shared" si="27"/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252</v>
      </c>
      <c r="D285" s="8" t="s">
        <v>134</v>
      </c>
      <c r="E285" s="8" t="s">
        <v>302</v>
      </c>
      <c r="F285" s="8" t="str">
        <f>IF(ISBLANK(E285), "", Table2[[#This Row],[unique_id]])</f>
        <v>laundry_vacuum_charger</v>
      </c>
      <c r="G285" s="8" t="s">
        <v>244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316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482</v>
      </c>
      <c r="AI285" s="8" t="s">
        <v>517</v>
      </c>
      <c r="AJ285" s="14" t="s">
        <v>481</v>
      </c>
      <c r="AK285" s="8" t="str">
        <f>IF(OR(ISBLANK(AO285), ISBLANK(AP285)), "", Table2[[#This Row],[device_via_device]])</f>
        <v>TPLink</v>
      </c>
      <c r="AL285" s="8" t="s">
        <v>223</v>
      </c>
      <c r="AN285" s="8" t="s">
        <v>614</v>
      </c>
      <c r="AO285" s="8" t="s">
        <v>461</v>
      </c>
      <c r="AP285" s="8" t="s">
        <v>598</v>
      </c>
      <c r="AQ285" s="8"/>
      <c r="AS285" s="8" t="str">
        <f t="shared" si="27"/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521</v>
      </c>
      <c r="D286" s="8" t="s">
        <v>134</v>
      </c>
      <c r="E286" s="14" t="s">
        <v>995</v>
      </c>
      <c r="F286" s="8" t="str">
        <f>IF(ISBLANK(E286), "", Table2[[#This Row],[unique_id]])</f>
        <v>deck_fans_outlet</v>
      </c>
      <c r="G286" s="8" t="s">
        <v>998</v>
      </c>
      <c r="H286" s="8" t="s">
        <v>806</v>
      </c>
      <c r="I286" s="8" t="s">
        <v>365</v>
      </c>
      <c r="M286" s="8" t="s">
        <v>318</v>
      </c>
      <c r="O286" s="8"/>
      <c r="P286" s="10"/>
      <c r="Q286" s="10" t="s">
        <v>756</v>
      </c>
      <c r="R286" s="10"/>
      <c r="S286" s="16" t="s">
        <v>1147</v>
      </c>
      <c r="T286" s="10"/>
      <c r="U286" s="8"/>
      <c r="X286" s="8" t="s">
        <v>312</v>
      </c>
      <c r="Z286" s="10"/>
      <c r="AB286" s="8" t="str">
        <f t="shared" si="28"/>
        <v/>
      </c>
      <c r="AC286" s="8" t="str">
        <f t="shared" si="26"/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1002</v>
      </c>
      <c r="AI286" s="11" t="s">
        <v>1004</v>
      </c>
      <c r="AJ286" s="11" t="s">
        <v>1000</v>
      </c>
      <c r="AK286" s="8" t="s">
        <v>521</v>
      </c>
      <c r="AL286" s="8" t="s">
        <v>478</v>
      </c>
      <c r="AO286" s="8" t="s">
        <v>1005</v>
      </c>
      <c r="AP286" s="8"/>
      <c r="AQ286" s="8"/>
      <c r="AS286" s="8" t="str">
        <f t="shared" si="27"/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521</v>
      </c>
      <c r="D287" s="8" t="s">
        <v>134</v>
      </c>
      <c r="E287" s="14" t="s">
        <v>996</v>
      </c>
      <c r="F287" s="8" t="str">
        <f>IF(ISBLANK(E287), "", Table2[[#This Row],[unique_id]])</f>
        <v>kitchen_fan_outlet</v>
      </c>
      <c r="G287" s="8" t="s">
        <v>997</v>
      </c>
      <c r="H287" s="8" t="s">
        <v>806</v>
      </c>
      <c r="I287" s="8" t="s">
        <v>365</v>
      </c>
      <c r="M287" s="8" t="s">
        <v>318</v>
      </c>
      <c r="O287" s="8"/>
      <c r="P287" s="10"/>
      <c r="Q287" s="10" t="s">
        <v>756</v>
      </c>
      <c r="R287" s="10"/>
      <c r="S287" s="16" t="s">
        <v>1147</v>
      </c>
      <c r="T287" s="10"/>
      <c r="U287" s="8"/>
      <c r="X287" s="8" t="s">
        <v>312</v>
      </c>
      <c r="Z287" s="10"/>
      <c r="AB287" s="8" t="str">
        <f t="shared" si="28"/>
        <v/>
      </c>
      <c r="AC287" s="8" t="str">
        <f t="shared" si="26"/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1002</v>
      </c>
      <c r="AI287" s="11" t="s">
        <v>1003</v>
      </c>
      <c r="AJ287" s="11" t="s">
        <v>1000</v>
      </c>
      <c r="AK287" s="8" t="s">
        <v>521</v>
      </c>
      <c r="AL287" s="8" t="s">
        <v>215</v>
      </c>
      <c r="AO287" s="8" t="s">
        <v>1006</v>
      </c>
      <c r="AP287" s="8"/>
      <c r="AQ287" s="8"/>
      <c r="AS287" s="8" t="str">
        <f t="shared" si="27"/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521</v>
      </c>
      <c r="D288" s="8" t="s">
        <v>134</v>
      </c>
      <c r="E288" s="14" t="s">
        <v>994</v>
      </c>
      <c r="F288" s="8" t="str">
        <f>IF(ISBLANK(E288), "", Table2[[#This Row],[unique_id]])</f>
        <v>edwin_wardrobe_outlet</v>
      </c>
      <c r="G288" s="8" t="s">
        <v>1007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6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1002</v>
      </c>
      <c r="AI288" s="11" t="s">
        <v>1001</v>
      </c>
      <c r="AJ288" s="11" t="s">
        <v>1000</v>
      </c>
      <c r="AK288" s="8" t="s">
        <v>521</v>
      </c>
      <c r="AL288" s="8" t="s">
        <v>127</v>
      </c>
      <c r="AO288" s="8" t="s">
        <v>999</v>
      </c>
      <c r="AP288" s="8"/>
      <c r="AQ288" s="8"/>
      <c r="AS288" s="8" t="str">
        <f t="shared" si="27"/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1115</v>
      </c>
      <c r="D289" s="8" t="s">
        <v>134</v>
      </c>
      <c r="E289" s="8" t="s">
        <v>914</v>
      </c>
      <c r="F289" s="8" t="str">
        <f>IF(ISBLANK(E289), "", Table2[[#This Row],[unique_id]])</f>
        <v>rack_fans</v>
      </c>
      <c r="G289" s="8" t="s">
        <v>915</v>
      </c>
      <c r="H289" s="8" t="s">
        <v>806</v>
      </c>
      <c r="I289" s="8" t="s">
        <v>365</v>
      </c>
      <c r="M289" s="8" t="s">
        <v>318</v>
      </c>
      <c r="O289" s="8"/>
      <c r="P289" s="10"/>
      <c r="Q289" s="10"/>
      <c r="R289" s="10"/>
      <c r="S289" s="10"/>
      <c r="T289" s="10"/>
      <c r="U289" s="8"/>
      <c r="X289" s="8" t="s">
        <v>920</v>
      </c>
      <c r="Z289" s="10"/>
      <c r="AB289" s="8" t="str">
        <f t="shared" si="28"/>
        <v/>
      </c>
      <c r="AC289" s="8" t="str">
        <f t="shared" si="26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918</v>
      </c>
      <c r="AI289" s="8" t="s">
        <v>917</v>
      </c>
      <c r="AJ289" s="14" t="s">
        <v>919</v>
      </c>
      <c r="AK289" s="8" t="s">
        <v>448</v>
      </c>
      <c r="AL289" s="8" t="s">
        <v>28</v>
      </c>
      <c r="AN289" s="8" t="s">
        <v>614</v>
      </c>
      <c r="AO289" s="8" t="s">
        <v>916</v>
      </c>
      <c r="AP289" s="8" t="s">
        <v>921</v>
      </c>
      <c r="AQ289" s="8"/>
      <c r="AS289" s="8" t="str">
        <f t="shared" si="27"/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252</v>
      </c>
      <c r="D290" s="8" t="s">
        <v>134</v>
      </c>
      <c r="E290" s="8" t="s">
        <v>299</v>
      </c>
      <c r="F290" s="8" t="str">
        <f>IF(ISBLANK(E290), "", Table2[[#This Row],[unique_id]])</f>
        <v>rack_outlet</v>
      </c>
      <c r="G290" s="8" t="s">
        <v>236</v>
      </c>
      <c r="H290" s="8" t="s">
        <v>806</v>
      </c>
      <c r="I290" s="8" t="s">
        <v>365</v>
      </c>
      <c r="M290" s="8" t="s">
        <v>318</v>
      </c>
      <c r="O290" s="8"/>
      <c r="P290" s="10"/>
      <c r="Q290" s="10"/>
      <c r="R290" s="10"/>
      <c r="S290" s="10"/>
      <c r="T290" s="10"/>
      <c r="U290" s="8"/>
      <c r="X290" s="8" t="s">
        <v>313</v>
      </c>
      <c r="Z290" s="10"/>
      <c r="AB290" s="8" t="str">
        <f t="shared" si="28"/>
        <v/>
      </c>
      <c r="AC290" s="8" t="str">
        <f t="shared" si="26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483</v>
      </c>
      <c r="AI290" s="8" t="s">
        <v>492</v>
      </c>
      <c r="AJ290" s="8" t="s">
        <v>480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614</v>
      </c>
      <c r="AO290" s="8" t="s">
        <v>475</v>
      </c>
      <c r="AP290" s="8" t="s">
        <v>612</v>
      </c>
      <c r="AQ290" s="8"/>
      <c r="AS290" s="8" t="str">
        <f t="shared" si="27"/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252</v>
      </c>
      <c r="D291" s="8" t="s">
        <v>134</v>
      </c>
      <c r="E291" s="8" t="s">
        <v>300</v>
      </c>
      <c r="F291" s="8" t="str">
        <f>IF(ISBLANK(E291), "", Table2[[#This Row],[unique_id]])</f>
        <v>roof_network_switch</v>
      </c>
      <c r="G291" s="8" t="s">
        <v>233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314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483</v>
      </c>
      <c r="AI291" s="8" t="s">
        <v>625</v>
      </c>
      <c r="AJ291" s="8" t="s">
        <v>480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614</v>
      </c>
      <c r="AO291" s="8" t="s">
        <v>473</v>
      </c>
      <c r="AP291" s="8" t="s">
        <v>610</v>
      </c>
      <c r="AQ291" s="8"/>
      <c r="AS291" s="8" t="str">
        <f t="shared" si="27"/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252</v>
      </c>
      <c r="D292" s="8" t="s">
        <v>134</v>
      </c>
      <c r="E292" s="8" t="s">
        <v>624</v>
      </c>
      <c r="F292" s="8" t="str">
        <f>IF(ISBLANK(E292), "", Table2[[#This Row],[unique_id]])</f>
        <v>rack_modem</v>
      </c>
      <c r="G292" s="8" t="s">
        <v>235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315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482</v>
      </c>
      <c r="AI292" s="8" t="s">
        <v>493</v>
      </c>
      <c r="AJ292" s="14" t="s">
        <v>481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474</v>
      </c>
      <c r="AP292" s="8" t="s">
        <v>611</v>
      </c>
      <c r="AQ292" s="8"/>
      <c r="AS292" s="8" t="str">
        <f t="shared" si="27"/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702</v>
      </c>
      <c r="D293" s="8" t="s">
        <v>27</v>
      </c>
      <c r="E293" s="8" t="s">
        <v>1119</v>
      </c>
      <c r="F293" s="8" t="str">
        <f>IF(ISBLANK(E293), "", Table2[[#This Row],[unique_id]])</f>
        <v>garden_repeater</v>
      </c>
      <c r="G293" s="8" t="s">
        <v>1121</v>
      </c>
      <c r="H293" s="8" t="s">
        <v>806</v>
      </c>
      <c r="I293" s="8" t="s">
        <v>365</v>
      </c>
      <c r="O293" s="8"/>
      <c r="P293" s="10"/>
      <c r="Q293" s="10" t="s">
        <v>756</v>
      </c>
      <c r="R293" s="10"/>
      <c r="S293" s="16" t="s">
        <v>1147</v>
      </c>
      <c r="T293" s="10"/>
      <c r="U293" s="8"/>
      <c r="Z293" s="10"/>
      <c r="AB293" s="8" t="str">
        <f t="shared" si="28"/>
        <v/>
      </c>
      <c r="AC293" s="8" t="str">
        <f t="shared" si="26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1123</v>
      </c>
      <c r="AH293" s="10" t="s">
        <v>1116</v>
      </c>
      <c r="AI293" s="8" t="s">
        <v>1117</v>
      </c>
      <c r="AJ293" s="14" t="s">
        <v>1118</v>
      </c>
      <c r="AK293" s="8" t="s">
        <v>702</v>
      </c>
      <c r="AL293" s="8" t="s">
        <v>876</v>
      </c>
      <c r="AO293" s="8" t="s">
        <v>1120</v>
      </c>
      <c r="AP293" s="8"/>
      <c r="AQ293" s="8"/>
      <c r="AS293" s="8" t="str">
        <f t="shared" si="27"/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702</v>
      </c>
      <c r="D294" s="8" t="s">
        <v>27</v>
      </c>
      <c r="E294" s="8" t="s">
        <v>1124</v>
      </c>
      <c r="F294" s="8" t="str">
        <f>IF(ISBLANK(E294), "", Table2[[#This Row],[unique_id]])</f>
        <v>landing_repeater</v>
      </c>
      <c r="G294" s="8" t="s">
        <v>1127</v>
      </c>
      <c r="H294" s="8" t="s">
        <v>806</v>
      </c>
      <c r="I294" s="8" t="s">
        <v>365</v>
      </c>
      <c r="O294" s="8"/>
      <c r="P294" s="10"/>
      <c r="Q294" s="10" t="s">
        <v>756</v>
      </c>
      <c r="R294" s="10"/>
      <c r="S294" s="16" t="s">
        <v>1147</v>
      </c>
      <c r="T294" s="10"/>
      <c r="U294" s="8"/>
      <c r="Z294" s="10"/>
      <c r="AB294" s="8" t="str">
        <f t="shared" si="28"/>
        <v/>
      </c>
      <c r="AC294" s="8" t="str">
        <f t="shared" si="26"/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1129</v>
      </c>
      <c r="AH294" s="10" t="s">
        <v>1116</v>
      </c>
      <c r="AI294" s="8" t="s">
        <v>1117</v>
      </c>
      <c r="AJ294" s="14" t="s">
        <v>1118</v>
      </c>
      <c r="AK294" s="8" t="s">
        <v>702</v>
      </c>
      <c r="AL294" s="8" t="s">
        <v>852</v>
      </c>
      <c r="AO294" s="8" t="s">
        <v>1131</v>
      </c>
      <c r="AP294" s="8"/>
      <c r="AQ294" s="8"/>
      <c r="AS294" s="8" t="str">
        <f t="shared" si="27"/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702</v>
      </c>
      <c r="D295" s="8" t="s">
        <v>27</v>
      </c>
      <c r="E295" s="8" t="s">
        <v>1125</v>
      </c>
      <c r="F295" s="8" t="str">
        <f>IF(ISBLANK(E295), "", Table2[[#This Row],[unique_id]])</f>
        <v>driveway_repeater</v>
      </c>
      <c r="G295" s="8" t="s">
        <v>1126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1130</v>
      </c>
      <c r="AH295" s="10" t="s">
        <v>1116</v>
      </c>
      <c r="AI295" s="8" t="s">
        <v>1117</v>
      </c>
      <c r="AJ295" s="14" t="s">
        <v>1118</v>
      </c>
      <c r="AK295" s="8" t="s">
        <v>702</v>
      </c>
      <c r="AL295" s="8" t="s">
        <v>1128</v>
      </c>
      <c r="AO295" s="8" t="s">
        <v>1132</v>
      </c>
      <c r="AP295" s="8"/>
      <c r="AQ295" s="8"/>
      <c r="AS295" s="8" t="str">
        <f t="shared" si="27"/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683</v>
      </c>
      <c r="D296" s="8" t="s">
        <v>443</v>
      </c>
      <c r="E296" s="8" t="s">
        <v>442</v>
      </c>
      <c r="F296" s="8" t="str">
        <f>IF(ISBLANK(E296), "", Table2[[#This Row],[unique_id]])</f>
        <v>column_break</v>
      </c>
      <c r="G296" s="8" t="s">
        <v>439</v>
      </c>
      <c r="H296" s="8" t="s">
        <v>806</v>
      </c>
      <c r="I296" s="8" t="s">
        <v>365</v>
      </c>
      <c r="M296" s="8" t="s">
        <v>440</v>
      </c>
      <c r="N296" s="8" t="s">
        <v>441</v>
      </c>
      <c r="O296" s="8"/>
      <c r="P296" s="10"/>
      <c r="Q296" s="10"/>
      <c r="R296" s="10"/>
      <c r="S296" s="10"/>
      <c r="T296" s="10"/>
      <c r="U296" s="8"/>
      <c r="Z296" s="10"/>
      <c r="AC296" s="8" t="str">
        <f t="shared" si="26"/>
        <v/>
      </c>
      <c r="AF296" s="39"/>
      <c r="AP296" s="8"/>
      <c r="AQ296" s="8"/>
      <c r="AS296" s="8" t="str">
        <f t="shared" si="27"/>
        <v/>
      </c>
    </row>
    <row r="297" spans="1:45" ht="16" customHeight="1" x14ac:dyDescent="0.2">
      <c r="A297" s="14">
        <v>2600</v>
      </c>
      <c r="B297" s="8" t="s">
        <v>26</v>
      </c>
      <c r="C297" s="8" t="s">
        <v>151</v>
      </c>
      <c r="D297" s="8" t="s">
        <v>399</v>
      </c>
      <c r="E297" t="s">
        <v>812</v>
      </c>
      <c r="F297" s="8" t="str">
        <f>IF(ISBLANK(E297), "", Table2[[#This Row],[unique_id]])</f>
        <v>lighting_reset_adaptive_lighting_ada_lamp</v>
      </c>
      <c r="G297" t="s">
        <v>204</v>
      </c>
      <c r="H297" s="8" t="s">
        <v>826</v>
      </c>
      <c r="I297" s="8" t="s">
        <v>365</v>
      </c>
      <c r="J297" s="8" t="s">
        <v>811</v>
      </c>
      <c r="M297" s="8" t="s">
        <v>318</v>
      </c>
      <c r="O297" s="8"/>
      <c r="P297" s="10"/>
      <c r="Q297" s="10"/>
      <c r="R297" s="10"/>
      <c r="S297" s="10"/>
      <c r="T297" s="10"/>
      <c r="U297" s="8"/>
      <c r="X297" s="8" t="s">
        <v>366</v>
      </c>
      <c r="Z297" s="10"/>
      <c r="AB297" s="8" t="str">
        <f t="shared" ref="AB297:AB311" si="29">IF(ISBLANK(AA297),  "", _xlfn.CONCAT("haas/entity/sensor/", LOWER(C297), "/", E297, "/config"))</f>
        <v/>
      </c>
      <c r="AC297" s="8" t="str">
        <f t="shared" si="26"/>
        <v/>
      </c>
      <c r="AF297" s="38"/>
      <c r="AL297" s="8" t="s">
        <v>130</v>
      </c>
      <c r="AM297" s="8" t="s">
        <v>1097</v>
      </c>
      <c r="AP297" s="8"/>
      <c r="AQ297" s="8"/>
      <c r="AS297" s="8" t="str">
        <f t="shared" si="27"/>
        <v/>
      </c>
    </row>
    <row r="298" spans="1:45" ht="16" customHeight="1" x14ac:dyDescent="0.2">
      <c r="A298" s="50">
        <v>2601</v>
      </c>
      <c r="B298" s="8" t="s">
        <v>26</v>
      </c>
      <c r="C298" s="8" t="s">
        <v>151</v>
      </c>
      <c r="D298" s="8" t="s">
        <v>399</v>
      </c>
      <c r="E298" t="s">
        <v>804</v>
      </c>
      <c r="F298" s="8" t="str">
        <f>IF(ISBLANK(E298), "", Table2[[#This Row],[unique_id]])</f>
        <v>lighting_reset_adaptive_lighting_edwin_lamp</v>
      </c>
      <c r="G298" t="s">
        <v>214</v>
      </c>
      <c r="H298" s="8" t="s">
        <v>826</v>
      </c>
      <c r="I298" s="8" t="s">
        <v>365</v>
      </c>
      <c r="J298" s="8" t="s">
        <v>811</v>
      </c>
      <c r="M298" s="8" t="s">
        <v>318</v>
      </c>
      <c r="O298" s="8"/>
      <c r="P298" s="10"/>
      <c r="Q298" s="10"/>
      <c r="R298" s="10"/>
      <c r="S298" s="10"/>
      <c r="T298" s="10"/>
      <c r="U298" s="8"/>
      <c r="X298" s="8" t="s">
        <v>366</v>
      </c>
      <c r="Z298" s="10"/>
      <c r="AB298" s="8" t="str">
        <f t="shared" si="29"/>
        <v/>
      </c>
      <c r="AC298" s="8" t="str">
        <f t="shared" si="26"/>
        <v/>
      </c>
      <c r="AF298" s="39"/>
      <c r="AL298" s="8" t="s">
        <v>127</v>
      </c>
      <c r="AM298" s="8" t="s">
        <v>1097</v>
      </c>
      <c r="AP298" s="8"/>
      <c r="AQ298" s="8"/>
      <c r="AS298" s="8" t="str">
        <f t="shared" si="27"/>
        <v/>
      </c>
    </row>
    <row r="299" spans="1:45" ht="16" customHeight="1" x14ac:dyDescent="0.2">
      <c r="A299" s="14">
        <v>2602</v>
      </c>
      <c r="B299" s="8" t="s">
        <v>26</v>
      </c>
      <c r="C299" s="8" t="s">
        <v>151</v>
      </c>
      <c r="D299" s="8" t="s">
        <v>399</v>
      </c>
      <c r="E299" t="s">
        <v>813</v>
      </c>
      <c r="F299" s="8" t="str">
        <f>IF(ISBLANK(E299), "", Table2[[#This Row],[unique_id]])</f>
        <v>lighting_reset_adaptive_lighting_edwin_night_light</v>
      </c>
      <c r="G299" t="s">
        <v>615</v>
      </c>
      <c r="H299" s="8" t="s">
        <v>826</v>
      </c>
      <c r="I299" s="8" t="s">
        <v>365</v>
      </c>
      <c r="J299" s="8" t="s">
        <v>824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si="29"/>
        <v/>
      </c>
      <c r="AC299" s="8" t="str">
        <f t="shared" si="26"/>
        <v/>
      </c>
      <c r="AF299" s="39"/>
      <c r="AL299" s="8" t="s">
        <v>127</v>
      </c>
      <c r="AM299" s="8" t="s">
        <v>1097</v>
      </c>
      <c r="AP299" s="8"/>
      <c r="AQ299" s="8"/>
      <c r="AS299" s="8" t="str">
        <f t="shared" si="27"/>
        <v/>
      </c>
    </row>
    <row r="300" spans="1:45" ht="16" customHeight="1" x14ac:dyDescent="0.2">
      <c r="A300" s="14">
        <v>2603</v>
      </c>
      <c r="B300" s="8" t="s">
        <v>26</v>
      </c>
      <c r="C300" s="8" t="s">
        <v>151</v>
      </c>
      <c r="D300" s="8" t="s">
        <v>399</v>
      </c>
      <c r="E300" t="s">
        <v>814</v>
      </c>
      <c r="F300" s="8" t="str">
        <f>IF(ISBLANK(E300), "", Table2[[#This Row],[unique_id]])</f>
        <v>lighting_reset_adaptive_lighting_hallway_main</v>
      </c>
      <c r="G300" t="s">
        <v>209</v>
      </c>
      <c r="H300" s="8" t="s">
        <v>826</v>
      </c>
      <c r="I300" s="8" t="s">
        <v>365</v>
      </c>
      <c r="J300" s="8" t="s">
        <v>833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578</v>
      </c>
      <c r="AP300" s="8"/>
      <c r="AQ300" s="8"/>
      <c r="AS300" s="8" t="str">
        <f t="shared" si="27"/>
        <v/>
      </c>
    </row>
    <row r="301" spans="1:45" ht="16" customHeight="1" x14ac:dyDescent="0.2">
      <c r="A301" s="50">
        <v>2604</v>
      </c>
      <c r="B301" s="8" t="s">
        <v>26</v>
      </c>
      <c r="C301" s="8" t="s">
        <v>151</v>
      </c>
      <c r="D301" s="8" t="s">
        <v>399</v>
      </c>
      <c r="E301" t="s">
        <v>815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826</v>
      </c>
      <c r="I301" s="8" t="s">
        <v>365</v>
      </c>
      <c r="J301" s="8" t="s">
        <v>833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202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2605</v>
      </c>
      <c r="B302" s="8" t="s">
        <v>26</v>
      </c>
      <c r="C302" s="8" t="s">
        <v>151</v>
      </c>
      <c r="D302" s="8" t="s">
        <v>399</v>
      </c>
      <c r="E302" t="s">
        <v>816</v>
      </c>
      <c r="F302" s="8" t="str">
        <f>IF(ISBLANK(E302), "", Table2[[#This Row],[unique_id]])</f>
        <v>lighting_reset_adaptive_lighting_lounge_main</v>
      </c>
      <c r="G302" t="s">
        <v>216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203</v>
      </c>
      <c r="AP302" s="8"/>
      <c r="AQ302" s="8"/>
      <c r="AS302" s="8" t="str">
        <f t="shared" si="27"/>
        <v/>
      </c>
    </row>
    <row r="303" spans="1:45" ht="16" customHeight="1" x14ac:dyDescent="0.2">
      <c r="A303" s="14">
        <v>2606</v>
      </c>
      <c r="B303" s="8" t="s">
        <v>26</v>
      </c>
      <c r="C303" s="8" t="s">
        <v>151</v>
      </c>
      <c r="D303" s="8" t="s">
        <v>399</v>
      </c>
      <c r="E303" t="s">
        <v>904</v>
      </c>
      <c r="F303" s="8" t="str">
        <f>IF(ISBLANK(E303), "", Table2[[#This Row],[unique_id]])</f>
        <v>lighting_reset_adaptive_lighting_lounge_lamp</v>
      </c>
      <c r="G303" t="s">
        <v>847</v>
      </c>
      <c r="H303" s="8" t="s">
        <v>826</v>
      </c>
      <c r="I303" s="8" t="s">
        <v>365</v>
      </c>
      <c r="J303" s="8" t="s">
        <v>811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172</v>
      </c>
      <c r="AM303" s="8" t="s">
        <v>1097</v>
      </c>
      <c r="AP303" s="8"/>
      <c r="AQ303" s="8"/>
      <c r="AS303" s="8" t="str">
        <f t="shared" si="27"/>
        <v/>
      </c>
    </row>
    <row r="304" spans="1:45" ht="16" customHeight="1" x14ac:dyDescent="0.2">
      <c r="A304" s="50">
        <v>2607</v>
      </c>
      <c r="B304" s="8" t="s">
        <v>26</v>
      </c>
      <c r="C304" s="8" t="s">
        <v>151</v>
      </c>
      <c r="D304" s="8" t="s">
        <v>399</v>
      </c>
      <c r="E304" t="s">
        <v>817</v>
      </c>
      <c r="F304" s="8" t="str">
        <f>IF(ISBLANK(E304), "", Table2[[#This Row],[unique_id]])</f>
        <v>lighting_reset_adaptive_lighting_parents_main</v>
      </c>
      <c r="G304" t="s">
        <v>205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D304" s="12"/>
      <c r="AF304" s="39"/>
      <c r="AL304" s="8" t="s">
        <v>201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2608</v>
      </c>
      <c r="B305" s="8" t="s">
        <v>26</v>
      </c>
      <c r="C305" s="8" t="s">
        <v>151</v>
      </c>
      <c r="D305" s="8" t="s">
        <v>399</v>
      </c>
      <c r="E305" t="s">
        <v>818</v>
      </c>
      <c r="F305" s="8" t="str">
        <f>IF(ISBLANK(E305), "", Table2[[#This Row],[unique_id]])</f>
        <v>lighting_reset_adaptive_lighting_kitchen_main</v>
      </c>
      <c r="G305" t="s">
        <v>211</v>
      </c>
      <c r="H305" s="8" t="s">
        <v>826</v>
      </c>
      <c r="I305" s="8" t="s">
        <v>365</v>
      </c>
      <c r="J305" s="8" t="s">
        <v>833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215</v>
      </c>
      <c r="AP305" s="8"/>
      <c r="AQ305" s="8"/>
      <c r="AS305" s="8" t="str">
        <f t="shared" si="27"/>
        <v/>
      </c>
    </row>
    <row r="306" spans="1:45" ht="16" customHeight="1" x14ac:dyDescent="0.2">
      <c r="A306" s="14">
        <v>2609</v>
      </c>
      <c r="B306" s="8" t="s">
        <v>26</v>
      </c>
      <c r="C306" s="8" t="s">
        <v>151</v>
      </c>
      <c r="D306" s="8" t="s">
        <v>399</v>
      </c>
      <c r="E306" t="s">
        <v>819</v>
      </c>
      <c r="F306" s="8" t="str">
        <f>IF(ISBLANK(E306), "", Table2[[#This Row],[unique_id]])</f>
        <v>lighting_reset_adaptive_lighting_laundry_main</v>
      </c>
      <c r="G306" t="s">
        <v>213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223</v>
      </c>
      <c r="AP306" s="8"/>
      <c r="AQ306" s="8"/>
      <c r="AS306" s="8" t="str">
        <f t="shared" si="27"/>
        <v/>
      </c>
    </row>
    <row r="307" spans="1:45" ht="16" customHeight="1" x14ac:dyDescent="0.2">
      <c r="A307" s="50">
        <v>2610</v>
      </c>
      <c r="B307" s="8" t="s">
        <v>26</v>
      </c>
      <c r="C307" s="8" t="s">
        <v>151</v>
      </c>
      <c r="D307" s="8" t="s">
        <v>399</v>
      </c>
      <c r="E307" t="s">
        <v>820</v>
      </c>
      <c r="F307" s="8" t="str">
        <f>IF(ISBLANK(E307), "", Table2[[#This Row],[unique_id]])</f>
        <v>lighting_reset_adaptive_lighting_pantry_main</v>
      </c>
      <c r="G307" t="s">
        <v>212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221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2611</v>
      </c>
      <c r="B308" s="8" t="s">
        <v>26</v>
      </c>
      <c r="C308" s="8" t="s">
        <v>151</v>
      </c>
      <c r="D308" s="8" t="s">
        <v>399</v>
      </c>
      <c r="E308" t="s">
        <v>838</v>
      </c>
      <c r="F308" s="8" t="str">
        <f>IF(ISBLANK(E308), "", Table2[[#This Row],[unique_id]])</f>
        <v>lighting_reset_adaptive_lighting_office_main</v>
      </c>
      <c r="G308" t="s">
        <v>208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F308" s="39"/>
      <c r="AL308" s="8" t="s">
        <v>222</v>
      </c>
      <c r="AP308" s="8"/>
      <c r="AQ308" s="8"/>
      <c r="AS308" s="8" t="str">
        <f t="shared" si="27"/>
        <v/>
      </c>
    </row>
    <row r="309" spans="1:45" ht="16" customHeight="1" x14ac:dyDescent="0.2">
      <c r="A309" s="47">
        <v>2612</v>
      </c>
      <c r="B309" s="8" t="s">
        <v>26</v>
      </c>
      <c r="C309" s="8" t="s">
        <v>151</v>
      </c>
      <c r="D309" s="8" t="s">
        <v>399</v>
      </c>
      <c r="E309" t="s">
        <v>821</v>
      </c>
      <c r="F309" s="8" t="str">
        <f>IF(ISBLANK(E309), "", Table2[[#This Row],[unique_id]])</f>
        <v>lighting_reset_adaptive_lighting_bathroom_main</v>
      </c>
      <c r="G309" t="s">
        <v>207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479</v>
      </c>
      <c r="AP309" s="8"/>
      <c r="AQ309" s="8"/>
      <c r="AS309" s="8" t="str">
        <f t="shared" si="27"/>
        <v/>
      </c>
    </row>
    <row r="310" spans="1:45" ht="16" customHeight="1" x14ac:dyDescent="0.2">
      <c r="A310" s="48">
        <v>2613</v>
      </c>
      <c r="B310" s="8" t="s">
        <v>26</v>
      </c>
      <c r="C310" s="8" t="s">
        <v>151</v>
      </c>
      <c r="D310" s="8" t="s">
        <v>399</v>
      </c>
      <c r="E310" t="s">
        <v>822</v>
      </c>
      <c r="F310" s="8" t="str">
        <f>IF(ISBLANK(E310), "", Table2[[#This Row],[unique_id]])</f>
        <v>lighting_reset_adaptive_lighting_ensuite_main</v>
      </c>
      <c r="G310" t="s">
        <v>206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556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2614</v>
      </c>
      <c r="B311" s="8" t="s">
        <v>26</v>
      </c>
      <c r="C311" s="8" t="s">
        <v>151</v>
      </c>
      <c r="D311" s="8" t="s">
        <v>399</v>
      </c>
      <c r="E311" t="s">
        <v>823</v>
      </c>
      <c r="F311" s="8" t="str">
        <f>IF(ISBLANK(E311), "", Table2[[#This Row],[unique_id]])</f>
        <v>lighting_reset_adaptive_lighting_wardrobe_main</v>
      </c>
      <c r="G311" t="s">
        <v>210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764</v>
      </c>
      <c r="AP311" s="8"/>
      <c r="AQ311" s="8"/>
      <c r="AS311" s="8" t="str">
        <f t="shared" si="27"/>
        <v/>
      </c>
    </row>
    <row r="312" spans="1:45" ht="16" customHeight="1" x14ac:dyDescent="0.2">
      <c r="A312" s="47">
        <v>2615</v>
      </c>
      <c r="B312" s="8" t="s">
        <v>26</v>
      </c>
      <c r="C312" s="8" t="s">
        <v>683</v>
      </c>
      <c r="D312" s="8" t="s">
        <v>443</v>
      </c>
      <c r="E312" s="8" t="s">
        <v>442</v>
      </c>
      <c r="F312" s="8" t="str">
        <f>IF(ISBLANK(E312), "", Table2[[#This Row],[unique_id]])</f>
        <v>column_break</v>
      </c>
      <c r="G312" s="8" t="s">
        <v>439</v>
      </c>
      <c r="H312" s="8" t="s">
        <v>826</v>
      </c>
      <c r="I312" s="8" t="s">
        <v>365</v>
      </c>
      <c r="M312" s="8" t="s">
        <v>440</v>
      </c>
      <c r="N312" s="8" t="s">
        <v>441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6"/>
        <v/>
      </c>
      <c r="AD312" s="12"/>
      <c r="AF312" s="39"/>
      <c r="AP312" s="8"/>
      <c r="AQ312" s="8"/>
      <c r="AS312" s="8" t="str">
        <f t="shared" si="27"/>
        <v/>
      </c>
    </row>
    <row r="313" spans="1:45" ht="16" customHeight="1" x14ac:dyDescent="0.2">
      <c r="A313" s="49">
        <v>2620</v>
      </c>
      <c r="B313" s="8" t="s">
        <v>26</v>
      </c>
      <c r="C313" s="8" t="s">
        <v>353</v>
      </c>
      <c r="D313" s="8" t="s">
        <v>134</v>
      </c>
      <c r="E313" s="8" t="s">
        <v>351</v>
      </c>
      <c r="F313" s="8" t="str">
        <f>IF(ISBLANK(E313), "", Table2[[#This Row],[unique_id]])</f>
        <v>adaptive_lighting_default</v>
      </c>
      <c r="G313" s="8" t="s">
        <v>359</v>
      </c>
      <c r="H313" s="8" t="s">
        <v>368</v>
      </c>
      <c r="I313" s="8" t="s">
        <v>365</v>
      </c>
      <c r="M313" s="8" t="s">
        <v>318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24" si="30">IF(ISBLANK(AA313),  "", _xlfn.CONCAT("haas/entity/sensor/", LOWER(C313), "/", E313, "/config"))</f>
        <v/>
      </c>
      <c r="AC313" s="8" t="str">
        <f t="shared" si="26"/>
        <v/>
      </c>
      <c r="AF313" s="39"/>
      <c r="AP313" s="8"/>
      <c r="AQ313" s="8"/>
      <c r="AS313" s="8" t="str">
        <f t="shared" si="27"/>
        <v/>
      </c>
    </row>
    <row r="314" spans="1:45" ht="16" customHeight="1" x14ac:dyDescent="0.2">
      <c r="A314" s="49">
        <v>2621</v>
      </c>
      <c r="B314" s="8" t="s">
        <v>26</v>
      </c>
      <c r="C314" s="8" t="s">
        <v>353</v>
      </c>
      <c r="D314" s="8" t="s">
        <v>134</v>
      </c>
      <c r="E314" s="8" t="s">
        <v>352</v>
      </c>
      <c r="F314" s="8" t="str">
        <f>IF(ISBLANK(E314), "", Table2[[#This Row],[unique_id]])</f>
        <v>adaptive_lighting_sleep_mode_default</v>
      </c>
      <c r="G314" s="8" t="s">
        <v>356</v>
      </c>
      <c r="H314" s="8" t="s">
        <v>368</v>
      </c>
      <c r="I314" s="8" t="s">
        <v>365</v>
      </c>
      <c r="M314" s="8" t="s">
        <v>318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30"/>
        <v/>
      </c>
      <c r="AC314" s="8" t="str">
        <f t="shared" si="26"/>
        <v/>
      </c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2622</v>
      </c>
      <c r="B315" s="8" t="s">
        <v>26</v>
      </c>
      <c r="C315" s="8" t="s">
        <v>353</v>
      </c>
      <c r="D315" s="8" t="s">
        <v>134</v>
      </c>
      <c r="E315" s="8" t="s">
        <v>354</v>
      </c>
      <c r="F315" s="8" t="str">
        <f>IF(ISBLANK(E315), "", Table2[[#This Row],[unique_id]])</f>
        <v>adaptive_lighting_adapt_color_default</v>
      </c>
      <c r="G315" s="8" t="s">
        <v>357</v>
      </c>
      <c r="H315" s="8" t="s">
        <v>368</v>
      </c>
      <c r="I315" s="8" t="s">
        <v>365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2623</v>
      </c>
      <c r="B316" s="8" t="s">
        <v>26</v>
      </c>
      <c r="C316" s="8" t="s">
        <v>353</v>
      </c>
      <c r="D316" s="8" t="s">
        <v>134</v>
      </c>
      <c r="E316" s="8" t="s">
        <v>355</v>
      </c>
      <c r="F316" s="8" t="str">
        <f>IF(ISBLANK(E316), "", Table2[[#This Row],[unique_id]])</f>
        <v>adaptive_lighting_adapt_brightness_default</v>
      </c>
      <c r="G316" s="8" t="s">
        <v>358</v>
      </c>
      <c r="H316" s="8" t="s">
        <v>368</v>
      </c>
      <c r="I316" s="8" t="s">
        <v>365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2624</v>
      </c>
      <c r="B317" s="8" t="s">
        <v>26</v>
      </c>
      <c r="C317" s="8" t="s">
        <v>353</v>
      </c>
      <c r="D317" s="8" t="s">
        <v>134</v>
      </c>
      <c r="E317" s="8" t="s">
        <v>369</v>
      </c>
      <c r="F317" s="8" t="str">
        <f>IF(ISBLANK(E317), "", Table2[[#This Row],[unique_id]])</f>
        <v>adaptive_lighting_bedroom</v>
      </c>
      <c r="G317" s="8" t="s">
        <v>359</v>
      </c>
      <c r="H317" s="8" t="s">
        <v>367</v>
      </c>
      <c r="I317" s="8" t="s">
        <v>365</v>
      </c>
      <c r="M317" s="8" t="s">
        <v>318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2625</v>
      </c>
      <c r="B318" s="8" t="s">
        <v>26</v>
      </c>
      <c r="C318" s="8" t="s">
        <v>353</v>
      </c>
      <c r="D318" s="8" t="s">
        <v>134</v>
      </c>
      <c r="E318" s="8" t="s">
        <v>370</v>
      </c>
      <c r="F318" s="8" t="str">
        <f>IF(ISBLANK(E318), "", Table2[[#This Row],[unique_id]])</f>
        <v>adaptive_lighting_sleep_mode_bedroom</v>
      </c>
      <c r="G318" s="8" t="s">
        <v>356</v>
      </c>
      <c r="H318" s="8" t="s">
        <v>367</v>
      </c>
      <c r="I318" s="8" t="s">
        <v>365</v>
      </c>
      <c r="M318" s="8" t="s">
        <v>318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2626</v>
      </c>
      <c r="B319" s="8" t="s">
        <v>26</v>
      </c>
      <c r="C319" s="8" t="s">
        <v>353</v>
      </c>
      <c r="D319" s="8" t="s">
        <v>134</v>
      </c>
      <c r="E319" s="8" t="s">
        <v>371</v>
      </c>
      <c r="F319" s="8" t="str">
        <f>IF(ISBLANK(E319), "", Table2[[#This Row],[unique_id]])</f>
        <v>adaptive_lighting_adapt_color_bedroom</v>
      </c>
      <c r="G319" s="8" t="s">
        <v>357</v>
      </c>
      <c r="H319" s="8" t="s">
        <v>367</v>
      </c>
      <c r="I319" s="8" t="s">
        <v>365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2627</v>
      </c>
      <c r="B320" s="8" t="s">
        <v>26</v>
      </c>
      <c r="C320" s="8" t="s">
        <v>353</v>
      </c>
      <c r="D320" s="8" t="s">
        <v>134</v>
      </c>
      <c r="E320" s="8" t="s">
        <v>372</v>
      </c>
      <c r="F320" s="8" t="str">
        <f>IF(ISBLANK(E320), "", Table2[[#This Row],[unique_id]])</f>
        <v>adaptive_lighting_adapt_brightness_bedroom</v>
      </c>
      <c r="G320" s="8" t="s">
        <v>358</v>
      </c>
      <c r="H320" s="8" t="s">
        <v>367</v>
      </c>
      <c r="I320" s="8" t="s">
        <v>365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2628</v>
      </c>
      <c r="B321" s="14" t="s">
        <v>26</v>
      </c>
      <c r="C321" s="14" t="s">
        <v>353</v>
      </c>
      <c r="D321" s="14" t="s">
        <v>134</v>
      </c>
      <c r="E321" s="14" t="s">
        <v>394</v>
      </c>
      <c r="F321" s="8" t="str">
        <f>IF(ISBLANK(E321), "", Table2[[#This Row],[unique_id]])</f>
        <v>adaptive_lighting_night_light</v>
      </c>
      <c r="G321" s="14" t="s">
        <v>359</v>
      </c>
      <c r="H321" s="14" t="s">
        <v>380</v>
      </c>
      <c r="I321" s="8" t="s">
        <v>365</v>
      </c>
      <c r="K321" s="14"/>
      <c r="L321" s="14"/>
      <c r="M321" s="8" t="s">
        <v>318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2629</v>
      </c>
      <c r="B322" s="14" t="s">
        <v>26</v>
      </c>
      <c r="C322" s="14" t="s">
        <v>353</v>
      </c>
      <c r="D322" s="14" t="s">
        <v>134</v>
      </c>
      <c r="E322" s="14" t="s">
        <v>395</v>
      </c>
      <c r="F322" s="8" t="str">
        <f>IF(ISBLANK(E322), "", Table2[[#This Row],[unique_id]])</f>
        <v>adaptive_lighting_sleep_mode_night_light</v>
      </c>
      <c r="G322" s="14" t="s">
        <v>356</v>
      </c>
      <c r="H322" s="14" t="s">
        <v>380</v>
      </c>
      <c r="I322" s="8" t="s">
        <v>365</v>
      </c>
      <c r="K322" s="14"/>
      <c r="L322" s="14"/>
      <c r="M322" s="8" t="s">
        <v>318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2630</v>
      </c>
      <c r="B323" s="14" t="s">
        <v>26</v>
      </c>
      <c r="C323" s="14" t="s">
        <v>353</v>
      </c>
      <c r="D323" s="14" t="s">
        <v>134</v>
      </c>
      <c r="E323" s="14" t="s">
        <v>396</v>
      </c>
      <c r="F323" s="8" t="str">
        <f>IF(ISBLANK(E323), "", Table2[[#This Row],[unique_id]])</f>
        <v>adaptive_lighting_adapt_color_night_light</v>
      </c>
      <c r="G323" s="14" t="s">
        <v>357</v>
      </c>
      <c r="H323" s="14" t="s">
        <v>380</v>
      </c>
      <c r="I323" s="8" t="s">
        <v>365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2631</v>
      </c>
      <c r="B324" s="14" t="s">
        <v>26</v>
      </c>
      <c r="C324" s="14" t="s">
        <v>353</v>
      </c>
      <c r="D324" s="14" t="s">
        <v>134</v>
      </c>
      <c r="E324" s="14" t="s">
        <v>397</v>
      </c>
      <c r="F324" s="8" t="str">
        <f>IF(ISBLANK(E324), "", Table2[[#This Row],[unique_id]])</f>
        <v>adaptive_lighting_adapt_brightness_night_light</v>
      </c>
      <c r="G324" s="14" t="s">
        <v>358</v>
      </c>
      <c r="H324" s="14" t="s">
        <v>380</v>
      </c>
      <c r="I324" s="8" t="s">
        <v>365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7">
        <v>2631</v>
      </c>
      <c r="B325" s="8" t="s">
        <v>890</v>
      </c>
      <c r="C325" s="8" t="s">
        <v>683</v>
      </c>
      <c r="D325" s="8" t="s">
        <v>443</v>
      </c>
      <c r="E325" s="8" t="s">
        <v>442</v>
      </c>
      <c r="F325" s="8" t="str">
        <f>IF(ISBLANK(E325), "", Table2[[#This Row],[unique_id]])</f>
        <v>column_break</v>
      </c>
      <c r="G325" s="8" t="s">
        <v>439</v>
      </c>
      <c r="H325" s="14" t="s">
        <v>380</v>
      </c>
      <c r="I325" s="8" t="s">
        <v>365</v>
      </c>
      <c r="M325" s="8" t="s">
        <v>440</v>
      </c>
      <c r="N325" s="8" t="s">
        <v>441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8">
        <v>2640</v>
      </c>
      <c r="B326" s="8" t="s">
        <v>890</v>
      </c>
      <c r="C326" s="8" t="s">
        <v>151</v>
      </c>
      <c r="D326" s="8" t="s">
        <v>982</v>
      </c>
      <c r="E326" s="8" t="s">
        <v>983</v>
      </c>
      <c r="F326" s="8" t="str">
        <f>IF(ISBLANK(E326), "", Table2[[#This Row],[unique_id]])</f>
        <v>synchronize_devices</v>
      </c>
      <c r="G326" s="8" t="s">
        <v>985</v>
      </c>
      <c r="H326" s="8" t="s">
        <v>984</v>
      </c>
      <c r="I326" s="8" t="s">
        <v>365</v>
      </c>
      <c r="M326" s="8" t="s">
        <v>318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32" si="31">IF(ISBLANK(AA326),  "", _xlfn.CONCAT("haas/entity/sensor/", LOWER(C326), "/", E326, "/config"))</f>
        <v/>
      </c>
      <c r="AC326" s="8" t="str">
        <f t="shared" si="26"/>
        <v/>
      </c>
      <c r="AD326" s="14"/>
      <c r="AF326" s="38"/>
      <c r="AJ326" s="12"/>
      <c r="AP326" s="8"/>
      <c r="AQ326" s="8"/>
      <c r="AS326" s="8" t="str">
        <f t="shared" si="27"/>
        <v/>
      </c>
    </row>
    <row r="327" spans="1:45" ht="16" customHeight="1" x14ac:dyDescent="0.2">
      <c r="A327" s="8">
        <v>2650</v>
      </c>
      <c r="B327" s="8" t="s">
        <v>26</v>
      </c>
      <c r="C327" s="8" t="s">
        <v>254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194</v>
      </c>
      <c r="H327" s="8" t="s">
        <v>332</v>
      </c>
      <c r="I327" s="8" t="s">
        <v>144</v>
      </c>
      <c r="M327" s="8" t="s">
        <v>136</v>
      </c>
      <c r="N327" s="8" t="s">
        <v>331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6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1036</v>
      </c>
      <c r="AI327" s="8" t="s">
        <v>498</v>
      </c>
      <c r="AJ327" s="8" t="s">
        <v>552</v>
      </c>
      <c r="AK327" s="8" t="s">
        <v>254</v>
      </c>
      <c r="AL327" s="8" t="s">
        <v>130</v>
      </c>
      <c r="AN327" s="8" t="s">
        <v>594</v>
      </c>
      <c r="AO327" s="15" t="s">
        <v>646</v>
      </c>
      <c r="AP327" s="14" t="s">
        <v>638</v>
      </c>
      <c r="AQ327" s="14"/>
      <c r="AR327" s="14"/>
      <c r="AS327" s="8" t="str">
        <f t="shared" si="27"/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254</v>
      </c>
      <c r="D328" s="8" t="s">
        <v>145</v>
      </c>
      <c r="E328" s="8" t="s">
        <v>319</v>
      </c>
      <c r="F328" s="8" t="str">
        <f>IF(ISBLANK(E328), "", Table2[[#This Row],[unique_id]])</f>
        <v>edwin_home</v>
      </c>
      <c r="G328" s="8" t="s">
        <v>320</v>
      </c>
      <c r="H328" s="8" t="s">
        <v>332</v>
      </c>
      <c r="I328" s="8" t="s">
        <v>144</v>
      </c>
      <c r="M328" s="8" t="s">
        <v>136</v>
      </c>
      <c r="N328" s="8" t="s">
        <v>331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6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1036</v>
      </c>
      <c r="AI328" s="8" t="s">
        <v>498</v>
      </c>
      <c r="AJ328" s="8" t="s">
        <v>552</v>
      </c>
      <c r="AK328" s="8" t="s">
        <v>254</v>
      </c>
      <c r="AL328" s="8" t="s">
        <v>127</v>
      </c>
      <c r="AN328" s="8" t="s">
        <v>594</v>
      </c>
      <c r="AO328" s="15" t="s">
        <v>645</v>
      </c>
      <c r="AP328" s="14" t="s">
        <v>639</v>
      </c>
      <c r="AQ328" s="14"/>
      <c r="AR328" s="14"/>
      <c r="AS328" s="8" t="str">
        <f t="shared" si="27"/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254</v>
      </c>
      <c r="D329" s="8" t="s">
        <v>145</v>
      </c>
      <c r="E329" s="8" t="s">
        <v>327</v>
      </c>
      <c r="F329" s="8" t="str">
        <f>IF(ISBLANK(E329), "", Table2[[#This Row],[unique_id]])</f>
        <v>parents_home</v>
      </c>
      <c r="G329" s="8" t="s">
        <v>321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1036</v>
      </c>
      <c r="AI329" s="8" t="s">
        <v>498</v>
      </c>
      <c r="AJ329" s="8" t="s">
        <v>1035</v>
      </c>
      <c r="AK329" s="8" t="s">
        <v>254</v>
      </c>
      <c r="AL329" s="8" t="s">
        <v>201</v>
      </c>
      <c r="AN329" s="8" t="s">
        <v>594</v>
      </c>
      <c r="AO329" s="15" t="s">
        <v>1034</v>
      </c>
      <c r="AP329" s="14" t="s">
        <v>1033</v>
      </c>
      <c r="AQ329" s="14"/>
      <c r="AR329" s="14"/>
      <c r="AS329" s="8" t="str">
        <f t="shared" si="27"/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254</v>
      </c>
      <c r="D330" s="8" t="s">
        <v>145</v>
      </c>
      <c r="E330" s="8" t="s">
        <v>323</v>
      </c>
      <c r="F330" s="8" t="str">
        <f>IF(ISBLANK(E330), "", Table2[[#This Row],[unique_id]])</f>
        <v>kitchen_home</v>
      </c>
      <c r="G330" s="8" t="s">
        <v>322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ref="AC330:AC393" si="32"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1036</v>
      </c>
      <c r="AI330" s="8" t="s">
        <v>498</v>
      </c>
      <c r="AJ330" s="8" t="s">
        <v>1035</v>
      </c>
      <c r="AK330" s="8" t="s">
        <v>254</v>
      </c>
      <c r="AL330" s="8" t="s">
        <v>215</v>
      </c>
      <c r="AN330" s="8" t="s">
        <v>594</v>
      </c>
      <c r="AO330" s="15" t="s">
        <v>1177</v>
      </c>
      <c r="AP330" s="14" t="s">
        <v>1176</v>
      </c>
      <c r="AQ330" s="14"/>
      <c r="AR330" s="14"/>
      <c r="AS330" s="8" t="str">
        <f t="shared" ref="AS330:AS393" si="33"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customHeight="1" x14ac:dyDescent="0.2">
      <c r="A331" s="8">
        <v>2654</v>
      </c>
      <c r="B331" s="8" t="s">
        <v>26</v>
      </c>
      <c r="C331" s="8" t="s">
        <v>254</v>
      </c>
      <c r="D331" s="8" t="s">
        <v>145</v>
      </c>
      <c r="E331" s="8" t="s">
        <v>986</v>
      </c>
      <c r="F331" s="8" t="str">
        <f>IF(ISBLANK(E331), "", Table2[[#This Row],[unique_id]])</f>
        <v>office_home</v>
      </c>
      <c r="G331" s="8" t="s">
        <v>987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32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1036</v>
      </c>
      <c r="AI331" s="8" t="s">
        <v>498</v>
      </c>
      <c r="AJ331" s="8" t="s">
        <v>552</v>
      </c>
      <c r="AK331" s="8" t="s">
        <v>254</v>
      </c>
      <c r="AL331" s="8" t="s">
        <v>222</v>
      </c>
      <c r="AN331" s="8" t="s">
        <v>594</v>
      </c>
      <c r="AO331" s="15" t="s">
        <v>643</v>
      </c>
      <c r="AP331" s="14" t="s">
        <v>642</v>
      </c>
      <c r="AQ331" s="14"/>
      <c r="AR331" s="14"/>
      <c r="AS331" s="8" t="str">
        <f t="shared" si="33"/>
        <v>[["mac", "d4:f5:47:32:df:7b"], ["ip", "10.0.4.54"]]</v>
      </c>
    </row>
    <row r="332" spans="1:45" ht="16" customHeight="1" x14ac:dyDescent="0.2">
      <c r="A332" s="8">
        <v>2655</v>
      </c>
      <c r="B332" s="8" t="s">
        <v>26</v>
      </c>
      <c r="C332" s="8" t="s">
        <v>254</v>
      </c>
      <c r="D332" s="8" t="s">
        <v>145</v>
      </c>
      <c r="E332" s="8" t="s">
        <v>1042</v>
      </c>
      <c r="F332" s="8" t="str">
        <f>IF(ISBLANK(E332), "", Table2[[#This Row],[unique_id]])</f>
        <v>lounge_home</v>
      </c>
      <c r="G332" s="8" t="s">
        <v>1043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si="32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1036</v>
      </c>
      <c r="AI332" s="8" t="s">
        <v>498</v>
      </c>
      <c r="AJ332" s="8" t="s">
        <v>552</v>
      </c>
      <c r="AK332" s="8" t="s">
        <v>254</v>
      </c>
      <c r="AL332" s="8" t="s">
        <v>203</v>
      </c>
      <c r="AN332" s="8" t="s">
        <v>594</v>
      </c>
      <c r="AO332" s="15" t="s">
        <v>644</v>
      </c>
      <c r="AP332" s="14" t="s">
        <v>640</v>
      </c>
      <c r="AQ332" s="14"/>
      <c r="AR332" s="14"/>
      <c r="AS332" s="8" t="str">
        <f t="shared" si="33"/>
        <v>[["mac", "d4:f5:47:8c:d1:7e"], ["ip", "10.0.4.52"]]</v>
      </c>
    </row>
    <row r="333" spans="1:45" ht="16" customHeight="1" x14ac:dyDescent="0.2">
      <c r="A333" s="8">
        <v>2656</v>
      </c>
      <c r="B333" s="8" t="s">
        <v>26</v>
      </c>
      <c r="C333" s="8" t="s">
        <v>683</v>
      </c>
      <c r="D333" s="8" t="s">
        <v>443</v>
      </c>
      <c r="E333" s="8" t="s">
        <v>442</v>
      </c>
      <c r="F333" s="8" t="str">
        <f>IF(ISBLANK(E333), "", Table2[[#This Row],[unique_id]])</f>
        <v>column_break</v>
      </c>
      <c r="G333" s="8" t="s">
        <v>439</v>
      </c>
      <c r="H333" s="8" t="s">
        <v>332</v>
      </c>
      <c r="I333" s="8" t="s">
        <v>144</v>
      </c>
      <c r="M333" s="8" t="s">
        <v>440</v>
      </c>
      <c r="N333" s="8" t="s">
        <v>441</v>
      </c>
      <c r="O333" s="8"/>
      <c r="P333" s="10"/>
      <c r="Q333" s="10"/>
      <c r="R333" s="10"/>
      <c r="S333" s="10"/>
      <c r="T333" s="10"/>
      <c r="U333" s="8"/>
      <c r="Z333" s="10"/>
      <c r="AC333" s="8" t="str">
        <f t="shared" si="32"/>
        <v/>
      </c>
      <c r="AF333" s="39"/>
      <c r="AP333" s="12"/>
      <c r="AQ333" s="8"/>
      <c r="AS333" s="8" t="str">
        <f t="shared" si="33"/>
        <v/>
      </c>
    </row>
    <row r="334" spans="1:45" ht="16" customHeight="1" x14ac:dyDescent="0.2">
      <c r="A334" s="8">
        <v>2657</v>
      </c>
      <c r="B334" s="8" t="s">
        <v>26</v>
      </c>
      <c r="C334" s="8" t="s">
        <v>891</v>
      </c>
      <c r="D334" s="8" t="s">
        <v>145</v>
      </c>
      <c r="E334" s="8" t="s">
        <v>981</v>
      </c>
      <c r="F334" s="8" t="str">
        <f>IF(ISBLANK(E334), "", Table2[[#This Row],[unique_id]])</f>
        <v>lg_webos_smart_tv</v>
      </c>
      <c r="G334" s="8" t="s">
        <v>187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894</v>
      </c>
      <c r="AI334" s="8" t="s">
        <v>490</v>
      </c>
      <c r="AJ334" s="8" t="s">
        <v>895</v>
      </c>
      <c r="AK334" s="8" t="s">
        <v>891</v>
      </c>
      <c r="AL334" s="8" t="s">
        <v>203</v>
      </c>
      <c r="AN334" s="8" t="s">
        <v>594</v>
      </c>
      <c r="AO334" s="15" t="s">
        <v>892</v>
      </c>
      <c r="AP334" s="14" t="s">
        <v>893</v>
      </c>
      <c r="AQ334" s="14"/>
      <c r="AR334" s="14"/>
      <c r="AS334" s="8" t="str">
        <f t="shared" si="33"/>
        <v>[["mac", "4c:ba:d7:bf:94:d0"], ["ip", "10.0.4.49"]]</v>
      </c>
    </row>
    <row r="335" spans="1:45" ht="16" customHeight="1" x14ac:dyDescent="0.2">
      <c r="A335" s="8">
        <v>2658</v>
      </c>
      <c r="B335" s="8" t="s">
        <v>26</v>
      </c>
      <c r="C335" s="8" t="s">
        <v>325</v>
      </c>
      <c r="D335" s="8" t="s">
        <v>145</v>
      </c>
      <c r="E335" s="8" t="s">
        <v>326</v>
      </c>
      <c r="F335" s="8" t="str">
        <f>IF(ISBLANK(E335), "", Table2[[#This Row],[unique_id]])</f>
        <v>parents_tv</v>
      </c>
      <c r="G335" s="8" t="s">
        <v>324</v>
      </c>
      <c r="H335" s="8" t="s">
        <v>332</v>
      </c>
      <c r="I335" s="8" t="s">
        <v>144</v>
      </c>
      <c r="M335" s="8" t="s">
        <v>136</v>
      </c>
      <c r="N335" s="8" t="s">
        <v>331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 t="shared" si="32"/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561</v>
      </c>
      <c r="AI335" s="8" t="s">
        <v>490</v>
      </c>
      <c r="AJ335" s="8" t="s">
        <v>562</v>
      </c>
      <c r="AK335" s="8" t="s">
        <v>325</v>
      </c>
      <c r="AL335" s="8" t="s">
        <v>201</v>
      </c>
      <c r="AN335" s="8" t="s">
        <v>594</v>
      </c>
      <c r="AO335" s="15" t="s">
        <v>564</v>
      </c>
      <c r="AP335" s="13" t="s">
        <v>648</v>
      </c>
      <c r="AQ335" s="14"/>
      <c r="AR335" s="14"/>
      <c r="AS335" s="8" t="str">
        <f t="shared" si="33"/>
        <v>[["mac", "90:dd:5d:ce:1e:96"], ["ip", "10.0.4.47"]]</v>
      </c>
    </row>
    <row r="336" spans="1:45" ht="16" customHeight="1" x14ac:dyDescent="0.2">
      <c r="A336" s="8">
        <v>2659</v>
      </c>
      <c r="B336" s="8" t="s">
        <v>890</v>
      </c>
      <c r="C336" s="8" t="s">
        <v>254</v>
      </c>
      <c r="D336" s="8" t="s">
        <v>145</v>
      </c>
      <c r="E336" s="8" t="s">
        <v>1095</v>
      </c>
      <c r="F336" s="8" t="str">
        <f>IF(ISBLANK(E336), "", Table2[[#This Row],[unique_id]])</f>
        <v>office_tv</v>
      </c>
      <c r="G336" s="8" t="s">
        <v>1096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554</v>
      </c>
      <c r="AI336" s="8" t="s">
        <v>490</v>
      </c>
      <c r="AJ336" s="8" t="s">
        <v>553</v>
      </c>
      <c r="AK336" s="8" t="s">
        <v>254</v>
      </c>
      <c r="AL336" s="8" t="s">
        <v>222</v>
      </c>
      <c r="AN336" s="8" t="s">
        <v>594</v>
      </c>
      <c r="AO336" s="15" t="s">
        <v>647</v>
      </c>
      <c r="AP336" s="14" t="s">
        <v>641</v>
      </c>
      <c r="AQ336" s="14"/>
      <c r="AR336" s="14"/>
      <c r="AS336" s="8" t="str">
        <f t="shared" si="33"/>
        <v>[["mac", "48:d6:d5:33:7c:28"], ["ip", "10.0.4.53"]]</v>
      </c>
    </row>
    <row r="337" spans="1:45" ht="16" customHeight="1" x14ac:dyDescent="0.2">
      <c r="A337" s="8">
        <v>2660</v>
      </c>
      <c r="B337" s="8" t="s">
        <v>26</v>
      </c>
      <c r="C337" s="8" t="s">
        <v>683</v>
      </c>
      <c r="D337" s="8" t="s">
        <v>443</v>
      </c>
      <c r="E337" s="8" t="s">
        <v>442</v>
      </c>
      <c r="F337" s="8" t="str">
        <f>IF(ISBLANK(E337), "", Table2[[#This Row],[unique_id]])</f>
        <v>column_break</v>
      </c>
      <c r="G337" s="8" t="s">
        <v>439</v>
      </c>
      <c r="H337" s="8" t="s">
        <v>332</v>
      </c>
      <c r="I337" s="8" t="s">
        <v>144</v>
      </c>
      <c r="M337" s="8" t="s">
        <v>440</v>
      </c>
      <c r="N337" s="8" t="s">
        <v>441</v>
      </c>
      <c r="O337" s="8"/>
      <c r="P337" s="10"/>
      <c r="Q337" s="10"/>
      <c r="R337" s="10"/>
      <c r="S337" s="10"/>
      <c r="T337" s="10"/>
      <c r="U337" s="8"/>
      <c r="Z337" s="10"/>
      <c r="AC337" s="8" t="str">
        <f t="shared" si="32"/>
        <v/>
      </c>
      <c r="AF337" s="39"/>
      <c r="AP337" s="12"/>
      <c r="AQ337" s="8"/>
      <c r="AS337" s="8" t="str">
        <f t="shared" si="33"/>
        <v/>
      </c>
    </row>
    <row r="338" spans="1:45" ht="16" customHeight="1" x14ac:dyDescent="0.2">
      <c r="A338" s="8">
        <v>2661</v>
      </c>
      <c r="B338" s="8" t="s">
        <v>26</v>
      </c>
      <c r="C338" s="8" t="s">
        <v>189</v>
      </c>
      <c r="D338" s="8" t="s">
        <v>145</v>
      </c>
      <c r="E338" s="8" t="s">
        <v>1181</v>
      </c>
      <c r="F338" s="8" t="str">
        <f>IF(ISBLANK(E338), "", Table2[[#This Row],[unique_id]])</f>
        <v>lounge_arc</v>
      </c>
      <c r="G338" s="8" t="s">
        <v>1184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 t="shared" ref="AB338:AB352" si="34"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496</v>
      </c>
      <c r="AI338" s="8" t="s">
        <v>497</v>
      </c>
      <c r="AJ338" s="8" t="s">
        <v>896</v>
      </c>
      <c r="AK338" s="8" t="str">
        <f>IF(OR(ISBLANK(AO338), ISBLANK(AP338)), "", Table2[[#This Row],[device_via_device]])</f>
        <v>Sonos</v>
      </c>
      <c r="AL338" s="8" t="s">
        <v>203</v>
      </c>
      <c r="AN338" s="8" t="s">
        <v>594</v>
      </c>
      <c r="AO338" s="8" t="s">
        <v>897</v>
      </c>
      <c r="AP338" s="13" t="s">
        <v>898</v>
      </c>
      <c r="AQ338" s="14"/>
      <c r="AR338" s="14"/>
      <c r="AS338" s="8" t="str">
        <f t="shared" si="33"/>
        <v>[["mac", "38:42:0b:47:73:dc"], ["ip", "10.0.4.43"]]</v>
      </c>
    </row>
    <row r="339" spans="1:45" ht="16" customHeight="1" x14ac:dyDescent="0.2">
      <c r="A339" s="8">
        <v>2662</v>
      </c>
      <c r="B339" s="8" t="s">
        <v>26</v>
      </c>
      <c r="C339" s="8" t="s">
        <v>189</v>
      </c>
      <c r="D339" s="8" t="s">
        <v>145</v>
      </c>
      <c r="E339" s="8" t="s">
        <v>1180</v>
      </c>
      <c r="F339" s="8" t="str">
        <f>IF(ISBLANK(E339), "", Table2[[#This Row],[unique_id]])</f>
        <v>kitchen_move</v>
      </c>
      <c r="G339" s="8" t="s">
        <v>1185</v>
      </c>
      <c r="H339" s="8" t="s">
        <v>332</v>
      </c>
      <c r="I339" s="8" t="s">
        <v>144</v>
      </c>
      <c r="M339" s="8" t="s">
        <v>136</v>
      </c>
      <c r="N339" s="8" t="s">
        <v>331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4"/>
        <v/>
      </c>
      <c r="AC339" s="8" t="str">
        <f t="shared" si="32"/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496</v>
      </c>
      <c r="AI339" s="8" t="s">
        <v>498</v>
      </c>
      <c r="AJ339" s="8" t="s">
        <v>499</v>
      </c>
      <c r="AK339" s="8" t="str">
        <f>IF(OR(ISBLANK(AO339), ISBLANK(AP339)), "", Table2[[#This Row],[device_via_device]])</f>
        <v>Sonos</v>
      </c>
      <c r="AL339" s="8" t="s">
        <v>215</v>
      </c>
      <c r="AN339" s="8" t="s">
        <v>594</v>
      </c>
      <c r="AO339" s="8" t="s">
        <v>503</v>
      </c>
      <c r="AP339" s="13" t="s">
        <v>677</v>
      </c>
      <c r="AQ339" s="14"/>
      <c r="AR339" s="14"/>
      <c r="AS339" s="8" t="str">
        <f t="shared" si="33"/>
        <v>[["mac", "48:a6:b8:e2:50:40"], ["ip", "10.0.4.41"]]</v>
      </c>
    </row>
    <row r="340" spans="1:45" ht="16" customHeight="1" x14ac:dyDescent="0.2">
      <c r="A340" s="8">
        <v>2663</v>
      </c>
      <c r="B340" s="8" t="s">
        <v>26</v>
      </c>
      <c r="C340" s="8" t="s">
        <v>189</v>
      </c>
      <c r="D340" s="8" t="s">
        <v>145</v>
      </c>
      <c r="E340" s="8" t="s">
        <v>1179</v>
      </c>
      <c r="F340" s="8" t="str">
        <f>IF(ISBLANK(E340), "", Table2[[#This Row],[unique_id]])</f>
        <v>kitchen_five</v>
      </c>
      <c r="G340" s="8" t="s">
        <v>1186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si="34"/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496</v>
      </c>
      <c r="AI340" s="8" t="s">
        <v>497</v>
      </c>
      <c r="AJ340" s="8" t="s">
        <v>500</v>
      </c>
      <c r="AK340" s="8" t="str">
        <f>IF(OR(ISBLANK(AO340), ISBLANK(AP340)), "", Table2[[#This Row],[device_via_device]])</f>
        <v>Sonos</v>
      </c>
      <c r="AL340" s="8" t="s">
        <v>215</v>
      </c>
      <c r="AN340" s="8" t="s">
        <v>594</v>
      </c>
      <c r="AO340" s="11" t="s">
        <v>502</v>
      </c>
      <c r="AP340" s="13" t="s">
        <v>678</v>
      </c>
      <c r="AQ340" s="14"/>
      <c r="AR340" s="14"/>
      <c r="AS340" s="8" t="str">
        <f t="shared" si="33"/>
        <v>[["mac", "5c:aa:fd:f1:a3:d4"], ["ip", "10.0.4.42"]]</v>
      </c>
    </row>
    <row r="341" spans="1:45" ht="16" customHeight="1" x14ac:dyDescent="0.2">
      <c r="A341" s="8">
        <v>2664</v>
      </c>
      <c r="B341" s="8" t="s">
        <v>26</v>
      </c>
      <c r="C341" s="8" t="s">
        <v>189</v>
      </c>
      <c r="D341" s="8" t="s">
        <v>145</v>
      </c>
      <c r="E341" s="8" t="s">
        <v>1178</v>
      </c>
      <c r="F341" s="8" t="str">
        <f>IF(ISBLANK(E341), "", Table2[[#This Row],[unique_id]])</f>
        <v>parents_move</v>
      </c>
      <c r="G341" s="8" t="s">
        <v>1187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496</v>
      </c>
      <c r="AI341" s="8" t="s">
        <v>497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201</v>
      </c>
      <c r="AN341" s="8" t="s">
        <v>594</v>
      </c>
      <c r="AO341" s="8" t="s">
        <v>501</v>
      </c>
      <c r="AP341" s="14" t="s">
        <v>676</v>
      </c>
      <c r="AQ341" s="14"/>
      <c r="AR341" s="14"/>
      <c r="AS341" s="8" t="str">
        <f t="shared" si="33"/>
        <v>[["mac", "5c:aa:fd:d1:23:be"], ["ip", "10.0.4.40"]]</v>
      </c>
    </row>
    <row r="342" spans="1:45" ht="16" customHeight="1" x14ac:dyDescent="0.2">
      <c r="A342" s="8">
        <v>2665</v>
      </c>
      <c r="B342" s="8" t="s">
        <v>26</v>
      </c>
      <c r="C342" s="8" t="s">
        <v>325</v>
      </c>
      <c r="D342" s="8" t="s">
        <v>145</v>
      </c>
      <c r="E342" s="8" t="s">
        <v>1037</v>
      </c>
      <c r="F342" s="8" t="str">
        <f>IF(ISBLANK(E342), "", Table2[[#This Row],[unique_id]])</f>
        <v>parents_tv_speaker</v>
      </c>
      <c r="G342" s="8" t="s">
        <v>1038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561</v>
      </c>
      <c r="AI342" s="8" t="s">
        <v>1039</v>
      </c>
      <c r="AJ342" s="8" t="s">
        <v>560</v>
      </c>
      <c r="AK342" s="8" t="s">
        <v>325</v>
      </c>
      <c r="AL342" s="8" t="s">
        <v>201</v>
      </c>
      <c r="AN342" s="8" t="s">
        <v>594</v>
      </c>
      <c r="AO342" s="15" t="s">
        <v>565</v>
      </c>
      <c r="AP342" s="13" t="s">
        <v>649</v>
      </c>
      <c r="AQ342" s="14"/>
      <c r="AR342" s="14"/>
      <c r="AS342" s="8" t="str">
        <f t="shared" si="33"/>
        <v>[["mac", "d4:a3:3d:5c:8c:28"], ["ip", "10.0.4.48"]]</v>
      </c>
    </row>
    <row r="343" spans="1:45" ht="16" customHeight="1" x14ac:dyDescent="0.2">
      <c r="A343" s="8">
        <v>2700</v>
      </c>
      <c r="B343" s="8" t="s">
        <v>26</v>
      </c>
      <c r="C343" s="8" t="s">
        <v>151</v>
      </c>
      <c r="D343" s="8" t="s">
        <v>399</v>
      </c>
      <c r="E343" s="8" t="s">
        <v>1058</v>
      </c>
      <c r="F343" s="8" t="str">
        <f>IF(ISBLANK(E343), "", Table2[[#This Row],[unique_id]])</f>
        <v>back_door_lock_security</v>
      </c>
      <c r="G343" s="8" t="s">
        <v>1054</v>
      </c>
      <c r="H343" s="8" t="s">
        <v>1027</v>
      </c>
      <c r="I343" s="8" t="s">
        <v>219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1069</v>
      </c>
      <c r="Z343" s="10"/>
      <c r="AB343" s="8" t="str">
        <f t="shared" si="34"/>
        <v/>
      </c>
      <c r="AC343" s="8" t="str">
        <f t="shared" si="32"/>
        <v/>
      </c>
      <c r="AF343" s="39"/>
      <c r="AO343" s="15"/>
      <c r="AP343" s="14"/>
      <c r="AQ343" s="14"/>
      <c r="AR343" s="14"/>
      <c r="AS343" s="8" t="str">
        <f t="shared" si="33"/>
        <v/>
      </c>
    </row>
    <row r="344" spans="1:45" ht="16" customHeight="1" x14ac:dyDescent="0.2">
      <c r="A344" s="8">
        <v>2701</v>
      </c>
      <c r="B344" s="8" t="s">
        <v>26</v>
      </c>
      <c r="C344" s="8" t="s">
        <v>151</v>
      </c>
      <c r="D344" s="8" t="s">
        <v>149</v>
      </c>
      <c r="E344" s="8" t="s">
        <v>1071</v>
      </c>
      <c r="F344" s="8" t="str">
        <f>IF(ISBLANK(E344), "", Table2[[#This Row],[unique_id]])</f>
        <v>template_back_door_state</v>
      </c>
      <c r="G344" s="8" t="s">
        <v>359</v>
      </c>
      <c r="H344" s="8" t="s">
        <v>1027</v>
      </c>
      <c r="I344" s="8" t="s">
        <v>219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O344" s="15"/>
      <c r="AP344" s="14"/>
      <c r="AQ344" s="14"/>
      <c r="AR344" s="14"/>
      <c r="AS344" s="8" t="str">
        <f t="shared" si="33"/>
        <v/>
      </c>
    </row>
    <row r="345" spans="1:45" ht="16" customHeight="1" x14ac:dyDescent="0.2">
      <c r="A345" s="8">
        <v>2702</v>
      </c>
      <c r="B345" s="8" t="s">
        <v>26</v>
      </c>
      <c r="C345" s="8" t="s">
        <v>1015</v>
      </c>
      <c r="D345" s="8" t="s">
        <v>1021</v>
      </c>
      <c r="E345" s="8" t="s">
        <v>1022</v>
      </c>
      <c r="F345" s="8" t="str">
        <f>IF(ISBLANK(E345), "", Table2[[#This Row],[unique_id]])</f>
        <v>back_door_lock</v>
      </c>
      <c r="G345" s="8" t="s">
        <v>1073</v>
      </c>
      <c r="H345" s="8" t="s">
        <v>1027</v>
      </c>
      <c r="I345" s="8" t="s">
        <v>219</v>
      </c>
      <c r="M345" s="8" t="s">
        <v>136</v>
      </c>
      <c r="O345" s="8"/>
      <c r="P345" s="10"/>
      <c r="Q345" s="10" t="s">
        <v>756</v>
      </c>
      <c r="R345" s="10"/>
      <c r="S345" s="16" t="s">
        <v>801</v>
      </c>
      <c r="T345" s="10"/>
      <c r="U345" s="8"/>
      <c r="Z345" s="10"/>
      <c r="AB345" s="8" t="str">
        <f t="shared" si="34"/>
        <v/>
      </c>
      <c r="AC345" s="8" t="str">
        <f t="shared" si="32"/>
        <v/>
      </c>
      <c r="AF345" s="39"/>
      <c r="AG345" s="8" t="s">
        <v>1020</v>
      </c>
      <c r="AH345" s="10" t="s">
        <v>1018</v>
      </c>
      <c r="AI345" s="8" t="s">
        <v>1016</v>
      </c>
      <c r="AJ345" s="11" t="s">
        <v>1017</v>
      </c>
      <c r="AK345" s="8" t="s">
        <v>1015</v>
      </c>
      <c r="AL345" s="8" t="s">
        <v>852</v>
      </c>
      <c r="AO345" s="8" t="s">
        <v>1014</v>
      </c>
      <c r="AP345" s="8"/>
      <c r="AQ345" s="8"/>
      <c r="AS345" s="8" t="str">
        <f t="shared" si="33"/>
        <v>[["mac", "0x000d6f0011274420"]]</v>
      </c>
    </row>
    <row r="346" spans="1:45" ht="16" customHeight="1" x14ac:dyDescent="0.2">
      <c r="A346" s="8">
        <v>2703</v>
      </c>
      <c r="B346" s="8" t="s">
        <v>26</v>
      </c>
      <c r="C346" s="8" t="s">
        <v>448</v>
      </c>
      <c r="D346" s="8" t="s">
        <v>149</v>
      </c>
      <c r="E346" s="8" t="s">
        <v>1064</v>
      </c>
      <c r="F346" s="8" t="str">
        <f>IF(ISBLANK(E346), "", Table2[[#This Row],[unique_id]])</f>
        <v>template_back_door_sensor_contact_last</v>
      </c>
      <c r="G346" s="8" t="s">
        <v>1072</v>
      </c>
      <c r="H346" s="8" t="s">
        <v>1027</v>
      </c>
      <c r="I346" s="8" t="s">
        <v>219</v>
      </c>
      <c r="M346" s="8" t="s">
        <v>136</v>
      </c>
      <c r="O346" s="8"/>
      <c r="P346" s="10"/>
      <c r="Q346" s="10" t="s">
        <v>756</v>
      </c>
      <c r="R346" s="10"/>
      <c r="S346" s="16" t="s">
        <v>801</v>
      </c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G346" s="8" t="s">
        <v>1048</v>
      </c>
      <c r="AH346" s="10" t="s">
        <v>1018</v>
      </c>
      <c r="AI346" s="11" t="s">
        <v>1045</v>
      </c>
      <c r="AJ346" s="11" t="s">
        <v>1046</v>
      </c>
      <c r="AK346" s="8" t="s">
        <v>448</v>
      </c>
      <c r="AL346" s="8" t="s">
        <v>852</v>
      </c>
      <c r="AO346" s="8" t="s">
        <v>1049</v>
      </c>
      <c r="AP346" s="8"/>
      <c r="AQ346" s="8"/>
      <c r="AS346" s="8" t="str">
        <f t="shared" si="33"/>
        <v>[["mac", "0x00124b0029119f9a"]]</v>
      </c>
    </row>
    <row r="347" spans="1:45" s="41" customFormat="1" ht="16" customHeight="1" x14ac:dyDescent="0.2">
      <c r="A347" s="41">
        <v>2704</v>
      </c>
      <c r="B347" s="41" t="s">
        <v>890</v>
      </c>
      <c r="C347" s="41" t="s">
        <v>253</v>
      </c>
      <c r="D347" s="41" t="s">
        <v>147</v>
      </c>
      <c r="F347" s="41" t="str">
        <f>IF(ISBLANK(E347), "", Table2[[#This Row],[unique_id]])</f>
        <v/>
      </c>
      <c r="G347" s="41" t="s">
        <v>1027</v>
      </c>
      <c r="H347" s="41" t="s">
        <v>1041</v>
      </c>
      <c r="I347" s="41" t="s">
        <v>219</v>
      </c>
      <c r="P347" s="42"/>
      <c r="Q347" s="42"/>
      <c r="R347" s="42"/>
      <c r="S347" s="42"/>
      <c r="T347" s="42"/>
      <c r="Z347" s="42"/>
      <c r="AB347" s="41" t="str">
        <f t="shared" si="34"/>
        <v/>
      </c>
      <c r="AC347" s="41" t="str">
        <f t="shared" si="32"/>
        <v/>
      </c>
      <c r="AF347" s="43"/>
      <c r="AH347" s="42"/>
      <c r="AJ347" s="44"/>
      <c r="AS347" s="41" t="str">
        <f t="shared" si="33"/>
        <v/>
      </c>
    </row>
    <row r="348" spans="1:45" ht="16" customHeight="1" x14ac:dyDescent="0.2">
      <c r="A348" s="8">
        <v>2705</v>
      </c>
      <c r="B348" s="8" t="s">
        <v>26</v>
      </c>
      <c r="C348" s="8" t="s">
        <v>151</v>
      </c>
      <c r="D348" s="8" t="s">
        <v>399</v>
      </c>
      <c r="E348" s="8" t="s">
        <v>1059</v>
      </c>
      <c r="F348" s="8" t="str">
        <f>IF(ISBLANK(E348), "", Table2[[#This Row],[unique_id]])</f>
        <v>front_door_lock_security</v>
      </c>
      <c r="G348" s="8" t="s">
        <v>1054</v>
      </c>
      <c r="H348" s="8" t="s">
        <v>1026</v>
      </c>
      <c r="I348" s="8" t="s">
        <v>219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1069</v>
      </c>
      <c r="Z348" s="10"/>
      <c r="AB348" s="8" t="str">
        <f t="shared" si="34"/>
        <v/>
      </c>
      <c r="AC348" s="8" t="str">
        <f t="shared" si="32"/>
        <v/>
      </c>
      <c r="AF348" s="39"/>
      <c r="AO348" s="15"/>
      <c r="AP348" s="14"/>
      <c r="AQ348" s="14"/>
      <c r="AR348" s="14"/>
      <c r="AS348" s="8" t="str">
        <f t="shared" si="33"/>
        <v/>
      </c>
    </row>
    <row r="349" spans="1:45" ht="16" customHeight="1" x14ac:dyDescent="0.2">
      <c r="A349" s="8">
        <v>2706</v>
      </c>
      <c r="B349" s="8" t="s">
        <v>26</v>
      </c>
      <c r="C349" s="8" t="s">
        <v>151</v>
      </c>
      <c r="D349" s="8" t="s">
        <v>149</v>
      </c>
      <c r="E349" s="8" t="s">
        <v>1070</v>
      </c>
      <c r="F349" s="8" t="str">
        <f>IF(ISBLANK(E349), "", Table2[[#This Row],[unique_id]])</f>
        <v>template_front_door_state</v>
      </c>
      <c r="G349" s="8" t="s">
        <v>359</v>
      </c>
      <c r="H349" s="8" t="s">
        <v>1026</v>
      </c>
      <c r="I349" s="8" t="s">
        <v>219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4"/>
        <v/>
      </c>
      <c r="AC349" s="8" t="str">
        <f t="shared" si="32"/>
        <v/>
      </c>
      <c r="AF349" s="39"/>
      <c r="AO349" s="15"/>
      <c r="AP349" s="14"/>
      <c r="AQ349" s="14"/>
      <c r="AR349" s="14"/>
      <c r="AS349" s="8" t="str">
        <f t="shared" si="33"/>
        <v/>
      </c>
    </row>
    <row r="350" spans="1:45" ht="16" customHeight="1" x14ac:dyDescent="0.2">
      <c r="A350" s="8">
        <v>2707</v>
      </c>
      <c r="B350" s="8" t="s">
        <v>26</v>
      </c>
      <c r="C350" s="8" t="s">
        <v>1015</v>
      </c>
      <c r="D350" s="8" t="s">
        <v>1021</v>
      </c>
      <c r="E350" s="8" t="s">
        <v>1023</v>
      </c>
      <c r="F350" s="8" t="str">
        <f>IF(ISBLANK(E350), "", Table2[[#This Row],[unique_id]])</f>
        <v>front_door_lock</v>
      </c>
      <c r="G350" s="8" t="s">
        <v>1073</v>
      </c>
      <c r="H350" s="8" t="s">
        <v>1026</v>
      </c>
      <c r="I350" s="8" t="s">
        <v>219</v>
      </c>
      <c r="M350" s="8" t="s">
        <v>136</v>
      </c>
      <c r="O350" s="8"/>
      <c r="P350" s="10"/>
      <c r="Q350" s="10" t="s">
        <v>756</v>
      </c>
      <c r="R350" s="10"/>
      <c r="S350" s="16" t="s">
        <v>801</v>
      </c>
      <c r="T350" s="10"/>
      <c r="U350" s="8"/>
      <c r="Z350" s="10"/>
      <c r="AB350" s="8" t="str">
        <f t="shared" si="34"/>
        <v/>
      </c>
      <c r="AC350" s="8" t="str">
        <f t="shared" si="32"/>
        <v/>
      </c>
      <c r="AF350" s="39"/>
      <c r="AG350" s="8" t="s">
        <v>1019</v>
      </c>
      <c r="AH350" s="10" t="s">
        <v>1018</v>
      </c>
      <c r="AI350" s="8" t="s">
        <v>1016</v>
      </c>
      <c r="AJ350" s="11" t="s">
        <v>1017</v>
      </c>
      <c r="AK350" s="8" t="s">
        <v>1015</v>
      </c>
      <c r="AL350" s="8" t="s">
        <v>478</v>
      </c>
      <c r="AO350" s="8" t="s">
        <v>1024</v>
      </c>
      <c r="AP350" s="8"/>
      <c r="AQ350" s="8"/>
      <c r="AS350" s="8" t="str">
        <f t="shared" si="33"/>
        <v>[["mac", "0x000d6f001127f08c"]]</v>
      </c>
    </row>
    <row r="351" spans="1:45" ht="16" customHeight="1" x14ac:dyDescent="0.2">
      <c r="A351" s="8">
        <v>2708</v>
      </c>
      <c r="B351" s="8" t="s">
        <v>26</v>
      </c>
      <c r="C351" s="8" t="s">
        <v>448</v>
      </c>
      <c r="D351" s="8" t="s">
        <v>149</v>
      </c>
      <c r="E351" s="8" t="s">
        <v>1063</v>
      </c>
      <c r="F351" s="8" t="str">
        <f>IF(ISBLANK(E351), "", Table2[[#This Row],[unique_id]])</f>
        <v>template_front_door_sensor_contact_last</v>
      </c>
      <c r="G351" s="8" t="s">
        <v>1072</v>
      </c>
      <c r="H351" s="8" t="s">
        <v>1026</v>
      </c>
      <c r="I351" s="8" t="s">
        <v>219</v>
      </c>
      <c r="M351" s="8" t="s">
        <v>136</v>
      </c>
      <c r="O351" s="8"/>
      <c r="P351" s="10"/>
      <c r="Q351" s="10" t="s">
        <v>756</v>
      </c>
      <c r="R351" s="10"/>
      <c r="S351" s="16" t="s">
        <v>801</v>
      </c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G351" s="8" t="s">
        <v>1044</v>
      </c>
      <c r="AH351" s="10" t="s">
        <v>1018</v>
      </c>
      <c r="AI351" s="11" t="s">
        <v>1045</v>
      </c>
      <c r="AJ351" s="11" t="s">
        <v>1046</v>
      </c>
      <c r="AK351" s="8" t="s">
        <v>448</v>
      </c>
      <c r="AL351" s="8" t="s">
        <v>478</v>
      </c>
      <c r="AO351" s="8" t="s">
        <v>1047</v>
      </c>
      <c r="AP351" s="8"/>
      <c r="AQ351" s="8"/>
      <c r="AS351" s="8" t="str">
        <f t="shared" si="33"/>
        <v>[["mac", "0x00124b0029113713"]]</v>
      </c>
    </row>
    <row r="352" spans="1:45" s="41" customFormat="1" ht="16" customHeight="1" x14ac:dyDescent="0.2">
      <c r="A352" s="41">
        <v>2709</v>
      </c>
      <c r="B352" s="41" t="s">
        <v>890</v>
      </c>
      <c r="C352" s="41" t="s">
        <v>253</v>
      </c>
      <c r="D352" s="41" t="s">
        <v>147</v>
      </c>
      <c r="F352" s="41" t="str">
        <f>IF(ISBLANK(E352), "", Table2[[#This Row],[unique_id]])</f>
        <v/>
      </c>
      <c r="G352" s="41" t="s">
        <v>1026</v>
      </c>
      <c r="H352" s="41" t="s">
        <v>1040</v>
      </c>
      <c r="I352" s="41" t="s">
        <v>219</v>
      </c>
      <c r="P352" s="42"/>
      <c r="Q352" s="42"/>
      <c r="R352" s="42"/>
      <c r="S352" s="42"/>
      <c r="T352" s="42"/>
      <c r="Z352" s="42"/>
      <c r="AB352" s="41" t="str">
        <f t="shared" si="34"/>
        <v/>
      </c>
      <c r="AC352" s="41" t="str">
        <f t="shared" si="32"/>
        <v/>
      </c>
      <c r="AF352" s="43"/>
      <c r="AH352" s="42"/>
      <c r="AJ352" s="44"/>
      <c r="AS352" s="41" t="str">
        <f t="shared" si="33"/>
        <v/>
      </c>
    </row>
    <row r="353" spans="1:45" ht="16" customHeight="1" x14ac:dyDescent="0.2">
      <c r="A353" s="8">
        <v>2710</v>
      </c>
      <c r="B353" s="8" t="s">
        <v>26</v>
      </c>
      <c r="C353" s="8" t="s">
        <v>683</v>
      </c>
      <c r="D353" s="8" t="s">
        <v>443</v>
      </c>
      <c r="E353" s="8" t="s">
        <v>442</v>
      </c>
      <c r="F353" s="8" t="str">
        <f>IF(ISBLANK(E353), "", Table2[[#This Row],[unique_id]])</f>
        <v>column_break</v>
      </c>
      <c r="G353" s="8" t="s">
        <v>439</v>
      </c>
      <c r="H353" s="8" t="s">
        <v>1029</v>
      </c>
      <c r="I353" s="8" t="s">
        <v>219</v>
      </c>
      <c r="M353" s="8" t="s">
        <v>440</v>
      </c>
      <c r="N353" s="8" t="s">
        <v>441</v>
      </c>
      <c r="O353" s="8"/>
      <c r="P353" s="10"/>
      <c r="Q353" s="10"/>
      <c r="R353" s="10"/>
      <c r="S353" s="10"/>
      <c r="T353" s="10"/>
      <c r="U353" s="8"/>
      <c r="Z353" s="10"/>
      <c r="AC353" s="8" t="str">
        <f t="shared" si="32"/>
        <v/>
      </c>
      <c r="AF353" s="39"/>
      <c r="AP353" s="8"/>
      <c r="AQ353" s="8"/>
      <c r="AS353" s="8" t="str">
        <f t="shared" si="33"/>
        <v/>
      </c>
    </row>
    <row r="354" spans="1:45" ht="16" customHeight="1" x14ac:dyDescent="0.2">
      <c r="A354" s="8">
        <v>2711</v>
      </c>
      <c r="B354" s="8" t="s">
        <v>26</v>
      </c>
      <c r="C354" s="8" t="s">
        <v>253</v>
      </c>
      <c r="D354" s="8" t="s">
        <v>149</v>
      </c>
      <c r="E354" s="8" t="s">
        <v>150</v>
      </c>
      <c r="F354" s="8" t="str">
        <f>IF(ISBLANK(E354), "", Table2[[#This Row],[unique_id]])</f>
        <v>uvc_ada_motion</v>
      </c>
      <c r="G354" s="8" t="s">
        <v>1025</v>
      </c>
      <c r="H354" s="8" t="s">
        <v>1029</v>
      </c>
      <c r="I354" s="8" t="s">
        <v>219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 t="shared" si="32"/>
        <v/>
      </c>
      <c r="AF354" s="39"/>
      <c r="AP354" s="8"/>
      <c r="AQ354" s="8"/>
      <c r="AS354" s="8" t="str">
        <f t="shared" si="33"/>
        <v/>
      </c>
    </row>
    <row r="355" spans="1:45" ht="16" customHeight="1" x14ac:dyDescent="0.2">
      <c r="A355" s="8">
        <v>2712</v>
      </c>
      <c r="B355" s="8" t="s">
        <v>26</v>
      </c>
      <c r="C355" s="8" t="s">
        <v>253</v>
      </c>
      <c r="D355" s="8" t="s">
        <v>147</v>
      </c>
      <c r="E355" s="8" t="s">
        <v>148</v>
      </c>
      <c r="F355" s="8" t="str">
        <f>IF(ISBLANK(E355), "", Table2[[#This Row],[unique_id]])</f>
        <v>uvc_ada_medium</v>
      </c>
      <c r="G355" s="8" t="s">
        <v>130</v>
      </c>
      <c r="H355" s="8" t="s">
        <v>1031</v>
      </c>
      <c r="I355" s="8" t="s">
        <v>219</v>
      </c>
      <c r="M355" s="8" t="s">
        <v>136</v>
      </c>
      <c r="N355" s="8" t="s">
        <v>333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 t="shared" si="32"/>
        <v/>
      </c>
      <c r="AD355" s="12"/>
      <c r="AF355" s="39"/>
      <c r="AG355" s="8" t="s">
        <v>542</v>
      </c>
      <c r="AH355" s="10" t="s">
        <v>544</v>
      </c>
      <c r="AI355" s="8" t="s">
        <v>545</v>
      </c>
      <c r="AJ355" s="8" t="s">
        <v>541</v>
      </c>
      <c r="AK355" s="8" t="s">
        <v>253</v>
      </c>
      <c r="AL355" s="8" t="s">
        <v>130</v>
      </c>
      <c r="AN355" s="8" t="s">
        <v>614</v>
      </c>
      <c r="AO355" s="8" t="s">
        <v>539</v>
      </c>
      <c r="AP355" s="8" t="s">
        <v>568</v>
      </c>
      <c r="AQ355" s="8"/>
      <c r="AS355" s="8" t="str">
        <f t="shared" si="33"/>
        <v>[["mac", "74:83:c2:3f:6c:4c"], ["ip", "10.0.6.20"]]</v>
      </c>
    </row>
    <row r="356" spans="1:45" ht="16" customHeight="1" x14ac:dyDescent="0.2">
      <c r="A356" s="8">
        <v>2713</v>
      </c>
      <c r="B356" s="8" t="s">
        <v>26</v>
      </c>
      <c r="C356" s="8" t="s">
        <v>683</v>
      </c>
      <c r="D356" s="8" t="s">
        <v>443</v>
      </c>
      <c r="E356" s="8" t="s">
        <v>442</v>
      </c>
      <c r="F356" s="8" t="str">
        <f>IF(ISBLANK(E356), "", Table2[[#This Row],[unique_id]])</f>
        <v>column_break</v>
      </c>
      <c r="G356" s="8" t="s">
        <v>439</v>
      </c>
      <c r="H356" s="8" t="s">
        <v>1031</v>
      </c>
      <c r="I356" s="8" t="s">
        <v>219</v>
      </c>
      <c r="M356" s="8" t="s">
        <v>440</v>
      </c>
      <c r="N356" s="8" t="s">
        <v>441</v>
      </c>
      <c r="O356" s="8"/>
      <c r="P356" s="10"/>
      <c r="Q356" s="10"/>
      <c r="R356" s="10"/>
      <c r="S356" s="10"/>
      <c r="T356" s="10"/>
      <c r="U356" s="8"/>
      <c r="Z356" s="10"/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2714</v>
      </c>
      <c r="B357" s="8" t="s">
        <v>26</v>
      </c>
      <c r="C357" s="8" t="s">
        <v>253</v>
      </c>
      <c r="D357" s="8" t="s">
        <v>149</v>
      </c>
      <c r="E357" s="8" t="s">
        <v>218</v>
      </c>
      <c r="F357" s="8" t="str">
        <f>IF(ISBLANK(E357), "", Table2[[#This Row],[unique_id]])</f>
        <v>uvc_edwin_motion</v>
      </c>
      <c r="G357" s="8" t="s">
        <v>1025</v>
      </c>
      <c r="H357" s="8" t="s">
        <v>1028</v>
      </c>
      <c r="I357" s="8" t="s">
        <v>219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F357" s="39"/>
      <c r="AP357" s="8"/>
      <c r="AQ357" s="8"/>
      <c r="AS357" s="8" t="str">
        <f t="shared" si="33"/>
        <v/>
      </c>
    </row>
    <row r="358" spans="1:45" ht="16" customHeight="1" x14ac:dyDescent="0.2">
      <c r="A358" s="8">
        <v>2715</v>
      </c>
      <c r="B358" s="8" t="s">
        <v>26</v>
      </c>
      <c r="C358" s="8" t="s">
        <v>253</v>
      </c>
      <c r="D358" s="8" t="s">
        <v>147</v>
      </c>
      <c r="E358" s="8" t="s">
        <v>217</v>
      </c>
      <c r="F358" s="8" t="str">
        <f>IF(ISBLANK(E358), "", Table2[[#This Row],[unique_id]])</f>
        <v>uvc_edwin_medium</v>
      </c>
      <c r="G358" s="8" t="s">
        <v>127</v>
      </c>
      <c r="H358" s="8" t="s">
        <v>1030</v>
      </c>
      <c r="I358" s="8" t="s">
        <v>219</v>
      </c>
      <c r="M358" s="8" t="s">
        <v>136</v>
      </c>
      <c r="N358" s="8" t="s">
        <v>333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 t="shared" si="32"/>
        <v/>
      </c>
      <c r="AD358" s="12"/>
      <c r="AF358" s="39"/>
      <c r="AG358" s="8" t="s">
        <v>543</v>
      </c>
      <c r="AH358" s="10" t="s">
        <v>544</v>
      </c>
      <c r="AI358" s="8" t="s">
        <v>545</v>
      </c>
      <c r="AJ358" s="8" t="s">
        <v>541</v>
      </c>
      <c r="AK358" s="8" t="s">
        <v>253</v>
      </c>
      <c r="AL358" s="8" t="s">
        <v>127</v>
      </c>
      <c r="AN358" s="8" t="s">
        <v>614</v>
      </c>
      <c r="AO358" s="8" t="s">
        <v>540</v>
      </c>
      <c r="AP358" s="8" t="s">
        <v>569</v>
      </c>
      <c r="AQ358" s="8"/>
      <c r="AS358" s="8" t="str">
        <f t="shared" si="33"/>
        <v>[["mac", "74:83:c2:3f:6e:5c"], ["ip", "10.0.6.21"]]</v>
      </c>
    </row>
    <row r="359" spans="1:45" ht="16" customHeight="1" x14ac:dyDescent="0.2">
      <c r="A359" s="8">
        <v>2716</v>
      </c>
      <c r="B359" s="8" t="s">
        <v>26</v>
      </c>
      <c r="C359" s="8" t="s">
        <v>683</v>
      </c>
      <c r="D359" s="8" t="s">
        <v>443</v>
      </c>
      <c r="E359" s="8" t="s">
        <v>442</v>
      </c>
      <c r="F359" s="8" t="str">
        <f>IF(ISBLANK(E359), "", Table2[[#This Row],[unique_id]])</f>
        <v>column_break</v>
      </c>
      <c r="G359" s="8" t="s">
        <v>439</v>
      </c>
      <c r="H359" s="8" t="s">
        <v>1030</v>
      </c>
      <c r="I359" s="8" t="s">
        <v>219</v>
      </c>
      <c r="M359" s="8" t="s">
        <v>440</v>
      </c>
      <c r="N359" s="8" t="s">
        <v>441</v>
      </c>
      <c r="O359" s="8"/>
      <c r="P359" s="10"/>
      <c r="Q359" s="10"/>
      <c r="R359" s="10"/>
      <c r="S359" s="10"/>
      <c r="T359" s="10"/>
      <c r="U359" s="8"/>
      <c r="Z359" s="10"/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2717</v>
      </c>
      <c r="B360" s="8" t="s">
        <v>26</v>
      </c>
      <c r="C360" s="8" t="s">
        <v>133</v>
      </c>
      <c r="D360" s="8" t="s">
        <v>149</v>
      </c>
      <c r="E360" s="8" t="s">
        <v>976</v>
      </c>
      <c r="F360" s="8" t="str">
        <f>IF(ISBLANK(E360), "", Table2[[#This Row],[unique_id]])</f>
        <v>ada_fan_occupancy</v>
      </c>
      <c r="G360" s="8" t="s">
        <v>130</v>
      </c>
      <c r="H360" s="8" t="s">
        <v>1032</v>
      </c>
      <c r="I360" s="8" t="s">
        <v>219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ref="AB360:AB423" si="35">IF(ISBLANK(AA360),  "", _xlfn.CONCAT("haas/entity/sensor/", LOWER(C360), "/", E360, "/config"))</f>
        <v/>
      </c>
      <c r="AC360" s="8" t="str">
        <f t="shared" si="32"/>
        <v/>
      </c>
      <c r="AF360" s="39"/>
      <c r="AP360" s="8"/>
      <c r="AQ360" s="8"/>
      <c r="AS360" s="8" t="str">
        <f t="shared" si="33"/>
        <v/>
      </c>
    </row>
    <row r="361" spans="1:45" ht="16" customHeight="1" x14ac:dyDescent="0.2">
      <c r="A361" s="8">
        <v>2718</v>
      </c>
      <c r="B361" s="8" t="s">
        <v>26</v>
      </c>
      <c r="C361" s="8" t="s">
        <v>133</v>
      </c>
      <c r="D361" s="8" t="s">
        <v>149</v>
      </c>
      <c r="E361" s="8" t="s">
        <v>975</v>
      </c>
      <c r="F361" s="8" t="str">
        <f>IF(ISBLANK(E361), "", Table2[[#This Row],[unique_id]])</f>
        <v>edwin_fan_occupancy</v>
      </c>
      <c r="G361" s="8" t="s">
        <v>127</v>
      </c>
      <c r="H361" s="8" t="s">
        <v>1032</v>
      </c>
      <c r="I361" s="8" t="s">
        <v>219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2"/>
        <v/>
      </c>
      <c r="AD361" s="12"/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2719</v>
      </c>
      <c r="B362" s="8" t="s">
        <v>26</v>
      </c>
      <c r="C362" s="8" t="s">
        <v>133</v>
      </c>
      <c r="D362" s="8" t="s">
        <v>149</v>
      </c>
      <c r="E362" s="8" t="s">
        <v>977</v>
      </c>
      <c r="F362" s="8" t="str">
        <f>IF(ISBLANK(E362), "", Table2[[#This Row],[unique_id]])</f>
        <v>parents_fan_occupancy</v>
      </c>
      <c r="G362" s="8" t="s">
        <v>201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2"/>
        <v/>
      </c>
      <c r="AD362" s="12"/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2720</v>
      </c>
      <c r="B363" s="8" t="s">
        <v>26</v>
      </c>
      <c r="C363" s="8" t="s">
        <v>133</v>
      </c>
      <c r="D363" s="8" t="s">
        <v>149</v>
      </c>
      <c r="E363" s="8" t="s">
        <v>978</v>
      </c>
      <c r="F363" s="8" t="str">
        <f>IF(ISBLANK(E363), "", Table2[[#This Row],[unique_id]])</f>
        <v>lounge_fan_occupancy</v>
      </c>
      <c r="G363" s="8" t="s">
        <v>203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2721</v>
      </c>
      <c r="B364" s="8" t="s">
        <v>26</v>
      </c>
      <c r="C364" s="8" t="s">
        <v>133</v>
      </c>
      <c r="D364" s="8" t="s">
        <v>149</v>
      </c>
      <c r="E364" s="8" t="s">
        <v>979</v>
      </c>
      <c r="F364" s="8" t="str">
        <f>IF(ISBLANK(E364), "", Table2[[#This Row],[unique_id]])</f>
        <v>deck_east_fan_occupancy</v>
      </c>
      <c r="G364" s="8" t="s">
        <v>225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2722</v>
      </c>
      <c r="B365" s="8" t="s">
        <v>26</v>
      </c>
      <c r="C365" s="8" t="s">
        <v>133</v>
      </c>
      <c r="D365" s="8" t="s">
        <v>149</v>
      </c>
      <c r="E365" s="8" t="s">
        <v>980</v>
      </c>
      <c r="F365" s="8" t="str">
        <f>IF(ISBLANK(E365), "", Table2[[#This Row],[unique_id]])</f>
        <v>deck_west_fan_occupancy</v>
      </c>
      <c r="G365" s="8" t="s">
        <v>224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5000</v>
      </c>
      <c r="B366" s="14" t="s">
        <v>26</v>
      </c>
      <c r="C366" s="8" t="s">
        <v>253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G366" s="8" t="s">
        <v>845</v>
      </c>
      <c r="AH366" s="10" t="s">
        <v>576</v>
      </c>
      <c r="AI366" s="8" t="s">
        <v>583</v>
      </c>
      <c r="AJ366" s="8" t="s">
        <v>579</v>
      </c>
      <c r="AK366" s="8" t="s">
        <v>253</v>
      </c>
      <c r="AL366" s="8" t="s">
        <v>28</v>
      </c>
      <c r="AN366" s="8" t="s">
        <v>571</v>
      </c>
      <c r="AO366" s="8" t="s">
        <v>590</v>
      </c>
      <c r="AP366" s="8" t="s">
        <v>586</v>
      </c>
      <c r="AQ366" s="8"/>
      <c r="AS366" s="8" t="str">
        <f t="shared" si="33"/>
        <v>[["mac", "74:ac:b9:1c:15:f1"], ["ip", "10.0.0.1"]]</v>
      </c>
    </row>
    <row r="367" spans="1:45" ht="16" customHeight="1" x14ac:dyDescent="0.2">
      <c r="A367" s="8">
        <v>5001</v>
      </c>
      <c r="B367" s="14" t="s">
        <v>26</v>
      </c>
      <c r="C367" s="8" t="s">
        <v>253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G367" s="8" t="s">
        <v>990</v>
      </c>
      <c r="AH367" s="10" t="s">
        <v>991</v>
      </c>
      <c r="AI367" s="8" t="s">
        <v>584</v>
      </c>
      <c r="AJ367" s="8" t="s">
        <v>988</v>
      </c>
      <c r="AK367" s="8" t="s">
        <v>253</v>
      </c>
      <c r="AL367" s="8" t="s">
        <v>28</v>
      </c>
      <c r="AN367" s="8" t="s">
        <v>571</v>
      </c>
      <c r="AO367" s="8" t="s">
        <v>993</v>
      </c>
      <c r="AP367" s="8" t="s">
        <v>587</v>
      </c>
      <c r="AQ367" s="8"/>
      <c r="AS367" s="8" t="str">
        <f t="shared" si="33"/>
        <v>[["mac", "78:45:58:cb:14:b5"], ["ip", "10.0.0.2"]]</v>
      </c>
    </row>
    <row r="368" spans="1:45" ht="16" customHeight="1" x14ac:dyDescent="0.2">
      <c r="A368" s="8">
        <v>5002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573</v>
      </c>
      <c r="AH368" s="10" t="s">
        <v>991</v>
      </c>
      <c r="AI368" s="8" t="s">
        <v>585</v>
      </c>
      <c r="AJ368" s="8" t="s">
        <v>580</v>
      </c>
      <c r="AK368" s="8" t="s">
        <v>253</v>
      </c>
      <c r="AL368" s="8" t="s">
        <v>577</v>
      </c>
      <c r="AN368" s="8" t="s">
        <v>571</v>
      </c>
      <c r="AO368" s="8" t="s">
        <v>591</v>
      </c>
      <c r="AP368" s="8" t="s">
        <v>588</v>
      </c>
      <c r="AQ368" s="8"/>
      <c r="AS368" s="8" t="str">
        <f t="shared" si="33"/>
        <v>[["mac", "b4:fb:e4:e3:83:32"], ["ip", "10.0.0.3"]]</v>
      </c>
    </row>
    <row r="369" spans="1:45" ht="16" customHeight="1" x14ac:dyDescent="0.2">
      <c r="A369" s="8">
        <v>5003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574</v>
      </c>
      <c r="AH369" s="10" t="s">
        <v>992</v>
      </c>
      <c r="AI369" s="8" t="s">
        <v>584</v>
      </c>
      <c r="AJ369" s="8" t="s">
        <v>581</v>
      </c>
      <c r="AK369" s="8" t="s">
        <v>253</v>
      </c>
      <c r="AL369" s="8" t="s">
        <v>478</v>
      </c>
      <c r="AN369" s="8" t="s">
        <v>571</v>
      </c>
      <c r="AO369" s="8" t="s">
        <v>592</v>
      </c>
      <c r="AP369" s="8" t="s">
        <v>589</v>
      </c>
      <c r="AQ369" s="8"/>
      <c r="AS369" s="8" t="str">
        <f t="shared" si="33"/>
        <v>[["mac", "78:8a:20:70:d3:79"], ["ip", "10.0.0.4"]]</v>
      </c>
    </row>
    <row r="370" spans="1:45" ht="16" customHeight="1" x14ac:dyDescent="0.2">
      <c r="A370" s="8">
        <v>5004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575</v>
      </c>
      <c r="AH370" s="10" t="s">
        <v>992</v>
      </c>
      <c r="AI370" s="8" t="s">
        <v>584</v>
      </c>
      <c r="AJ370" s="8" t="s">
        <v>582</v>
      </c>
      <c r="AK370" s="8" t="s">
        <v>253</v>
      </c>
      <c r="AL370" s="8" t="s">
        <v>578</v>
      </c>
      <c r="AN370" s="8" t="s">
        <v>571</v>
      </c>
      <c r="AO370" s="8" t="s">
        <v>593</v>
      </c>
      <c r="AP370" s="8" t="s">
        <v>989</v>
      </c>
      <c r="AQ370" s="8"/>
      <c r="AS370" s="8" t="str">
        <f t="shared" si="33"/>
        <v>[["mac", "f0:9f:c2:fc:b0:f7"], ["ip", "10.0.0.5"]]</v>
      </c>
    </row>
    <row r="371" spans="1:45" ht="16" customHeight="1" x14ac:dyDescent="0.2">
      <c r="A371" s="8">
        <v>5005</v>
      </c>
      <c r="B371" s="14" t="s">
        <v>26</v>
      </c>
      <c r="C371" s="14" t="s">
        <v>546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547</v>
      </c>
      <c r="AH371" s="10" t="s">
        <v>549</v>
      </c>
      <c r="AI371" s="8" t="s">
        <v>551</v>
      </c>
      <c r="AJ371" s="8" t="s">
        <v>548</v>
      </c>
      <c r="AK371" s="8" t="s">
        <v>550</v>
      </c>
      <c r="AL371" s="8" t="s">
        <v>28</v>
      </c>
      <c r="AN371" s="8" t="s">
        <v>594</v>
      </c>
      <c r="AO371" s="15" t="s">
        <v>667</v>
      </c>
      <c r="AP371" s="8" t="s">
        <v>595</v>
      </c>
      <c r="AQ371" s="8"/>
      <c r="AS371" s="8" t="str">
        <f t="shared" si="33"/>
        <v>[["mac", "4a:9a:06:5d:53:66"], ["ip", "10.0.4.10"]]</v>
      </c>
    </row>
    <row r="372" spans="1:45" ht="16" customHeight="1" x14ac:dyDescent="0.2">
      <c r="A372" s="8">
        <v>5006</v>
      </c>
      <c r="B372" s="14" t="s">
        <v>26</v>
      </c>
      <c r="C372" s="14" t="s">
        <v>523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522</v>
      </c>
      <c r="AH372" s="10" t="s">
        <v>907</v>
      </c>
      <c r="AI372" s="8" t="s">
        <v>526</v>
      </c>
      <c r="AJ372" s="8" t="s">
        <v>529</v>
      </c>
      <c r="AK372" s="8" t="s">
        <v>325</v>
      </c>
      <c r="AL372" s="8" t="s">
        <v>28</v>
      </c>
      <c r="AN372" s="8" t="s">
        <v>572</v>
      </c>
      <c r="AO372" s="8" t="s">
        <v>922</v>
      </c>
      <c r="AP372" s="8" t="s">
        <v>662</v>
      </c>
      <c r="AQ372" s="8"/>
      <c r="AS372" s="8" t="str">
        <f t="shared" si="33"/>
        <v>[["mac", "00:e0:4c:68:07:65"], ["ip", "10.0.4.11"]]</v>
      </c>
    </row>
    <row r="373" spans="1:45" ht="16" customHeight="1" x14ac:dyDescent="0.2">
      <c r="A373" s="8">
        <v>5007</v>
      </c>
      <c r="B373" s="14" t="s">
        <v>26</v>
      </c>
      <c r="C373" s="14" t="s">
        <v>523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522</v>
      </c>
      <c r="AH373" s="10" t="s">
        <v>907</v>
      </c>
      <c r="AI373" s="8" t="s">
        <v>526</v>
      </c>
      <c r="AJ373" s="8" t="s">
        <v>529</v>
      </c>
      <c r="AK373" s="8" t="s">
        <v>325</v>
      </c>
      <c r="AL373" s="8" t="s">
        <v>28</v>
      </c>
      <c r="AN373" s="8" t="s">
        <v>594</v>
      </c>
      <c r="AO373" s="8" t="s">
        <v>665</v>
      </c>
      <c r="AP373" s="8" t="s">
        <v>566</v>
      </c>
      <c r="AQ373" s="8"/>
      <c r="AS373" s="8" t="str">
        <f t="shared" si="33"/>
        <v>[["mac", "4a:e0:4c:68:06:a1"], ["ip", "10.0.2.11"]]</v>
      </c>
    </row>
    <row r="374" spans="1:45" ht="16" customHeight="1" x14ac:dyDescent="0.2">
      <c r="A374" s="8">
        <v>5008</v>
      </c>
      <c r="B374" s="14" t="s">
        <v>26</v>
      </c>
      <c r="C374" s="14" t="s">
        <v>523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614</v>
      </c>
      <c r="AO374" s="8" t="s">
        <v>666</v>
      </c>
      <c r="AP374" s="8" t="s">
        <v>663</v>
      </c>
      <c r="AQ374" s="8"/>
      <c r="AS374" s="8" t="str">
        <f t="shared" si="33"/>
        <v>[["mac", "6a:e0:4c:68:06:a1"], ["ip", "10.0.6.11"]]</v>
      </c>
    </row>
    <row r="375" spans="1:45" ht="16" customHeight="1" x14ac:dyDescent="0.2">
      <c r="A375" s="8">
        <v>5009</v>
      </c>
      <c r="B375" s="14" t="s">
        <v>26</v>
      </c>
      <c r="C375" s="14" t="s">
        <v>523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524</v>
      </c>
      <c r="AH375" s="10" t="s">
        <v>907</v>
      </c>
      <c r="AI375" s="8" t="s">
        <v>527</v>
      </c>
      <c r="AJ375" s="8" t="s">
        <v>530</v>
      </c>
      <c r="AK375" s="8" t="s">
        <v>325</v>
      </c>
      <c r="AL375" s="8" t="s">
        <v>28</v>
      </c>
      <c r="AN375" s="8" t="s">
        <v>572</v>
      </c>
      <c r="AO375" s="8" t="s">
        <v>531</v>
      </c>
      <c r="AP375" s="8" t="s">
        <v>567</v>
      </c>
      <c r="AQ375" s="8"/>
      <c r="AS375" s="8" t="str">
        <f t="shared" si="33"/>
        <v>[["mac", "00:e0:4c:68:04:21"], ["ip", "10.0.2.12"]]</v>
      </c>
    </row>
    <row r="376" spans="1:45" ht="16" customHeight="1" x14ac:dyDescent="0.2">
      <c r="A376" s="8">
        <v>5010</v>
      </c>
      <c r="B376" s="14" t="s">
        <v>26</v>
      </c>
      <c r="C376" s="14" t="s">
        <v>523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525</v>
      </c>
      <c r="AH376" s="10" t="s">
        <v>907</v>
      </c>
      <c r="AI376" s="8" t="s">
        <v>528</v>
      </c>
      <c r="AJ376" s="8" t="s">
        <v>530</v>
      </c>
      <c r="AK376" s="8" t="s">
        <v>325</v>
      </c>
      <c r="AL376" s="8" t="s">
        <v>28</v>
      </c>
      <c r="AN376" s="8" t="s">
        <v>572</v>
      </c>
      <c r="AO376" s="8" t="s">
        <v>664</v>
      </c>
      <c r="AP376" s="13" t="s">
        <v>570</v>
      </c>
      <c r="AQ376" s="14"/>
      <c r="AR376" s="14"/>
      <c r="AS376" s="8" t="str">
        <f t="shared" si="33"/>
        <v>[["mac", "00:e0:4c:68:07:0d"], ["ip", "10.0.2.13"]]</v>
      </c>
    </row>
    <row r="377" spans="1:45" ht="16" customHeight="1" x14ac:dyDescent="0.2">
      <c r="A377" s="8">
        <v>5011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905</v>
      </c>
      <c r="AH377" s="10" t="s">
        <v>907</v>
      </c>
      <c r="AI377" s="8" t="s">
        <v>908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913</v>
      </c>
      <c r="AP377" s="13" t="s">
        <v>840</v>
      </c>
      <c r="AQ377" s="14"/>
      <c r="AR377" s="14"/>
      <c r="AS377" s="8" t="str">
        <f t="shared" si="33"/>
        <v>[["mac", "40:6c:8f:2a:da:9c"], ["ip", "10.0.2.14"]]</v>
      </c>
    </row>
    <row r="378" spans="1:45" ht="16" customHeight="1" x14ac:dyDescent="0.2">
      <c r="A378" s="8">
        <v>5012</v>
      </c>
      <c r="B378" s="36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906</v>
      </c>
      <c r="AH378" s="10" t="s">
        <v>907</v>
      </c>
      <c r="AI378" s="8" t="s">
        <v>909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912</v>
      </c>
      <c r="AP378" s="13" t="s">
        <v>910</v>
      </c>
      <c r="AQ378" s="14"/>
      <c r="AR378" s="14"/>
      <c r="AS378" s="8" t="str">
        <f t="shared" si="33"/>
        <v>[["mac", "0c:4d:e9:d2:86:6c"], ["ip", "10.0.2.15"]]</v>
      </c>
    </row>
    <row r="379" spans="1:45" ht="16" customHeight="1" x14ac:dyDescent="0.2">
      <c r="A379" s="8">
        <v>5013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844</v>
      </c>
      <c r="AH379" s="10" t="s">
        <v>907</v>
      </c>
      <c r="AI379" s="8" t="s">
        <v>843</v>
      </c>
      <c r="AJ379" s="8" t="s">
        <v>842</v>
      </c>
      <c r="AK379" s="8" t="s">
        <v>841</v>
      </c>
      <c r="AL379" s="8" t="s">
        <v>28</v>
      </c>
      <c r="AN379" s="8" t="s">
        <v>572</v>
      </c>
      <c r="AO379" s="8" t="s">
        <v>839</v>
      </c>
      <c r="AP379" s="13" t="s">
        <v>911</v>
      </c>
      <c r="AQ379" s="14"/>
      <c r="AR379" s="14"/>
      <c r="AS379" s="8" t="str">
        <f t="shared" si="33"/>
        <v>[["mac", "b8:27:eb:78:74:0e"], ["ip", "10.0.2.16"]]</v>
      </c>
    </row>
    <row r="380" spans="1:45" ht="16" customHeight="1" x14ac:dyDescent="0.2">
      <c r="A380" s="8">
        <v>5014</v>
      </c>
      <c r="B380" s="8" t="s">
        <v>26</v>
      </c>
      <c r="C380" s="8" t="s">
        <v>538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537</v>
      </c>
      <c r="AH380" s="10" t="s">
        <v>536</v>
      </c>
      <c r="AI380" s="8" t="s">
        <v>534</v>
      </c>
      <c r="AJ380" s="8" t="s">
        <v>535</v>
      </c>
      <c r="AK380" s="8" t="s">
        <v>533</v>
      </c>
      <c r="AL380" s="8" t="s">
        <v>28</v>
      </c>
      <c r="AN380" s="8" t="s">
        <v>614</v>
      </c>
      <c r="AO380" s="8" t="s">
        <v>532</v>
      </c>
      <c r="AP380" s="8" t="s">
        <v>668</v>
      </c>
      <c r="AQ380" s="8"/>
      <c r="AS380" s="8" t="str">
        <f t="shared" si="33"/>
        <v>[["mac", "30:05:5c:8a:ff:10"], ["ip", "10.0.6.22"]]</v>
      </c>
    </row>
    <row r="381" spans="1:45" ht="16" customHeight="1" x14ac:dyDescent="0.2">
      <c r="A381" s="8">
        <v>5015</v>
      </c>
      <c r="B381" s="8" t="s">
        <v>26</v>
      </c>
      <c r="C381" s="8" t="s">
        <v>709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756</v>
      </c>
      <c r="R381" s="10"/>
      <c r="S381" s="16" t="s">
        <v>801</v>
      </c>
      <c r="T381" s="16"/>
      <c r="U381" s="8"/>
      <c r="Z381" s="10"/>
      <c r="AB381" s="8" t="str">
        <f t="shared" si="35"/>
        <v/>
      </c>
      <c r="AC381" s="8" t="str">
        <f t="shared" si="32"/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747</v>
      </c>
      <c r="AH381" s="16" t="s">
        <v>746</v>
      </c>
      <c r="AI381" s="11" t="s">
        <v>744</v>
      </c>
      <c r="AJ381" s="11" t="s">
        <v>745</v>
      </c>
      <c r="AK381" s="8" t="s">
        <v>709</v>
      </c>
      <c r="AL381" s="8" t="s">
        <v>172</v>
      </c>
      <c r="AO381" s="8" t="s">
        <v>743</v>
      </c>
      <c r="AP381" s="8"/>
      <c r="AQ381" s="8"/>
      <c r="AS381" s="8" t="str">
        <f t="shared" si="33"/>
        <v>[["mac", "0x00158d0005d9d088"]]</v>
      </c>
    </row>
    <row r="382" spans="1:45" ht="16" customHeight="1" x14ac:dyDescent="0.2">
      <c r="A382" s="8">
        <v>6000</v>
      </c>
      <c r="B382" s="8" t="s">
        <v>26</v>
      </c>
      <c r="C382" s="8" t="s">
        <v>825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670</v>
      </c>
      <c r="AN382" s="8" t="s">
        <v>594</v>
      </c>
      <c r="AO382" s="8" t="s">
        <v>671</v>
      </c>
      <c r="AP382" s="8"/>
      <c r="AQ382" s="8"/>
      <c r="AS382" s="8" t="str">
        <f t="shared" si="33"/>
        <v>[["mac", "bc:09:63:42:09:c0"]]</v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2"/>
        <v/>
      </c>
      <c r="AF383" s="39"/>
      <c r="AP383" s="8"/>
      <c r="AQ383" s="8"/>
      <c r="AS383" s="8" t="str">
        <f t="shared" si="33"/>
        <v/>
      </c>
    </row>
    <row r="384" spans="1:45" ht="16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P384" s="8"/>
      <c r="AQ384" s="8"/>
      <c r="AS384" s="8" t="str">
        <f t="shared" si="33"/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5:45" ht="16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ref="AC394:AC457" si="36">IF(ISBLANK(AA394),  "", _xlfn.CONCAT(LOWER(C394), "/", E394))</f>
        <v/>
      </c>
      <c r="AF394" s="39"/>
      <c r="AP394" s="8"/>
      <c r="AQ394" s="8"/>
      <c r="AS394" s="8" t="str">
        <f t="shared" ref="AS394:AS457" si="37"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8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ref="AB424:AB487" si="38">IF(ISBLANK(AA424),  "", _xlfn.CONCAT("haas/entity/sensor/", LOWER(C424), "/", E424, "/config"))</f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8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ref="AC458:AC521" si="39">IF(ISBLANK(AA458),  "", _xlfn.CONCAT(LOWER(C458), "/", E458))</f>
        <v/>
      </c>
      <c r="AF458" s="39"/>
      <c r="AP458" s="8"/>
      <c r="AQ458" s="8"/>
      <c r="AS458" s="8" t="str">
        <f t="shared" ref="AS458:AS521" si="40"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ref="AB488:AB551" si="41">IF(ISBLANK(AA488),  "", _xlfn.CONCAT("haas/entity/sensor/", LOWER(C488), "/", E488, "/config"))</f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ref="AC522:AC585" si="42">IF(ISBLANK(AA522),  "", _xlfn.CONCAT(LOWER(C522), "/", E522))</f>
        <v/>
      </c>
      <c r="AF522" s="39"/>
      <c r="AP522" s="8"/>
      <c r="AQ522" s="8"/>
      <c r="AS522" s="8" t="str">
        <f t="shared" ref="AS522:AS585" si="43"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ref="AB552:AB615" si="44">IF(ISBLANK(AA552),  "", _xlfn.CONCAT("haas/entity/sensor/", LOWER(C552), "/", E552, "/config"))</f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ref="AC586:AC649" si="45">IF(ISBLANK(AA586),  "", _xlfn.CONCAT(LOWER(C586), "/", E586))</f>
        <v/>
      </c>
      <c r="AF586" s="39"/>
      <c r="AP586" s="8"/>
      <c r="AQ586" s="8"/>
      <c r="AS586" s="8" t="str">
        <f t="shared" ref="AS586:AS649" si="46"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ref="AB616:AB679" si="47">IF(ISBLANK(AA616),  "", _xlfn.CONCAT("haas/entity/sensor/", LOWER(C616), "/", E616, "/config"))</f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ref="AC650:AC708" si="48">IF(ISBLANK(AA650),  "", _xlfn.CONCAT(LOWER(C650), "/", E650))</f>
        <v/>
      </c>
      <c r="AF650" s="39"/>
      <c r="AP650" s="8"/>
      <c r="AQ650" s="8"/>
      <c r="AS650" s="8" t="str">
        <f t="shared" ref="AS650:AS708" si="49"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ref="AB680:AB743" si="50">IF(ISBLANK(AA680),  "", _xlfn.CONCAT("haas/entity/sensor/", LOWER(C680), "/", E680, "/config"))</f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2023-04-02T07:05:49Z</dcterms:modified>
</cp:coreProperties>
</file>