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1FCE4B1-9397-674F-98CF-F4B47614F138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4" i="1" l="1"/>
  <c r="AJ334" i="1"/>
  <c r="AF334" i="1" s="1"/>
  <c r="F334" i="1"/>
  <c r="AA334" i="1"/>
  <c r="AB334" i="1"/>
  <c r="AO159" i="1"/>
  <c r="AB159" i="1"/>
  <c r="AA159" i="1"/>
  <c r="AO158" i="1"/>
  <c r="AB158" i="1"/>
  <c r="AA158" i="1"/>
  <c r="AO259" i="1"/>
  <c r="AB259" i="1"/>
  <c r="AA259" i="1"/>
  <c r="F259" i="1"/>
  <c r="AO304" i="1"/>
  <c r="AB304" i="1"/>
  <c r="F304" i="1"/>
  <c r="AO300" i="1"/>
  <c r="AB300" i="1"/>
  <c r="F300" i="1"/>
  <c r="F275" i="1"/>
  <c r="AA275" i="1"/>
  <c r="AB275" i="1"/>
  <c r="AF275" i="1"/>
  <c r="AO275" i="1"/>
  <c r="F273" i="1"/>
  <c r="AA273" i="1"/>
  <c r="AB273" i="1"/>
  <c r="AF273" i="1"/>
  <c r="AO273" i="1"/>
  <c r="F272" i="1"/>
  <c r="AA272" i="1"/>
  <c r="AB272" i="1"/>
  <c r="AJ272" i="1"/>
  <c r="AF272" i="1" s="1"/>
  <c r="AO272" i="1"/>
  <c r="F274" i="1"/>
  <c r="AA274" i="1"/>
  <c r="AB274" i="1"/>
  <c r="AF274" i="1"/>
  <c r="AO274" i="1"/>
  <c r="F280" i="1"/>
  <c r="AA280" i="1"/>
  <c r="AB280" i="1"/>
  <c r="AF280" i="1"/>
  <c r="AO280" i="1"/>
  <c r="F214" i="1"/>
  <c r="AO185" i="1"/>
  <c r="AB185" i="1"/>
  <c r="AA185" i="1"/>
  <c r="F185" i="1"/>
  <c r="AA214" i="1"/>
  <c r="AB214" i="1"/>
  <c r="AO214" i="1"/>
  <c r="AO271" i="1"/>
  <c r="AJ271" i="1"/>
  <c r="AF271" i="1" s="1"/>
  <c r="AB271" i="1"/>
  <c r="AA271" i="1"/>
  <c r="F271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323" i="1"/>
  <c r="AJ323" i="1"/>
  <c r="AF323" i="1" s="1"/>
  <c r="AO333" i="1"/>
  <c r="AJ333" i="1"/>
  <c r="AF333" i="1" s="1"/>
  <c r="AB333" i="1"/>
  <c r="AA333" i="1"/>
  <c r="F333" i="1"/>
  <c r="AO323" i="1"/>
  <c r="AB323" i="1"/>
  <c r="AA323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160" i="1"/>
  <c r="AB160" i="1"/>
  <c r="AA160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35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25" i="1"/>
  <c r="AB335" i="1"/>
  <c r="AB94" i="1"/>
  <c r="AB95" i="1"/>
  <c r="AB296" i="1"/>
  <c r="AB297" i="1"/>
  <c r="AB298" i="1"/>
  <c r="AB331" i="1"/>
  <c r="AB299" i="1"/>
  <c r="AB161" i="1"/>
  <c r="AB301" i="1"/>
  <c r="AB302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332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324" i="1"/>
  <c r="AB303" i="1"/>
  <c r="AB326" i="1"/>
  <c r="AB327" i="1"/>
  <c r="AB307" i="1"/>
  <c r="AB308" i="1"/>
  <c r="AB309" i="1"/>
  <c r="AB310" i="1"/>
  <c r="AB313" i="1"/>
  <c r="AB322" i="1"/>
  <c r="AB305" i="1"/>
  <c r="AB306" i="1"/>
  <c r="AB330" i="1"/>
  <c r="AB328" i="1"/>
  <c r="AB329" i="1"/>
  <c r="AB285" i="1"/>
  <c r="AB286" i="1"/>
  <c r="AB287" i="1"/>
  <c r="AB288" i="1"/>
  <c r="AB289" i="1"/>
  <c r="AB290" i="1"/>
  <c r="AB291" i="1"/>
  <c r="AB292" i="1"/>
  <c r="AB293" i="1"/>
  <c r="AB294" i="1"/>
  <c r="AB295" i="1"/>
  <c r="AB276" i="1"/>
  <c r="AB277" i="1"/>
  <c r="AB278" i="1"/>
  <c r="AB279" i="1"/>
  <c r="AB269" i="1"/>
  <c r="AB270" i="1"/>
  <c r="AB282" i="1"/>
  <c r="AB311" i="1"/>
  <c r="AB312" i="1"/>
  <c r="AB283" i="1"/>
  <c r="AB314" i="1"/>
  <c r="AB315" i="1"/>
  <c r="AB316" i="1"/>
  <c r="AB317" i="1"/>
  <c r="AB318" i="1"/>
  <c r="AB319" i="1"/>
  <c r="AB320" i="1"/>
  <c r="AB321" i="1"/>
  <c r="AB92" i="1"/>
  <c r="AB93" i="1"/>
  <c r="AB132" i="1"/>
  <c r="AB145" i="1"/>
  <c r="AB162" i="1"/>
  <c r="AB146" i="1"/>
  <c r="AB163" i="1"/>
  <c r="AB281" i="1"/>
  <c r="AB156" i="1"/>
  <c r="AB157" i="1"/>
  <c r="AB284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335" i="1"/>
  <c r="AJ335" i="1"/>
  <c r="AF335" i="1" s="1"/>
  <c r="AA335" i="1"/>
  <c r="F335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157" i="1"/>
  <c r="F163" i="1"/>
  <c r="AA163" i="1"/>
  <c r="AO163" i="1"/>
  <c r="F281" i="1"/>
  <c r="AA281" i="1"/>
  <c r="AO28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32" i="1"/>
  <c r="AO145" i="1"/>
  <c r="AO146" i="1"/>
  <c r="AO161" i="1"/>
  <c r="AO15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269" i="1"/>
  <c r="AO270" i="1"/>
  <c r="AO276" i="1"/>
  <c r="AO277" i="1"/>
  <c r="AO278" i="1"/>
  <c r="AO94" i="1"/>
  <c r="AO279" i="1"/>
  <c r="AO162" i="1"/>
  <c r="AO284" i="1"/>
  <c r="AO282" i="1"/>
  <c r="AO283" i="1"/>
  <c r="AO296" i="1"/>
  <c r="AO285" i="1"/>
  <c r="AO286" i="1"/>
  <c r="AO287" i="1"/>
  <c r="AO288" i="1"/>
  <c r="AO289" i="1"/>
  <c r="AO291" i="1"/>
  <c r="AO292" i="1"/>
  <c r="AO293" i="1"/>
  <c r="AO294" i="1"/>
  <c r="AO295" i="1"/>
  <c r="AO297" i="1"/>
  <c r="AO298" i="1"/>
  <c r="AO299" i="1"/>
  <c r="AO301" i="1"/>
  <c r="AO302" i="1"/>
  <c r="AO303" i="1"/>
  <c r="AO305" i="1"/>
  <c r="AO306" i="1"/>
  <c r="AO307" i="1"/>
  <c r="AO308" i="1"/>
  <c r="AO309" i="1"/>
  <c r="AO311" i="1"/>
  <c r="AO312" i="1"/>
  <c r="AO310" i="1"/>
  <c r="AO314" i="1"/>
  <c r="AO315" i="1"/>
  <c r="AO316" i="1"/>
  <c r="AO317" i="1"/>
  <c r="AO318" i="1"/>
  <c r="AO319" i="1"/>
  <c r="AO320" i="1"/>
  <c r="AO321" i="1"/>
  <c r="AO313" i="1"/>
  <c r="AO322" i="1"/>
  <c r="AO332" i="1"/>
  <c r="AO324" i="1"/>
  <c r="AO325" i="1"/>
  <c r="AO326" i="1"/>
  <c r="AO327" i="1"/>
  <c r="AO328" i="1"/>
  <c r="AO329" i="1"/>
  <c r="AO330" i="1"/>
  <c r="AO331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92" i="1"/>
  <c r="AA92" i="1"/>
  <c r="F93" i="1"/>
  <c r="AA93" i="1"/>
  <c r="F132" i="1"/>
  <c r="AA132" i="1"/>
  <c r="F145" i="1"/>
  <c r="AA145" i="1"/>
  <c r="AF277" i="1"/>
  <c r="AF278" i="1"/>
  <c r="AF279" i="1"/>
  <c r="AF27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96" i="1"/>
  <c r="F297" i="1"/>
  <c r="F298" i="1"/>
  <c r="F331" i="1"/>
  <c r="F299" i="1"/>
  <c r="F301" i="1"/>
  <c r="F30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332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303" i="1"/>
  <c r="F326" i="1"/>
  <c r="F327" i="1"/>
  <c r="F307" i="1"/>
  <c r="F308" i="1"/>
  <c r="F309" i="1"/>
  <c r="F310" i="1"/>
  <c r="F313" i="1"/>
  <c r="F322" i="1"/>
  <c r="F94" i="1"/>
  <c r="F325" i="1"/>
  <c r="F305" i="1"/>
  <c r="F306" i="1"/>
  <c r="F324" i="1"/>
  <c r="F330" i="1"/>
  <c r="F328" i="1"/>
  <c r="F329" i="1"/>
  <c r="F285" i="1"/>
  <c r="F286" i="1"/>
  <c r="F287" i="1"/>
  <c r="F288" i="1"/>
  <c r="F289" i="1"/>
  <c r="F291" i="1"/>
  <c r="F292" i="1"/>
  <c r="F293" i="1"/>
  <c r="F294" i="1"/>
  <c r="F295" i="1"/>
  <c r="F276" i="1"/>
  <c r="F277" i="1"/>
  <c r="F278" i="1"/>
  <c r="F279" i="1"/>
  <c r="F269" i="1"/>
  <c r="F270" i="1"/>
  <c r="F282" i="1"/>
  <c r="F311" i="1"/>
  <c r="F312" i="1"/>
  <c r="F28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162" i="1"/>
  <c r="AJ306" i="1"/>
  <c r="AF306" i="1" s="1"/>
  <c r="AJ305" i="1"/>
  <c r="AF305" i="1" s="1"/>
  <c r="AJ313" i="1"/>
  <c r="AF313" i="1" s="1"/>
  <c r="AJ310" i="1"/>
  <c r="AF310" i="1" s="1"/>
  <c r="AJ309" i="1"/>
  <c r="AF309" i="1" s="1"/>
  <c r="AJ301" i="1"/>
  <c r="AF301" i="1" s="1"/>
  <c r="AJ302" i="1"/>
  <c r="AF302" i="1" s="1"/>
  <c r="AJ299" i="1"/>
  <c r="AF299" i="1" s="1"/>
  <c r="AJ298" i="1"/>
  <c r="AF298" i="1" s="1"/>
  <c r="AJ297" i="1"/>
  <c r="AF297" i="1" s="1"/>
  <c r="AJ296" i="1"/>
  <c r="AF296" i="1" s="1"/>
  <c r="AJ270" i="1"/>
  <c r="AF270" i="1" s="1"/>
  <c r="AJ269" i="1"/>
  <c r="AF269" i="1" s="1"/>
  <c r="AA219" i="1"/>
  <c r="AA220" i="1"/>
  <c r="AA222" i="1"/>
  <c r="AA223" i="1"/>
  <c r="AJ331" i="1"/>
  <c r="AF331" i="1" s="1"/>
  <c r="AA194" i="1"/>
  <c r="AJ330" i="1"/>
  <c r="AF330" i="1" s="1"/>
  <c r="AJ329" i="1"/>
  <c r="AF329" i="1" s="1"/>
  <c r="AJ328" i="1"/>
  <c r="AF328" i="1" s="1"/>
  <c r="AJ327" i="1"/>
  <c r="AF327" i="1" s="1"/>
  <c r="AJ326" i="1"/>
  <c r="AF326" i="1" s="1"/>
  <c r="AJ325" i="1"/>
  <c r="AF325" i="1" s="1"/>
  <c r="AJ324" i="1"/>
  <c r="AF324" i="1" s="1"/>
  <c r="AJ332" i="1"/>
  <c r="AF332" i="1" s="1"/>
  <c r="AJ322" i="1"/>
  <c r="AF322" i="1" s="1"/>
  <c r="AJ303" i="1"/>
  <c r="AF303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269" i="1"/>
  <c r="AA338" i="1"/>
  <c r="AA337" i="1"/>
  <c r="AA284" i="1"/>
  <c r="AA157" i="1"/>
  <c r="AA156" i="1"/>
  <c r="AA146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327" i="1"/>
  <c r="AA326" i="1"/>
  <c r="AA303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283" i="1"/>
  <c r="AA282" i="1"/>
  <c r="AA270" i="1"/>
  <c r="AA279" i="1"/>
  <c r="AA278" i="1"/>
  <c r="AA277" i="1"/>
  <c r="AA27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329" i="1"/>
  <c r="AA328" i="1"/>
  <c r="AA330" i="1"/>
  <c r="AA324" i="1"/>
  <c r="AA306" i="1"/>
  <c r="AA305" i="1"/>
  <c r="AA325" i="1"/>
  <c r="AA332" i="1"/>
  <c r="AA322" i="1"/>
  <c r="AA313" i="1"/>
  <c r="AA310" i="1"/>
  <c r="AA309" i="1"/>
  <c r="AA308" i="1"/>
  <c r="AA307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302" i="1"/>
  <c r="AA301" i="1"/>
  <c r="AA299" i="1"/>
  <c r="AA331" i="1"/>
  <c r="AA298" i="1"/>
  <c r="AA297" i="1"/>
  <c r="AA2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307" i="1" l="1"/>
  <c r="AF307" i="1" s="1"/>
  <c r="AJ308" i="1"/>
  <c r="AF308" i="1" s="1"/>
</calcChain>
</file>

<file path=xl/sharedStrings.xml><?xml version="1.0" encoding="utf-8"?>
<sst xmlns="http://schemas.openxmlformats.org/spreadsheetml/2006/main" count="4599" uniqueCount="1024">
  <si>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</si>
  <si>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</si>
  <si>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</si>
  <si>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</si>
  <si>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</si>
  <si>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</si>
  <si>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</si>
  <si>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</si>
  <si>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</si>
  <si>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</si>
  <si>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</si>
  <si>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</si>
  <si>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</si>
  <si>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</si>
  <si>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</si>
  <si>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</si>
  <si>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</si>
  <si>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</si>
  <si>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</si>
  <si>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</si>
  <si>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</si>
  <si>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</si>
  <si>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</si>
  <si>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</si>
  <si>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</si>
  <si>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</si>
  <si>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</si>
  <si>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</si>
  <si>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</si>
  <si>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</si>
  <si>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</si>
  <si>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</si>
  <si>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</si>
  <si>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</si>
  <si>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</si>
  <si>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</si>
  <si>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</si>
  <si>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</si>
  <si>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</si>
  <si>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</si>
  <si>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</si>
  <si>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</si>
  <si>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</si>
  <si>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</si>
  <si>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</si>
  <si>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</si>
  <si>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</si>
  <si>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</si>
  <si>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</si>
  <si>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</si>
  <si>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</si>
  <si>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</si>
  <si>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</si>
  <si>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</si>
  <si>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</si>
  <si>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</si>
  <si>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</si>
  <si>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</si>
  <si>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</si>
  <si>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</si>
  <si>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</si>
  <si>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</si>
  <si>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</si>
  <si>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</si>
  <si>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</si>
  <si>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</si>
  <si>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</si>
  <si>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</si>
  <si>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</si>
  <si>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</si>
  <si>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</si>
  <si>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</si>
  <si>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</si>
  <si>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</si>
  <si>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</si>
  <si>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</si>
  <si>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</si>
  <si>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</si>
  <si>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</si>
  <si>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</si>
  <si>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</si>
  <si>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</si>
  <si>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</si>
  <si>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</si>
  <si>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</si>
  <si>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</si>
  <si>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</si>
  <si>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</si>
  <si>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</si>
  <si>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</si>
  <si>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</si>
  <si>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</si>
  <si>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</si>
  <si>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</si>
  <si>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</si>
  <si>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</si>
  <si>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</si>
  <si>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</si>
  <si>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</si>
  <si>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</si>
  <si>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</si>
  <si>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</si>
  <si>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</si>
  <si>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</si>
  <si>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</si>
  <si>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</si>
  <si>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</si>
  <si>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</si>
  <si>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</si>
  <si>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</si>
  <si>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</si>
  <si>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</si>
  <si>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</si>
  <si>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</si>
  <si>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</si>
  <si>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</si>
  <si>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</si>
  <si>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</si>
  <si>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</si>
  <si>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</si>
  <si>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</si>
  <si>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</si>
  <si>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</si>
  <si>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</si>
  <si>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</si>
  <si>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</si>
  <si>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</si>
  <si>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</si>
  <si>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</si>
  <si>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</si>
  <si>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</si>
  <si>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</si>
  <si>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</si>
  <si>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</si>
  <si>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</si>
  <si>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</si>
  <si>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</si>
  <si>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</si>
  <si>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</si>
  <si>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</si>
  <si>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</si>
  <si>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</si>
  <si>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</si>
  <si>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</si>
  <si>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</si>
  <si>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</si>
  <si>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</si>
  <si>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</si>
  <si>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</si>
  <si>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</si>
  <si>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</si>
  <si>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</si>
  <si>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</si>
  <si>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</si>
  <si>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</si>
  <si>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</si>
  <si>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</si>
  <si>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</si>
  <si>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</si>
  <si>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</si>
  <si>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</si>
  <si>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</si>
  <si>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</si>
  <si>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</si>
  <si>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</si>
  <si>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</si>
  <si>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</si>
  <si>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</si>
  <si>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</si>
  <si>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</si>
  <si>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</si>
  <si>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</si>
  <si>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</si>
  <si>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</si>
  <si>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</si>
  <si>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</si>
  <si>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</si>
  <si>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</si>
  <si>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</si>
  <si>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</si>
  <si>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</si>
  <si>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</si>
  <si>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</si>
  <si>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</si>
  <si>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</si>
  <si>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</si>
  <si>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</si>
  <si>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</si>
  <si>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</si>
  <si>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</si>
  <si>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</si>
  <si>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</si>
  <si>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</si>
  <si>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</si>
  <si>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</si>
  <si>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</si>
  <si>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</si>
  <si>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</si>
  <si>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</si>
  <si>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</si>
  <si>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</si>
  <si>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</si>
  <si>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</si>
  <si>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</si>
  <si>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</si>
  <si>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</si>
  <si>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</si>
  <si>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</si>
  <si>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</si>
  <si>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</si>
  <si>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</si>
  <si>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</si>
  <si>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</si>
  <si>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</si>
  <si>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</si>
  <si>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</si>
  <si>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</si>
  <si>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</si>
  <si>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</si>
  <si>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</si>
  <si>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</si>
  <si>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</si>
  <si>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</si>
  <si>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</si>
  <si>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</si>
  <si>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</si>
  <si>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</si>
  <si>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</si>
  <si>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</si>
  <si>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</si>
  <si>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</si>
  <si>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</si>
  <si>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</si>
  <si>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</si>
  <si>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</si>
  <si>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</si>
  <si>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</si>
  <si>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</si>
  <si>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</si>
  <si>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</si>
  <si>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</si>
  <si>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</si>
  <si>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</si>
  <si>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</si>
  <si>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</si>
  <si>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</si>
  <si>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</si>
  <si>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</si>
  <si>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</si>
  <si>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</si>
  <si>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</si>
  <si>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</si>
  <si>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</si>
  <si>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</si>
  <si>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</si>
  <si>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</si>
  <si>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</si>
  <si>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</si>
  <si>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</si>
  <si>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</si>
  <si>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</si>
  <si>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</si>
  <si>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</si>
  <si>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</si>
  <si>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</si>
  <si>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</si>
  <si>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</si>
  <si>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</si>
  <si>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</si>
  <si>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</si>
  <si>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</si>
  <si>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</si>
  <si>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</si>
  <si>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</si>
  <si>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</si>
  <si>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</si>
  <si>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</si>
  <si>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</si>
  <si>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</si>
  <si>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</si>
  <si>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</si>
  <si>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</si>
  <si>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</si>
  <si>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</si>
  <si>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</si>
  <si>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</si>
  <si>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</si>
  <si>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</si>
  <si>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</si>
  <si>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</si>
  <si>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</si>
  <si>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</si>
  <si>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</si>
  <si>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</si>
  <si>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</si>
  <si>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</si>
  <si>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</si>
  <si>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</si>
  <si>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</si>
  <si>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</si>
  <si>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</si>
  <si>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</si>
  <si>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</si>
  <si>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</si>
  <si>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</si>
  <si>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</si>
  <si>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</si>
  <si>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</si>
  <si>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</si>
  <si>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</si>
  <si>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</si>
  <si>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</si>
  <si>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</si>
  <si>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</si>
  <si>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</si>
  <si>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</si>
  <si>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</si>
  <si>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</si>
  <si>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</si>
  <si>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</si>
  <si>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</si>
  <si>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</si>
  <si>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</si>
  <si>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</si>
  <si>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</si>
  <si>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</si>
  <si>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</si>
  <si>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</si>
  <si>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</si>
  <si>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</si>
  <si>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</si>
  <si>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</si>
  <si>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</si>
  <si>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</si>
  <si>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</si>
  <si>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</si>
  <si>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</si>
  <si>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</si>
  <si>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</si>
  <si>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</si>
  <si>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</si>
  <si>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</si>
  <si>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</si>
  <si>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</si>
  <si>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</si>
  <si>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</si>
  <si>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</si>
  <si>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</si>
  <si>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</si>
  <si>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</si>
  <si>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</si>
  <si>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</si>
  <si>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</si>
  <si>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</si>
  <si>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</si>
  <si>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</si>
  <si>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</si>
  <si>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</si>
  <si>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</si>
  <si>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</si>
  <si>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</si>
  <si>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</si>
  <si>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</si>
  <si>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</si>
  <si>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</si>
  <si>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</si>
  <si>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</si>
  <si>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</si>
  <si>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</si>
  <si>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</si>
  <si>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</si>
  <si>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</si>
  <si>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</si>
  <si>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</si>
  <si>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</si>
  <si>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</si>
  <si>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</si>
  <si>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</si>
  <si>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</si>
  <si>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</si>
  <si>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</si>
  <si>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</si>
  <si>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</si>
  <si>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</si>
  <si>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</si>
  <si>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</si>
  <si>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</si>
  <si>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</si>
  <si>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</si>
  <si>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</si>
  <si>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</si>
  <si>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</si>
  <si>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</si>
  <si>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</si>
  <si>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</si>
  <si>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</si>
  <si>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</si>
  <si>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</si>
  <si>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</si>
  <si>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</si>
  <si>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</si>
  <si>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</si>
  <si>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</si>
  <si>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</si>
  <si>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</si>
  <si>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</si>
  <si>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</si>
  <si>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</si>
  <si>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</si>
  <si>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</si>
  <si>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</si>
  <si>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</si>
  <si>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</si>
  <si>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</si>
  <si>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</si>
  <si>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</si>
  <si>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</si>
  <si>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</si>
  <si>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</si>
  <si>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</si>
  <si>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</si>
  <si>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</si>
  <si>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</si>
  <si>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</si>
  <si>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</si>
  <si>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</si>
  <si>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</si>
  <si>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</si>
  <si>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</si>
  <si>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</si>
  <si>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</si>
  <si>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</si>
  <si>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</si>
  <si>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</si>
  <si>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</si>
  <si>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</si>
  <si>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</si>
  <si>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</si>
  <si>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</si>
  <si>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</si>
  <si>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</si>
  <si>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</si>
  <si>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</si>
  <si>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</si>
  <si>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</si>
  <si>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</si>
  <si>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</si>
  <si>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</si>
  <si>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</si>
  <si>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</si>
  <si>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</si>
  <si>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</si>
  <si>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</si>
  <si>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</si>
  <si>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</si>
  <si>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</si>
  <si>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</si>
  <si>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</si>
  <si>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</si>
  <si>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</si>
  <si>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</si>
  <si>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</si>
  <si>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</si>
  <si>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</si>
  <si>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</si>
  <si>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</si>
  <si>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</si>
  <si>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</si>
  <si>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</si>
  <si>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</si>
  <si>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</si>
  <si>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</si>
  <si>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</si>
  <si>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</si>
  <si>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</si>
  <si>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</si>
  <si>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</si>
  <si>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</si>
  <si>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</si>
  <si>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</si>
  <si>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</si>
  <si>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</si>
  <si>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</si>
  <si>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</si>
  <si>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</si>
  <si>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</si>
  <si>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</si>
  <si>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</si>
  <si>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</si>
  <si>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</si>
  <si>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</si>
  <si>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</si>
  <si>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</si>
  <si>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</si>
  <si>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</si>
  <si>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</si>
  <si>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</si>
  <si>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</si>
  <si>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</si>
  <si>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</si>
  <si>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</si>
  <si>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</si>
  <si>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</si>
  <si>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</si>
  <si>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</si>
  <si>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</si>
  <si>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</si>
  <si>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</si>
  <si>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</si>
  <si>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</si>
  <si>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</si>
  <si>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</si>
  <si>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</si>
  <si>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</si>
  <si>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</si>
  <si>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</si>
  <si>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</si>
  <si>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</si>
  <si>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</si>
  <si>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</si>
  <si>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</si>
  <si>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</si>
  <si>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</si>
  <si>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</si>
  <si>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</si>
  <si>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</si>
  <si>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</si>
  <si>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</si>
  <si>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</si>
  <si>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</si>
  <si>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</si>
  <si>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</si>
  <si>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</si>
  <si>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</si>
  <si>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</si>
  <si>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</si>
  <si>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</si>
  <si>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</si>
  <si>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</si>
  <si>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</si>
  <si>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</si>
  <si>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</si>
  <si>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</si>
  <si>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</si>
  <si>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</si>
  <si>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</si>
  <si>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</si>
  <si>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</si>
  <si>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</si>
  <si>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</si>
  <si>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</si>
  <si>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</si>
  <si>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</si>
  <si>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</si>
  <si>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</si>
  <si>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</si>
  <si>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</si>
  <si>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</si>
  <si>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</si>
  <si>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</si>
  <si>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</si>
  <si>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</si>
  <si>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</si>
  <si>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</si>
  <si>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</si>
  <si>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</si>
  <si>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</si>
  <si>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</si>
  <si>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</si>
  <si>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</si>
  <si>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</si>
  <si>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</si>
  <si>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</si>
  <si>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</si>
  <si>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</si>
  <si>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</si>
  <si>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</si>
  <si>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</si>
  <si>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</si>
  <si>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</si>
  <si>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</si>
  <si>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</si>
  <si>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</si>
  <si>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</si>
  <si>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</si>
  <si>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</si>
  <si>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</si>
  <si>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</si>
  <si>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</si>
  <si>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</si>
  <si>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</si>
  <si>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</si>
  <si>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</si>
  <si>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</si>
  <si>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</si>
  <si>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</si>
  <si>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</si>
  <si>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</si>
  <si>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</si>
  <si>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</si>
  <si>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</si>
  <si>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</si>
  <si>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</si>
  <si>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</si>
  <si>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</si>
  <si>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</si>
  <si>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</si>
  <si>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</si>
  <si>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</si>
  <si>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</si>
  <si>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</si>
  <si>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</si>
  <si>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</si>
  <si>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</si>
  <si>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</si>
  <si>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</si>
  <si>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</si>
  <si>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</si>
  <si>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</si>
  <si>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</si>
  <si>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</si>
  <si>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</si>
  <si>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</si>
  <si>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</si>
  <si>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</si>
  <si>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</si>
  <si>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</si>
  <si>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</si>
  <si>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</si>
  <si>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</si>
  <si>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</si>
  <si>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</si>
  <si>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</si>
  <si>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</si>
  <si>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</si>
  <si>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</si>
  <si>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</si>
  <si>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</si>
  <si>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</si>
  <si>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</si>
  <si>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</si>
  <si>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</si>
  <si>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</si>
  <si>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</si>
  <si>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</si>
  <si>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</si>
  <si>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</si>
  <si>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</si>
  <si>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</si>
  <si>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</si>
  <si>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</si>
  <si>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</si>
  <si>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</si>
  <si>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</si>
  <si>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</si>
  <si>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</si>
  <si>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</si>
  <si>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</si>
  <si>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</si>
  <si>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</si>
  <si>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</si>
  <si>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</si>
  <si>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</si>
  <si>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</si>
  <si>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</si>
  <si>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</si>
  <si>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</si>
  <si>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</si>
  <si>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</si>
  <si>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</si>
  <si>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</si>
  <si>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</si>
  <si>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</si>
  <si>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</si>
  <si>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</si>
  <si>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</si>
  <si>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</si>
  <si>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</si>
  <si>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</si>
  <si>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</si>
  <si>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</si>
  <si>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</si>
  <si>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</si>
  <si>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</si>
  <si>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</si>
  <si>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</si>
  <si>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</si>
  <si>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</si>
  <si>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</si>
  <si>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</si>
  <si>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</si>
  <si>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</si>
  <si>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</si>
  <si>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</si>
  <si>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</si>
  <si>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</si>
  <si>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</si>
  <si>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</si>
  <si>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</si>
  <si>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</si>
  <si>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</si>
  <si>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</si>
  <si>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</si>
  <si>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</si>
  <si>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</si>
  <si>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</si>
  <si>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</si>
  <si>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</si>
  <si>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</si>
  <si>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</si>
  <si>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</si>
  <si>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</si>
  <si>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</si>
  <si>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</si>
  <si>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</si>
  <si>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</si>
  <si>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</si>
  <si>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</si>
  <si>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</si>
  <si>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</si>
  <si>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</si>
  <si>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</si>
  <si>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</si>
  <si>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</si>
  <si>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</si>
  <si>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</si>
  <si>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</si>
  <si>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</si>
  <si>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</si>
  <si>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</si>
  <si>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</si>
  <si>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</si>
  <si>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</si>
  <si>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</si>
  <si>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</si>
  <si>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</si>
  <si>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</si>
  <si>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</si>
  <si>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</si>
  <si>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</si>
  <si>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</si>
  <si>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</si>
  <si>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</si>
  <si>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</si>
  <si>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</si>
  <si>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</si>
  <si>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</si>
  <si>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</si>
  <si>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</si>
  <si>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</si>
  <si>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</si>
  <si>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</si>
  <si>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</si>
  <si>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</si>
  <si>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</si>
  <si>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</si>
  <si>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</si>
  <si>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</si>
  <si>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</si>
  <si>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</si>
  <si>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</si>
  <si>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</si>
  <si>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</si>
  <si>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</si>
  <si>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</si>
  <si>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</si>
  <si>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</si>
  <si>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</si>
  <si>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</si>
  <si>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</si>
  <si>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</si>
  <si>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</si>
  <si>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</si>
  <si>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</si>
  <si>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</si>
  <si>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</si>
  <si>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</si>
  <si>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</si>
  <si>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</si>
  <si>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</si>
  <si>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</si>
  <si>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</si>
  <si>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</si>
  <si>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</si>
  <si>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</si>
  <si>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</si>
  <si>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</si>
  <si>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</si>
  <si>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</si>
  <si>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</si>
  <si>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</si>
  <si>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</si>
  <si>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</si>
  <si>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</si>
  <si>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</si>
  <si>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</si>
  <si>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</si>
  <si>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</si>
  <si>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</si>
  <si>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</si>
  <si>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</si>
  <si>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</si>
  <si>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</si>
  <si>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</si>
  <si>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</si>
  <si>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</si>
  <si>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</si>
  <si>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</si>
  <si>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</si>
  <si>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</si>
  <si>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</si>
  <si>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</si>
  <si>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</si>
  <si>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</si>
  <si>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</si>
  <si>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</si>
  <si>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</si>
  <si>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</si>
  <si>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</si>
  <si>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</si>
  <si>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</si>
  <si>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</si>
  <si>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</si>
  <si>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</si>
  <si>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</si>
  <si>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</si>
  <si>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</si>
  <si>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</si>
  <si>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</si>
  <si>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</si>
  <si>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</si>
  <si>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</si>
  <si>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</si>
  <si>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</si>
  <si>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</si>
  <si>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</si>
  <si>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</si>
  <si>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</si>
  <si>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</si>
  <si>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</si>
  <si>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</si>
  <si>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</si>
  <si>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</si>
  <si>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</si>
  <si>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</si>
  <si>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</si>
  <si>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</si>
  <si>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</si>
  <si>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</si>
  <si>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</si>
  <si>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</si>
  <si>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</si>
  <si>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</si>
  <si>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</si>
  <si>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</si>
  <si>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</si>
  <si>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</si>
  <si>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</si>
  <si>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</si>
  <si>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</si>
  <si>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</si>
  <si>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</si>
  <si>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</si>
  <si>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</si>
  <si>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</si>
  <si>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</si>
  <si>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</si>
  <si>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</si>
  <si>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</si>
  <si>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</si>
  <si>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</si>
  <si>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</si>
  <si>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</si>
  <si>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</si>
  <si>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</si>
  <si>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</si>
  <si>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</si>
  <si>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</si>
  <si>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</si>
  <si>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</si>
  <si>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</si>
  <si>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</si>
  <si>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</si>
  <si>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</si>
  <si>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</si>
  <si>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</si>
  <si>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</si>
  <si>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</si>
  <si>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</si>
  <si>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</si>
  <si>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</si>
  <si>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</si>
  <si>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</si>
  <si>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</si>
  <si>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</si>
  <si>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</si>
  <si>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</si>
  <si>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</si>
  <si>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</si>
  <si>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</si>
  <si>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</si>
  <si>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</si>
  <si>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</si>
  <si>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</si>
  <si>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</si>
  <si>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</si>
  <si>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</si>
  <si>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</si>
  <si>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</si>
  <si>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</si>
  <si>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</si>
  <si>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</si>
  <si>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</si>
  <si>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</si>
  <si>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</si>
  <si>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</si>
  <si>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</si>
  <si>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</si>
  <si>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</si>
  <si>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</si>
  <si>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</si>
  <si>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</si>
  <si>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</si>
  <si>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</si>
  <si>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</si>
  <si>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</si>
  <si>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</si>
  <si>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</si>
  <si>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</si>
  <si>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</si>
  <si>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</si>
  <si>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</si>
  <si>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</si>
  <si>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</si>
  <si>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</si>
  <si>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</si>
  <si>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</si>
  <si>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</si>
  <si>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</si>
  <si>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</si>
  <si>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</si>
  <si>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</si>
  <si>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</si>
  <si>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</si>
  <si>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</si>
  <si>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</si>
  <si>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</si>
  <si>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</si>
  <si>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</si>
  <si>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</si>
  <si>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</si>
  <si>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</si>
  <si>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</si>
  <si>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</si>
  <si>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</si>
  <si>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</si>
  <si>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</si>
  <si>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</si>
  <si>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</si>
  <si>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</si>
  <si>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</si>
  <si>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</si>
  <si>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</si>
  <si>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</si>
  <si>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</si>
  <si>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</si>
  <si>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</si>
  <si>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</si>
  <si>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</si>
  <si>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</si>
  <si>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</si>
  <si>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</si>
  <si>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</si>
  <si>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</si>
  <si>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</si>
  <si>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</si>
  <si>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</si>
  <si>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</si>
  <si>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</si>
  <si>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</si>
  <si>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</si>
  <si>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</si>
  <si>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</si>
  <si>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</si>
  <si>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</si>
  <si>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</si>
  <si>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</si>
  <si>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</si>
  <si>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</si>
  <si>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</si>
  <si>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</si>
  <si>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</si>
  <si>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</si>
  <si>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</si>
  <si>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</si>
  <si>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</si>
  <si>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</si>
  <si>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</si>
  <si>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</si>
  <si>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</si>
  <si>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</si>
  <si>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</si>
  <si>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</si>
  <si>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</si>
  <si>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</si>
  <si>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</si>
  <si>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</si>
  <si>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</si>
  <si>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</si>
  <si>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</si>
  <si>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</si>
  <si>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</si>
  <si>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</si>
  <si>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</si>
  <si>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</si>
  <si>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</si>
  <si>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</si>
  <si>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</si>
  <si>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ada_fan_motion</t>
  </si>
  <si>
    <t>edwin_fan_motion</t>
  </si>
  <si>
    <t>parents_fan_motion</t>
  </si>
  <si>
    <t>lounge_fan_motion</t>
  </si>
  <si>
    <t>deck_east_fan_motion</t>
  </si>
  <si>
    <t>deck_west_fan_motion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</si>
</sst>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2">
      <filters>
        <filter val="SenseMe"/>
      </filters>
    </filterColumn>
  </autoFilter>
  <sortState xmlns:xlrd2="http://schemas.microsoft.com/office/spreadsheetml/2017/richdata2" ref="A92:AO335">
    <sortCondition ref="AN3:AN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zoomScale="122" zoomScaleNormal="122" workbookViewId="0">
      <selection activeCell="D321" sqref="D32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795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829</v>
      </c>
      <c r="Q1" s="26" t="s">
        <v>829</v>
      </c>
      <c r="R1" s="26" t="s">
        <v>829</v>
      </c>
      <c r="S1" s="26" t="s">
        <v>918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768</v>
      </c>
      <c r="AG1" s="26" t="s">
        <v>768</v>
      </c>
      <c r="AH1" s="26" t="s">
        <v>768</v>
      </c>
      <c r="AI1" s="26" t="s">
        <v>768</v>
      </c>
      <c r="AJ1" s="26" t="s">
        <v>768</v>
      </c>
      <c r="AK1" s="26" t="s">
        <v>768</v>
      </c>
      <c r="AL1" s="26" t="s">
        <v>768</v>
      </c>
      <c r="AM1" s="26" t="s">
        <v>768</v>
      </c>
      <c r="AN1" s="26" t="s">
        <v>768</v>
      </c>
      <c r="AO1" s="27" t="s">
        <v>769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800</v>
      </c>
      <c r="K2" s="22" t="s">
        <v>398</v>
      </c>
      <c r="L2" s="22" t="s">
        <v>793</v>
      </c>
      <c r="M2" s="22" t="s">
        <v>794</v>
      </c>
      <c r="N2" s="23" t="s">
        <v>796</v>
      </c>
      <c r="O2" s="28" t="s">
        <v>427</v>
      </c>
      <c r="P2" s="28" t="s">
        <v>840</v>
      </c>
      <c r="Q2" s="28" t="s">
        <v>841</v>
      </c>
      <c r="R2" s="33" t="s">
        <v>830</v>
      </c>
      <c r="S2" s="28" t="s">
        <v>919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885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797</v>
      </c>
      <c r="K3" s="2" t="s">
        <v>397</v>
      </c>
      <c r="L3" s="2" t="s">
        <v>790</v>
      </c>
      <c r="M3" s="2" t="s">
        <v>791</v>
      </c>
      <c r="N3" s="3" t="s">
        <v>792</v>
      </c>
      <c r="O3" s="4" t="s">
        <v>425</v>
      </c>
      <c r="P3" s="4" t="s">
        <v>914</v>
      </c>
      <c r="Q3" s="4" t="s">
        <v>915</v>
      </c>
      <c r="R3" s="4" t="s">
        <v>916</v>
      </c>
      <c r="S3" s="4" t="s">
        <v>917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809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746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810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821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719</v>
      </c>
      <c r="AH6" s="8" t="s">
        <v>721</v>
      </c>
      <c r="AI6" s="8" t="s">
        <v>717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746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719</v>
      </c>
      <c r="AH7" s="8" t="s">
        <v>721</v>
      </c>
      <c r="AI7" s="8" t="s">
        <v>717</v>
      </c>
      <c r="AJ7" s="8" t="s">
        <v>128</v>
      </c>
      <c r="AK7" s="8" t="s">
        <v>130</v>
      </c>
      <c r="AL7" s="8" t="s">
        <v>637</v>
      </c>
      <c r="AM7" s="12" t="s">
        <v>727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811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821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719</v>
      </c>
      <c r="AH8" s="8" t="s">
        <v>721</v>
      </c>
      <c r="AI8" s="8" t="s">
        <v>717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746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719</v>
      </c>
      <c r="AH9" s="8" t="s">
        <v>721</v>
      </c>
      <c r="AI9" s="8" t="s">
        <v>717</v>
      </c>
      <c r="AJ9" s="8" t="s">
        <v>128</v>
      </c>
      <c r="AK9" s="8" t="s">
        <v>127</v>
      </c>
      <c r="AL9" s="8" t="s">
        <v>637</v>
      </c>
      <c r="AM9" s="8" t="s">
        <v>726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808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820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804</v>
      </c>
      <c r="AG10" s="10" t="s">
        <v>720</v>
      </c>
      <c r="AH10" s="8" t="s">
        <v>721</v>
      </c>
      <c r="AI10" s="8" t="s">
        <v>718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746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804</v>
      </c>
      <c r="AG11" s="10" t="s">
        <v>720</v>
      </c>
      <c r="AH11" s="8" t="s">
        <v>721</v>
      </c>
      <c r="AI11" s="8" t="s">
        <v>718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812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820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719</v>
      </c>
      <c r="AH12" s="8" t="s">
        <v>721</v>
      </c>
      <c r="AI12" s="8" t="s">
        <v>717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746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719</v>
      </c>
      <c r="AH13" s="8" t="s">
        <v>721</v>
      </c>
      <c r="AI13" s="8" t="s">
        <v>717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722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813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820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720</v>
      </c>
      <c r="AH14" s="8" t="s">
        <v>721</v>
      </c>
      <c r="AI14" s="8" t="s">
        <v>718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746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720</v>
      </c>
      <c r="AH15" s="8" t="s">
        <v>721</v>
      </c>
      <c r="AI15" s="8" t="s">
        <v>718</v>
      </c>
      <c r="AJ15" s="8" t="s">
        <v>128</v>
      </c>
      <c r="AK15" s="8" t="str">
        <f t="shared" si="3"/>
        <v>Office</v>
      </c>
      <c r="AL15" s="8" t="s">
        <v>637</v>
      </c>
      <c r="AM15" s="8" t="s">
        <v>723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814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820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720</v>
      </c>
      <c r="AH16" s="8" t="s">
        <v>721</v>
      </c>
      <c r="AI16" s="8" t="s">
        <v>718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746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720</v>
      </c>
      <c r="AH17" s="8" t="s">
        <v>721</v>
      </c>
      <c r="AI17" s="8" t="s">
        <v>718</v>
      </c>
      <c r="AJ17" s="8" t="s">
        <v>128</v>
      </c>
      <c r="AK17" s="8" t="str">
        <f t="shared" si="3"/>
        <v>Kitchen</v>
      </c>
      <c r="AL17" s="8" t="s">
        <v>637</v>
      </c>
      <c r="AM17" s="8" t="s">
        <v>725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815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820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805</v>
      </c>
      <c r="AG18" s="10" t="s">
        <v>720</v>
      </c>
      <c r="AH18" s="8" t="s">
        <v>721</v>
      </c>
      <c r="AI18" s="8" t="s">
        <v>718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746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805</v>
      </c>
      <c r="AG19" s="10" t="s">
        <v>720</v>
      </c>
      <c r="AH19" s="8" t="s">
        <v>721</v>
      </c>
      <c r="AI19" s="8" t="s">
        <v>718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816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820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806</v>
      </c>
      <c r="AG20" s="10" t="s">
        <v>720</v>
      </c>
      <c r="AH20" s="8" t="s">
        <v>721</v>
      </c>
      <c r="AI20" s="8" t="s">
        <v>718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746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806</v>
      </c>
      <c r="AG21" s="10" t="s">
        <v>720</v>
      </c>
      <c r="AH21" s="8" t="s">
        <v>721</v>
      </c>
      <c r="AI21" s="8" t="s">
        <v>718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817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820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719</v>
      </c>
      <c r="AH22" s="8" t="s">
        <v>721</v>
      </c>
      <c r="AI22" s="8" t="s">
        <v>717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746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719</v>
      </c>
      <c r="AH23" s="8" t="s">
        <v>721</v>
      </c>
      <c r="AI23" s="8" t="s">
        <v>717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724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818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820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807</v>
      </c>
      <c r="AG24" s="10" t="s">
        <v>720</v>
      </c>
      <c r="AH24" s="8" t="s">
        <v>721</v>
      </c>
      <c r="AI24" s="8" t="s">
        <v>718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746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807</v>
      </c>
      <c r="AG25" s="10" t="s">
        <v>720</v>
      </c>
      <c r="AH25" s="8" t="s">
        <v>721</v>
      </c>
      <c r="AI25" s="8" t="s">
        <v>718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819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750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770</v>
      </c>
      <c r="D35" s="8" t="s">
        <v>27</v>
      </c>
      <c r="E35" s="8" t="s">
        <v>774</v>
      </c>
      <c r="F35" s="8" t="str">
        <f>IF(ISBLANK(E35), "", Table2[[#This Row],[unique_id]])</f>
        <v>lounge_air_purifier_pm25</v>
      </c>
      <c r="G35" s="8" t="s">
        <v>208</v>
      </c>
      <c r="H35" s="8" t="s">
        <v>773</v>
      </c>
      <c r="I35" s="8" t="s">
        <v>30</v>
      </c>
      <c r="L35" s="8" t="s">
        <v>90</v>
      </c>
      <c r="N35" s="8" t="s">
        <v>746</v>
      </c>
      <c r="O35" s="10"/>
      <c r="P35" s="10"/>
      <c r="Q35" s="10"/>
      <c r="R35" s="10"/>
      <c r="S35" s="10"/>
      <c r="T35" s="8"/>
      <c r="W35" s="8" t="s">
        <v>776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770</v>
      </c>
      <c r="D36" s="8" t="s">
        <v>27</v>
      </c>
      <c r="E36" s="8" t="s">
        <v>895</v>
      </c>
      <c r="F36" s="8" t="str">
        <f>IF(ISBLANK(E36), "", Table2[[#This Row],[unique_id]])</f>
        <v>dining_air_purifier_pm25</v>
      </c>
      <c r="G36" s="8" t="s">
        <v>207</v>
      </c>
      <c r="H36" s="8" t="s">
        <v>773</v>
      </c>
      <c r="I36" s="8" t="s">
        <v>30</v>
      </c>
      <c r="L36" s="8" t="s">
        <v>90</v>
      </c>
      <c r="N36" s="8" t="s">
        <v>746</v>
      </c>
      <c r="O36" s="10"/>
      <c r="P36" s="10"/>
      <c r="Q36" s="10"/>
      <c r="R36" s="10"/>
      <c r="S36" s="10"/>
      <c r="T36" s="8"/>
      <c r="W36" s="8" t="s">
        <v>776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750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773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776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746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746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719</v>
      </c>
      <c r="AH39" s="8" t="s">
        <v>721</v>
      </c>
      <c r="AI39" s="8" t="s">
        <v>717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746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719</v>
      </c>
      <c r="AH40" s="8" t="s">
        <v>721</v>
      </c>
      <c r="AI40" s="8" t="s">
        <v>717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746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804</v>
      </c>
      <c r="AG41" s="10" t="s">
        <v>720</v>
      </c>
      <c r="AH41" s="8" t="s">
        <v>721</v>
      </c>
      <c r="AI41" s="8" t="s">
        <v>718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746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719</v>
      </c>
      <c r="AH42" s="8" t="s">
        <v>721</v>
      </c>
      <c r="AI42" s="8" t="s">
        <v>717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746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720</v>
      </c>
      <c r="AH43" s="8" t="s">
        <v>721</v>
      </c>
      <c r="AI43" s="8" t="s">
        <v>718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746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720</v>
      </c>
      <c r="AH44" s="8" t="s">
        <v>721</v>
      </c>
      <c r="AI44" s="8" t="s">
        <v>718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746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805</v>
      </c>
      <c r="AG45" s="10" t="s">
        <v>720</v>
      </c>
      <c r="AH45" s="8" t="s">
        <v>721</v>
      </c>
      <c r="AI45" s="8" t="s">
        <v>718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746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806</v>
      </c>
      <c r="AG46" s="10" t="s">
        <v>720</v>
      </c>
      <c r="AH46" s="8" t="s">
        <v>721</v>
      </c>
      <c r="AI46" s="8" t="s">
        <v>718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746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719</v>
      </c>
      <c r="AH47" s="8" t="s">
        <v>721</v>
      </c>
      <c r="AI47" s="8" t="s">
        <v>717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746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807</v>
      </c>
      <c r="AG48" s="10" t="s">
        <v>720</v>
      </c>
      <c r="AH48" s="8" t="s">
        <v>721</v>
      </c>
      <c r="AI48" s="8" t="s">
        <v>718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750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719</v>
      </c>
      <c r="AH51" s="8" t="s">
        <v>721</v>
      </c>
      <c r="AI51" s="8" t="s">
        <v>717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746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719</v>
      </c>
      <c r="AH52" s="8" t="s">
        <v>721</v>
      </c>
      <c r="AI52" s="8" t="s">
        <v>717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746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719</v>
      </c>
      <c r="AH53" s="8" t="s">
        <v>721</v>
      </c>
      <c r="AI53" s="8" t="s">
        <v>717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746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720</v>
      </c>
      <c r="AH54" s="8" t="s">
        <v>721</v>
      </c>
      <c r="AI54" s="8" t="s">
        <v>718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746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804</v>
      </c>
      <c r="AG55" s="10" t="s">
        <v>720</v>
      </c>
      <c r="AH55" s="8" t="s">
        <v>721</v>
      </c>
      <c r="AI55" s="8" t="s">
        <v>718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746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720</v>
      </c>
      <c r="AH56" s="8" t="s">
        <v>721</v>
      </c>
      <c r="AI56" s="8" t="s">
        <v>718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746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805</v>
      </c>
      <c r="AG57" s="10" t="s">
        <v>720</v>
      </c>
      <c r="AH57" s="8" t="s">
        <v>721</v>
      </c>
      <c r="AI57" s="8" t="s">
        <v>718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746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806</v>
      </c>
      <c r="AG58" s="10" t="s">
        <v>720</v>
      </c>
      <c r="AH58" s="8" t="s">
        <v>721</v>
      </c>
      <c r="AI58" s="8" t="s">
        <v>718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719</v>
      </c>
      <c r="AH59" s="8" t="s">
        <v>721</v>
      </c>
      <c r="AI59" s="8" t="s">
        <v>717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750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746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719</v>
      </c>
      <c r="AH61" s="8" t="s">
        <v>721</v>
      </c>
      <c r="AI61" s="8" t="s">
        <v>717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746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719</v>
      </c>
      <c r="AH62" s="8" t="s">
        <v>721</v>
      </c>
      <c r="AI62" s="8" t="s">
        <v>717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746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719</v>
      </c>
      <c r="AH63" s="8" t="s">
        <v>721</v>
      </c>
      <c r="AI63" s="8" t="s">
        <v>717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746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720</v>
      </c>
      <c r="AH64" s="8" t="s">
        <v>721</v>
      </c>
      <c r="AI64" s="8" t="s">
        <v>718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746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720</v>
      </c>
      <c r="AH65" s="8" t="s">
        <v>721</v>
      </c>
      <c r="AI65" s="8" t="s">
        <v>718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746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719</v>
      </c>
      <c r="AH66" s="8" t="s">
        <v>721</v>
      </c>
      <c r="AI66" s="8" t="s">
        <v>717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742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746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742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750</v>
      </c>
      <c r="D80" s="8" t="s">
        <v>500</v>
      </c>
      <c r="E80" s="8" t="s">
        <v>748</v>
      </c>
      <c r="F80" s="8" t="str">
        <f>IF(ISBLANK(E80), "", Table2[[#This Row],[unique_id]])</f>
        <v>graph_break</v>
      </c>
      <c r="G80" s="8" t="s">
        <v>749</v>
      </c>
      <c r="H80" s="8" t="s">
        <v>59</v>
      </c>
      <c r="I80" s="8" t="s">
        <v>192</v>
      </c>
      <c r="N80" s="8" t="s">
        <v>746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746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742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742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750</v>
      </c>
      <c r="D85" s="8" t="s">
        <v>500</v>
      </c>
      <c r="E85" s="8" t="s">
        <v>748</v>
      </c>
      <c r="F85" s="8" t="str">
        <f>IF(ISBLANK(E85), "", Table2[[#This Row],[unique_id]])</f>
        <v>graph_break</v>
      </c>
      <c r="G85" s="8" t="s">
        <v>749</v>
      </c>
      <c r="H85" s="8" t="s">
        <v>59</v>
      </c>
      <c r="I85" s="8" t="s">
        <v>192</v>
      </c>
      <c r="N85" s="8" t="s">
        <v>746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746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751</v>
      </c>
      <c r="F89" s="8" t="str">
        <f>IF(ISBLANK(E89), "", Table2[[#This Row],[unique_id]])</f>
        <v>home_movie</v>
      </c>
      <c r="G89" s="8" t="s">
        <v>765</v>
      </c>
      <c r="H89" s="8" t="s">
        <v>422</v>
      </c>
      <c r="I89" s="8" t="s">
        <v>132</v>
      </c>
      <c r="J89" s="8" t="s">
        <v>801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740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803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739</v>
      </c>
      <c r="F91" s="8" t="str">
        <f>IF(ISBLANK(E91), "", Table2[[#This Row],[unique_id]])</f>
        <v>home_reset</v>
      </c>
      <c r="G91" s="8" t="s">
        <v>766</v>
      </c>
      <c r="H91" s="8" t="s">
        <v>422</v>
      </c>
      <c r="I91" s="8" t="s">
        <v>132</v>
      </c>
      <c r="J91" s="8" t="s">
        <v>802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741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5000</v>
      </c>
      <c r="B92" s="15" t="s">
        <v>26</v>
      </c>
      <c r="C92" s="8" t="s">
        <v>258</v>
      </c>
      <c r="F92" s="8" t="str">
        <f>IF(ISBLANK(E92), "", Table2[[#This Row],[unique_id]])</f>
        <v/>
      </c>
      <c r="N92" s="8"/>
      <c r="O92" s="10"/>
      <c r="P92" s="10"/>
      <c r="Q92" s="10"/>
      <c r="R92" s="10"/>
      <c r="S92" s="10"/>
      <c r="T92" s="8"/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">
        <v>932</v>
      </c>
      <c r="AG92" s="10" t="s">
        <v>641</v>
      </c>
      <c r="AH92" s="8" t="s">
        <v>650</v>
      </c>
      <c r="AI92" s="8" t="s">
        <v>646</v>
      </c>
      <c r="AJ92" s="8" t="s">
        <v>258</v>
      </c>
      <c r="AK92" s="8" t="s">
        <v>28</v>
      </c>
      <c r="AL92" s="8" t="s">
        <v>636</v>
      </c>
      <c r="AM92" s="8" t="s">
        <v>657</v>
      </c>
      <c r="AN92" s="8" t="s">
        <v>653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hidden="1" customHeight="1" x14ac:dyDescent="0.2">
      <c r="A93" s="8">
        <v>5001</v>
      </c>
      <c r="B93" s="15" t="s">
        <v>26</v>
      </c>
      <c r="C93" s="8" t="s">
        <v>258</v>
      </c>
      <c r="F93" s="8" t="str">
        <f>IF(ISBLANK(E93), "", Table2[[#This Row],[unique_id]])</f>
        <v/>
      </c>
      <c r="N93" s="8"/>
      <c r="O93" s="10"/>
      <c r="P93" s="10"/>
      <c r="Q93" s="10"/>
      <c r="R93" s="10"/>
      <c r="S93" s="10"/>
      <c r="T93" s="8"/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F93" s="8" t="s">
        <v>638</v>
      </c>
      <c r="AG93" s="10" t="s">
        <v>642</v>
      </c>
      <c r="AH93" s="8" t="s">
        <v>652</v>
      </c>
      <c r="AI93" s="8" t="s">
        <v>647</v>
      </c>
      <c r="AJ93" s="8" t="s">
        <v>258</v>
      </c>
      <c r="AK93" s="8" t="s">
        <v>644</v>
      </c>
      <c r="AL93" s="8" t="s">
        <v>636</v>
      </c>
      <c r="AM93" s="8" t="s">
        <v>658</v>
      </c>
      <c r="AN93" s="8" t="s">
        <v>654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758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754</v>
      </c>
      <c r="AH94" s="8" t="s">
        <v>753</v>
      </c>
      <c r="AI94" s="8" t="s">
        <v>755</v>
      </c>
      <c r="AJ94" s="8" t="str">
        <f>IF(OR(ISBLANK(AM94), ISBLANK(AN94)), "", Table2[[#This Row],[device_via_device]])</f>
        <v/>
      </c>
      <c r="AK94" s="8" t="s">
        <v>759</v>
      </c>
      <c r="AL94" s="8" t="s">
        <v>681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750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1015</v>
      </c>
      <c r="F96" s="8" t="str">
        <f>IF(ISBLANK(E96), "", Table2[[#This Row],[unique_id]])</f>
        <v>ada_fan_light</v>
      </c>
      <c r="G96" s="8" t="s">
        <v>140</v>
      </c>
      <c r="H96" s="8" t="s">
        <v>139</v>
      </c>
      <c r="I96" s="8" t="s">
        <v>132</v>
      </c>
      <c r="J96" s="8" t="s">
        <v>848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887</v>
      </c>
      <c r="K97" s="8" t="s">
        <v>415</v>
      </c>
      <c r="L97" s="8" t="s">
        <v>136</v>
      </c>
      <c r="N97" s="8"/>
      <c r="O97" s="10"/>
      <c r="P97" s="10" t="s">
        <v>839</v>
      </c>
      <c r="Q97" s="20" t="s">
        <v>859</v>
      </c>
      <c r="R97" s="18" t="s">
        <v>960</v>
      </c>
      <c r="S97" s="18" t="s">
        <v>922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944</v>
      </c>
      <c r="AH97" s="8" t="s">
        <v>850</v>
      </c>
      <c r="AI97" s="8" t="s">
        <v>947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838</v>
      </c>
      <c r="Q98" s="20" t="s">
        <v>859</v>
      </c>
      <c r="R98" s="18" t="s">
        <v>886</v>
      </c>
      <c r="S98" s="18" t="s">
        <v>922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944</v>
      </c>
      <c r="AH98" s="8" t="s">
        <v>851</v>
      </c>
      <c r="AI98" s="8" t="s">
        <v>947</v>
      </c>
      <c r="AJ98" s="8" t="s">
        <v>585</v>
      </c>
      <c r="AK98" s="8" t="s">
        <v>130</v>
      </c>
      <c r="AM98" s="8" t="s">
        <v>857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887</v>
      </c>
      <c r="K99" s="8" t="s">
        <v>414</v>
      </c>
      <c r="L99" s="8" t="s">
        <v>136</v>
      </c>
      <c r="N99" s="8"/>
      <c r="O99" s="10"/>
      <c r="P99" s="10" t="s">
        <v>839</v>
      </c>
      <c r="Q99" s="20" t="s">
        <v>860</v>
      </c>
      <c r="R99" s="18" t="s">
        <v>960</v>
      </c>
      <c r="S99" s="18" t="s">
        <v>923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944</v>
      </c>
      <c r="AH99" s="8" t="s">
        <v>850</v>
      </c>
      <c r="AI99" s="8" t="s">
        <v>947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838</v>
      </c>
      <c r="Q100" s="20" t="s">
        <v>860</v>
      </c>
      <c r="R100" s="18" t="s">
        <v>886</v>
      </c>
      <c r="S100" s="18" t="s">
        <v>923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944</v>
      </c>
      <c r="AH100" s="8" t="s">
        <v>851</v>
      </c>
      <c r="AI100" s="8" t="s">
        <v>947</v>
      </c>
      <c r="AJ100" s="8" t="s">
        <v>585</v>
      </c>
      <c r="AK100" s="8" t="s">
        <v>127</v>
      </c>
      <c r="AM100" s="8" t="s">
        <v>884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1016</v>
      </c>
      <c r="F101" s="8" t="str">
        <f>IF(ISBLANK(E101), "", Table2[[#This Row],[unique_id]])</f>
        <v>edwin_fan_light</v>
      </c>
      <c r="G101" s="8" t="s">
        <v>204</v>
      </c>
      <c r="H101" s="8" t="s">
        <v>139</v>
      </c>
      <c r="I101" s="8" t="s">
        <v>132</v>
      </c>
      <c r="J101" s="8" t="s">
        <v>848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888</v>
      </c>
      <c r="K102" s="8" t="s">
        <v>415</v>
      </c>
      <c r="L102" s="8" t="s">
        <v>136</v>
      </c>
      <c r="N102" s="8"/>
      <c r="O102" s="10"/>
      <c r="P102" s="10" t="s">
        <v>839</v>
      </c>
      <c r="Q102" s="20">
        <v>300</v>
      </c>
      <c r="R102" s="18" t="s">
        <v>960</v>
      </c>
      <c r="S102" s="18" t="s">
        <v>922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835</v>
      </c>
      <c r="AH102" s="8" t="s">
        <v>855</v>
      </c>
      <c r="AI102" s="8" t="s">
        <v>834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838</v>
      </c>
      <c r="Q103" s="20">
        <v>300</v>
      </c>
      <c r="R103" s="18" t="s">
        <v>886</v>
      </c>
      <c r="S103" s="18" t="s">
        <v>922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835</v>
      </c>
      <c r="AH103" s="8" t="s">
        <v>856</v>
      </c>
      <c r="AI103" s="8" t="s">
        <v>834</v>
      </c>
      <c r="AJ103" s="8" t="s">
        <v>585</v>
      </c>
      <c r="AK103" s="8" t="s">
        <v>127</v>
      </c>
      <c r="AM103" s="8" t="s">
        <v>858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847</v>
      </c>
      <c r="K104" s="8" t="s">
        <v>413</v>
      </c>
      <c r="L104" s="8" t="s">
        <v>136</v>
      </c>
      <c r="N104" s="8"/>
      <c r="O104" s="10"/>
      <c r="P104" s="10" t="s">
        <v>839</v>
      </c>
      <c r="Q104" s="20">
        <v>400</v>
      </c>
      <c r="R104" s="18" t="s">
        <v>960</v>
      </c>
      <c r="S104" s="18" t="s">
        <v>921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835</v>
      </c>
      <c r="AH104" s="8" t="s">
        <v>836</v>
      </c>
      <c r="AI104" s="8" t="s">
        <v>834</v>
      </c>
      <c r="AJ104" s="8" t="s">
        <v>585</v>
      </c>
      <c r="AK104" s="8" t="s">
        <v>645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838</v>
      </c>
      <c r="Q105" s="20">
        <v>400</v>
      </c>
      <c r="R105" s="18" t="s">
        <v>886</v>
      </c>
      <c r="S105" s="18" t="s">
        <v>921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835</v>
      </c>
      <c r="AH105" s="8" t="s">
        <v>837</v>
      </c>
      <c r="AI105" s="8" t="s">
        <v>834</v>
      </c>
      <c r="AJ105" s="8" t="s">
        <v>585</v>
      </c>
      <c r="AK105" s="8" t="s">
        <v>645</v>
      </c>
      <c r="AM105" s="8" t="s">
        <v>861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838</v>
      </c>
      <c r="Q106" s="20">
        <v>400</v>
      </c>
      <c r="R106" s="18" t="s">
        <v>886</v>
      </c>
      <c r="S106" s="18" t="s">
        <v>921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835</v>
      </c>
      <c r="AH106" s="8" t="s">
        <v>844</v>
      </c>
      <c r="AI106" s="8" t="s">
        <v>834</v>
      </c>
      <c r="AJ106" s="8" t="s">
        <v>585</v>
      </c>
      <c r="AK106" s="8" t="s">
        <v>645</v>
      </c>
      <c r="AM106" s="8" t="s">
        <v>862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838</v>
      </c>
      <c r="Q107" s="20">
        <v>400</v>
      </c>
      <c r="R107" s="18" t="s">
        <v>886</v>
      </c>
      <c r="S107" s="18" t="s">
        <v>921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835</v>
      </c>
      <c r="AH107" s="8" t="s">
        <v>845</v>
      </c>
      <c r="AI107" s="8" t="s">
        <v>834</v>
      </c>
      <c r="AJ107" s="8" t="s">
        <v>585</v>
      </c>
      <c r="AK107" s="8" t="s">
        <v>645</v>
      </c>
      <c r="AM107" s="8" t="s">
        <v>863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838</v>
      </c>
      <c r="Q108" s="20">
        <v>400</v>
      </c>
      <c r="R108" s="18" t="s">
        <v>886</v>
      </c>
      <c r="S108" s="18" t="s">
        <v>921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835</v>
      </c>
      <c r="AH108" s="8" t="s">
        <v>852</v>
      </c>
      <c r="AI108" s="8" t="s">
        <v>834</v>
      </c>
      <c r="AJ108" s="8" t="s">
        <v>585</v>
      </c>
      <c r="AK108" s="8" t="s">
        <v>645</v>
      </c>
      <c r="AM108" s="8" t="s">
        <v>864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847</v>
      </c>
      <c r="K109" s="8" t="s">
        <v>414</v>
      </c>
      <c r="L109" s="8" t="s">
        <v>136</v>
      </c>
      <c r="N109" s="8"/>
      <c r="O109" s="10"/>
      <c r="P109" s="10" t="s">
        <v>839</v>
      </c>
      <c r="Q109" s="20">
        <v>500</v>
      </c>
      <c r="R109" s="18" t="s">
        <v>960</v>
      </c>
      <c r="S109" s="18" t="s">
        <v>923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835</v>
      </c>
      <c r="AH109" s="8" t="s">
        <v>836</v>
      </c>
      <c r="AI109" s="8" t="s">
        <v>834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838</v>
      </c>
      <c r="Q110" s="20">
        <v>500</v>
      </c>
      <c r="R110" s="18" t="s">
        <v>886</v>
      </c>
      <c r="S110" s="18" t="s">
        <v>923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835</v>
      </c>
      <c r="AH110" s="8" t="s">
        <v>837</v>
      </c>
      <c r="AI110" s="8" t="s">
        <v>834</v>
      </c>
      <c r="AJ110" s="8" t="s">
        <v>585</v>
      </c>
      <c r="AK110" s="8" t="s">
        <v>207</v>
      </c>
      <c r="AM110" s="8" t="s">
        <v>865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838</v>
      </c>
      <c r="Q111" s="20">
        <v>500</v>
      </c>
      <c r="R111" s="18" t="s">
        <v>886</v>
      </c>
      <c r="S111" s="18" t="s">
        <v>923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835</v>
      </c>
      <c r="AH111" s="8" t="s">
        <v>844</v>
      </c>
      <c r="AI111" s="8" t="s">
        <v>834</v>
      </c>
      <c r="AJ111" s="8" t="s">
        <v>585</v>
      </c>
      <c r="AK111" s="8" t="s">
        <v>207</v>
      </c>
      <c r="AM111" s="8" t="s">
        <v>866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838</v>
      </c>
      <c r="Q112" s="20">
        <v>500</v>
      </c>
      <c r="R112" s="18" t="s">
        <v>886</v>
      </c>
      <c r="S112" s="18" t="s">
        <v>923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835</v>
      </c>
      <c r="AH112" s="8" t="s">
        <v>845</v>
      </c>
      <c r="AI112" s="8" t="s">
        <v>834</v>
      </c>
      <c r="AJ112" s="8" t="s">
        <v>585</v>
      </c>
      <c r="AK112" s="8" t="s">
        <v>207</v>
      </c>
      <c r="AM112" s="8" t="s">
        <v>867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838</v>
      </c>
      <c r="Q113" s="20">
        <v>500</v>
      </c>
      <c r="R113" s="18" t="s">
        <v>886</v>
      </c>
      <c r="S113" s="18" t="s">
        <v>923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835</v>
      </c>
      <c r="AH113" s="8" t="s">
        <v>852</v>
      </c>
      <c r="AI113" s="8" t="s">
        <v>834</v>
      </c>
      <c r="AJ113" s="8" t="s">
        <v>585</v>
      </c>
      <c r="AK113" s="8" t="s">
        <v>207</v>
      </c>
      <c r="AM113" s="8" t="s">
        <v>868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838</v>
      </c>
      <c r="Q114" s="20">
        <v>500</v>
      </c>
      <c r="R114" s="18" t="s">
        <v>886</v>
      </c>
      <c r="S114" s="18" t="s">
        <v>923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835</v>
      </c>
      <c r="AH114" s="8" t="s">
        <v>853</v>
      </c>
      <c r="AI114" s="8" t="s">
        <v>834</v>
      </c>
      <c r="AJ114" s="8" t="s">
        <v>585</v>
      </c>
      <c r="AK114" s="8" t="s">
        <v>207</v>
      </c>
      <c r="AM114" s="8" t="s">
        <v>869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838</v>
      </c>
      <c r="Q115" s="20">
        <v>500</v>
      </c>
      <c r="R115" s="18" t="s">
        <v>886</v>
      </c>
      <c r="S115" s="18" t="s">
        <v>923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835</v>
      </c>
      <c r="AH115" s="8" t="s">
        <v>854</v>
      </c>
      <c r="AI115" s="8" t="s">
        <v>834</v>
      </c>
      <c r="AJ115" s="8" t="s">
        <v>585</v>
      </c>
      <c r="AK115" s="8" t="s">
        <v>207</v>
      </c>
      <c r="AM115" s="8" t="s">
        <v>870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847</v>
      </c>
      <c r="K116" s="8" t="s">
        <v>414</v>
      </c>
      <c r="L116" s="8" t="s">
        <v>136</v>
      </c>
      <c r="N116" s="8"/>
      <c r="O116" s="10"/>
      <c r="P116" s="10" t="s">
        <v>839</v>
      </c>
      <c r="Q116" s="20">
        <v>600</v>
      </c>
      <c r="R116" s="18" t="s">
        <v>960</v>
      </c>
      <c r="S116" s="18" t="s">
        <v>923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835</v>
      </c>
      <c r="AH116" s="8" t="s">
        <v>836</v>
      </c>
      <c r="AI116" s="8" t="s">
        <v>834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838</v>
      </c>
      <c r="Q117" s="20">
        <v>600</v>
      </c>
      <c r="R117" s="18" t="s">
        <v>886</v>
      </c>
      <c r="S117" s="18" t="s">
        <v>923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835</v>
      </c>
      <c r="AH117" s="8" t="s">
        <v>837</v>
      </c>
      <c r="AI117" s="8" t="s">
        <v>834</v>
      </c>
      <c r="AJ117" s="8" t="s">
        <v>585</v>
      </c>
      <c r="AK117" s="8" t="s">
        <v>208</v>
      </c>
      <c r="AM117" s="8" t="s">
        <v>871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838</v>
      </c>
      <c r="Q118" s="20">
        <v>600</v>
      </c>
      <c r="R118" s="18" t="s">
        <v>886</v>
      </c>
      <c r="S118" s="18" t="s">
        <v>923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835</v>
      </c>
      <c r="AH118" s="8" t="s">
        <v>844</v>
      </c>
      <c r="AI118" s="8" t="s">
        <v>834</v>
      </c>
      <c r="AJ118" s="8" t="s">
        <v>585</v>
      </c>
      <c r="AK118" s="8" t="s">
        <v>208</v>
      </c>
      <c r="AM118" s="8" t="s">
        <v>872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838</v>
      </c>
      <c r="Q119" s="20">
        <v>600</v>
      </c>
      <c r="R119" s="18" t="s">
        <v>886</v>
      </c>
      <c r="S119" s="18" t="s">
        <v>923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835</v>
      </c>
      <c r="AH119" s="8" t="s">
        <v>845</v>
      </c>
      <c r="AI119" s="8" t="s">
        <v>834</v>
      </c>
      <c r="AJ119" s="8" t="s">
        <v>585</v>
      </c>
      <c r="AK119" s="8" t="s">
        <v>208</v>
      </c>
      <c r="AM119" s="8" t="s">
        <v>873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1017</v>
      </c>
      <c r="F120" s="8" t="str">
        <f>IF(ISBLANK(E120), "", Table2[[#This Row],[unique_id]])</f>
        <v>lounge_fan_light</v>
      </c>
      <c r="G120" s="8" t="s">
        <v>205</v>
      </c>
      <c r="H120" s="8" t="s">
        <v>139</v>
      </c>
      <c r="I120" s="8" t="s">
        <v>132</v>
      </c>
      <c r="J120" s="8" t="s">
        <v>846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933</v>
      </c>
      <c r="F121" s="8" t="str">
        <f>IF(ISBLANK(E121), "", Table2[[#This Row],[unique_id]])</f>
        <v>lounge_lamp</v>
      </c>
      <c r="G121" s="8" t="s">
        <v>934</v>
      </c>
      <c r="H121" s="8" t="s">
        <v>139</v>
      </c>
      <c r="I121" s="8" t="s">
        <v>132</v>
      </c>
      <c r="J121" s="8" t="s">
        <v>887</v>
      </c>
      <c r="K121" s="8" t="s">
        <v>414</v>
      </c>
      <c r="L121" s="8" t="s">
        <v>136</v>
      </c>
      <c r="N121" s="8"/>
      <c r="O121" s="10"/>
      <c r="P121" s="10" t="s">
        <v>839</v>
      </c>
      <c r="Q121" s="20" t="s">
        <v>936</v>
      </c>
      <c r="R121" s="18" t="s">
        <v>960</v>
      </c>
      <c r="S121" s="18" t="s">
        <v>923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835</v>
      </c>
      <c r="AH121" s="8" t="s">
        <v>850</v>
      </c>
      <c r="AI121" s="8" t="s">
        <v>834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838</v>
      </c>
      <c r="Q122" s="20" t="s">
        <v>936</v>
      </c>
      <c r="R122" s="18" t="s">
        <v>886</v>
      </c>
      <c r="S122" s="18" t="s">
        <v>922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835</v>
      </c>
      <c r="AH122" s="8" t="s">
        <v>851</v>
      </c>
      <c r="AI122" s="8" t="s">
        <v>834</v>
      </c>
      <c r="AJ122" s="8" t="s">
        <v>585</v>
      </c>
      <c r="AK122" s="8" t="s">
        <v>208</v>
      </c>
      <c r="AM122" s="8" t="s">
        <v>935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847</v>
      </c>
      <c r="K123" s="8" t="s">
        <v>413</v>
      </c>
      <c r="L123" s="8" t="s">
        <v>136</v>
      </c>
      <c r="N123" s="8"/>
      <c r="O123" s="10"/>
      <c r="P123" s="10" t="s">
        <v>839</v>
      </c>
      <c r="Q123" s="10">
        <v>700</v>
      </c>
      <c r="R123" s="18" t="s">
        <v>960</v>
      </c>
      <c r="S123" s="18" t="s">
        <v>921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835</v>
      </c>
      <c r="AH123" s="8" t="s">
        <v>836</v>
      </c>
      <c r="AI123" s="8" t="s">
        <v>834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838</v>
      </c>
      <c r="Q124" s="10">
        <v>700</v>
      </c>
      <c r="R124" s="18" t="s">
        <v>886</v>
      </c>
      <c r="S124" s="18" t="s">
        <v>921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835</v>
      </c>
      <c r="AH124" s="8" t="s">
        <v>837</v>
      </c>
      <c r="AI124" s="8" t="s">
        <v>834</v>
      </c>
      <c r="AJ124" s="8" t="s">
        <v>585</v>
      </c>
      <c r="AK124" s="8" t="s">
        <v>206</v>
      </c>
      <c r="AM124" s="8" t="s">
        <v>833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838</v>
      </c>
      <c r="Q125" s="10">
        <v>700</v>
      </c>
      <c r="R125" s="18" t="s">
        <v>886</v>
      </c>
      <c r="S125" s="18" t="s">
        <v>921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835</v>
      </c>
      <c r="AH125" s="8" t="s">
        <v>844</v>
      </c>
      <c r="AI125" s="8" t="s">
        <v>834</v>
      </c>
      <c r="AJ125" s="8" t="s">
        <v>585</v>
      </c>
      <c r="AK125" s="8" t="s">
        <v>206</v>
      </c>
      <c r="AM125" s="8" t="s">
        <v>842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838</v>
      </c>
      <c r="Q126" s="10">
        <v>700</v>
      </c>
      <c r="R126" s="18" t="s">
        <v>886</v>
      </c>
      <c r="S126" s="18" t="s">
        <v>921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835</v>
      </c>
      <c r="AH126" s="8" t="s">
        <v>845</v>
      </c>
      <c r="AI126" s="8" t="s">
        <v>834</v>
      </c>
      <c r="AJ126" s="8" t="s">
        <v>585</v>
      </c>
      <c r="AK126" s="8" t="s">
        <v>206</v>
      </c>
      <c r="AM126" s="8" t="s">
        <v>843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847</v>
      </c>
      <c r="K127" s="8" t="s">
        <v>414</v>
      </c>
      <c r="L127" s="8" t="s">
        <v>136</v>
      </c>
      <c r="N127" s="8"/>
      <c r="O127" s="10"/>
      <c r="P127" s="10" t="s">
        <v>839</v>
      </c>
      <c r="Q127" s="10">
        <v>800</v>
      </c>
      <c r="R127" s="18" t="s">
        <v>960</v>
      </c>
      <c r="S127" s="18" t="s">
        <v>923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944</v>
      </c>
      <c r="AH127" s="8" t="s">
        <v>836</v>
      </c>
      <c r="AI127" s="8" t="s">
        <v>947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838</v>
      </c>
      <c r="Q128" s="10">
        <v>800</v>
      </c>
      <c r="R128" s="18" t="s">
        <v>886</v>
      </c>
      <c r="S128" s="18" t="s">
        <v>923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944</v>
      </c>
      <c r="AH128" s="8" t="s">
        <v>837</v>
      </c>
      <c r="AI128" s="8" t="s">
        <v>947</v>
      </c>
      <c r="AJ128" s="8" t="s">
        <v>585</v>
      </c>
      <c r="AK128" s="8" t="s">
        <v>220</v>
      </c>
      <c r="AM128" s="8" t="s">
        <v>874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838</v>
      </c>
      <c r="Q129" s="10">
        <v>800</v>
      </c>
      <c r="R129" s="18" t="s">
        <v>886</v>
      </c>
      <c r="S129" s="18" t="s">
        <v>923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944</v>
      </c>
      <c r="AH129" s="8" t="s">
        <v>844</v>
      </c>
      <c r="AI129" s="8" t="s">
        <v>947</v>
      </c>
      <c r="AJ129" s="8" t="s">
        <v>585</v>
      </c>
      <c r="AK129" s="8" t="s">
        <v>220</v>
      </c>
      <c r="AM129" s="8" t="s">
        <v>875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838</v>
      </c>
      <c r="Q130" s="10">
        <v>800</v>
      </c>
      <c r="R130" s="18" t="s">
        <v>886</v>
      </c>
      <c r="S130" s="18" t="s">
        <v>923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944</v>
      </c>
      <c r="AH130" s="8" t="s">
        <v>845</v>
      </c>
      <c r="AI130" s="8" t="s">
        <v>947</v>
      </c>
      <c r="AJ130" s="8" t="s">
        <v>585</v>
      </c>
      <c r="AK130" s="8" t="s">
        <v>220</v>
      </c>
      <c r="AM130" s="8" t="s">
        <v>876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838</v>
      </c>
      <c r="Q131" s="10">
        <v>800</v>
      </c>
      <c r="R131" s="18" t="s">
        <v>886</v>
      </c>
      <c r="S131" s="18" t="s">
        <v>923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944</v>
      </c>
      <c r="AH131" s="8" t="s">
        <v>852</v>
      </c>
      <c r="AI131" s="8" t="s">
        <v>947</v>
      </c>
      <c r="AJ131" s="8" t="s">
        <v>585</v>
      </c>
      <c r="AK131" s="8" t="s">
        <v>220</v>
      </c>
      <c r="AM131" s="8" t="s">
        <v>877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hidden="1" customHeight="1" x14ac:dyDescent="0.2">
      <c r="A132" s="8">
        <v>5002</v>
      </c>
      <c r="B132" s="15" t="s">
        <v>26</v>
      </c>
      <c r="C132" s="8" t="s">
        <v>258</v>
      </c>
      <c r="F132" s="8" t="str">
        <f>IF(ISBLANK(E132), "", Table2[[#This Row],[unique_id]])</f>
        <v/>
      </c>
      <c r="N132" s="8"/>
      <c r="O132" s="10"/>
      <c r="P132" s="10"/>
      <c r="Q132" s="10"/>
      <c r="R132" s="10"/>
      <c r="S132" s="10"/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F132" s="8" t="s">
        <v>639</v>
      </c>
      <c r="AG132" s="10" t="s">
        <v>643</v>
      </c>
      <c r="AH132" s="8" t="s">
        <v>651</v>
      </c>
      <c r="AI132" s="8" t="s">
        <v>648</v>
      </c>
      <c r="AJ132" s="8" t="s">
        <v>258</v>
      </c>
      <c r="AK132" s="8" t="s">
        <v>541</v>
      </c>
      <c r="AL132" s="8" t="s">
        <v>636</v>
      </c>
      <c r="AM132" s="8" t="s">
        <v>659</v>
      </c>
      <c r="AN132" s="8" t="s">
        <v>655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"78:8a:20:70:d3:79"], ["ip", "10.0.0.3"]]</v>
      </c>
    </row>
    <row r="133" spans="1:41" ht="16" hidden="1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847</v>
      </c>
      <c r="K133" s="8" t="s">
        <v>414</v>
      </c>
      <c r="L133" s="8" t="s">
        <v>136</v>
      </c>
      <c r="N133" s="8"/>
      <c r="O133" s="10"/>
      <c r="P133" s="10" t="s">
        <v>839</v>
      </c>
      <c r="Q133" s="10">
        <v>900</v>
      </c>
      <c r="R133" s="18" t="s">
        <v>960</v>
      </c>
      <c r="S133" s="18" t="s">
        <v>923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835</v>
      </c>
      <c r="AH133" s="8" t="s">
        <v>836</v>
      </c>
      <c r="AI133" s="8" t="s">
        <v>834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838</v>
      </c>
      <c r="Q134" s="10">
        <v>900</v>
      </c>
      <c r="R134" s="18" t="s">
        <v>886</v>
      </c>
      <c r="S134" s="18" t="s">
        <v>923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835</v>
      </c>
      <c r="AH134" s="8" t="s">
        <v>837</v>
      </c>
      <c r="AI134" s="8" t="s">
        <v>834</v>
      </c>
      <c r="AJ134" s="8" t="s">
        <v>585</v>
      </c>
      <c r="AK134" s="8" t="s">
        <v>228</v>
      </c>
      <c r="AM134" s="8" t="s">
        <v>878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847</v>
      </c>
      <c r="K135" s="8" t="s">
        <v>414</v>
      </c>
      <c r="L135" s="8" t="s">
        <v>136</v>
      </c>
      <c r="N135" s="8"/>
      <c r="O135" s="10"/>
      <c r="P135" s="10" t="s">
        <v>839</v>
      </c>
      <c r="Q135" s="10">
        <v>1000</v>
      </c>
      <c r="R135" s="18" t="s">
        <v>960</v>
      </c>
      <c r="S135" s="18" t="s">
        <v>923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835</v>
      </c>
      <c r="AH135" s="8" t="s">
        <v>836</v>
      </c>
      <c r="AI135" s="8" t="s">
        <v>834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838</v>
      </c>
      <c r="Q136" s="10">
        <v>1000</v>
      </c>
      <c r="R136" s="18" t="s">
        <v>886</v>
      </c>
      <c r="S136" s="18" t="s">
        <v>923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835</v>
      </c>
      <c r="AH136" s="8" t="s">
        <v>837</v>
      </c>
      <c r="AI136" s="8" t="s">
        <v>834</v>
      </c>
      <c r="AJ136" s="8" t="s">
        <v>585</v>
      </c>
      <c r="AK136" s="8" t="s">
        <v>226</v>
      </c>
      <c r="AM136" s="8" t="s">
        <v>879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847</v>
      </c>
      <c r="L137" s="8" t="s">
        <v>136</v>
      </c>
      <c r="N137" s="8"/>
      <c r="O137" s="10"/>
      <c r="P137" s="10" t="s">
        <v>839</v>
      </c>
      <c r="Q137" s="10">
        <v>1100</v>
      </c>
      <c r="R137" s="18" t="s">
        <v>960</v>
      </c>
      <c r="S137" s="18" t="s">
        <v>924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944</v>
      </c>
      <c r="AH137" s="8" t="s">
        <v>836</v>
      </c>
      <c r="AI137" s="8" t="s">
        <v>947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838</v>
      </c>
      <c r="Q138" s="10">
        <v>1100</v>
      </c>
      <c r="R138" s="18" t="s">
        <v>886</v>
      </c>
      <c r="S138" s="18" t="s">
        <v>924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944</v>
      </c>
      <c r="AH138" s="8" t="s">
        <v>837</v>
      </c>
      <c r="AI138" s="8" t="s">
        <v>947</v>
      </c>
      <c r="AJ138" s="8" t="s">
        <v>585</v>
      </c>
      <c r="AK138" s="8" t="s">
        <v>227</v>
      </c>
      <c r="AM138" s="8" t="s">
        <v>880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847</v>
      </c>
      <c r="K139" s="8" t="s">
        <v>413</v>
      </c>
      <c r="L139" s="8" t="s">
        <v>136</v>
      </c>
      <c r="N139" s="8"/>
      <c r="O139" s="10"/>
      <c r="P139" s="10" t="s">
        <v>839</v>
      </c>
      <c r="Q139" s="10">
        <v>1200</v>
      </c>
      <c r="R139" s="18" t="s">
        <v>960</v>
      </c>
      <c r="S139" s="18" t="s">
        <v>921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835</v>
      </c>
      <c r="AH139" s="8" t="s">
        <v>836</v>
      </c>
      <c r="AI139" s="8" t="s">
        <v>834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838</v>
      </c>
      <c r="Q140" s="10">
        <v>1200</v>
      </c>
      <c r="R140" s="18" t="s">
        <v>886</v>
      </c>
      <c r="S140" s="18" t="s">
        <v>921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835</v>
      </c>
      <c r="AH140" s="8" t="s">
        <v>837</v>
      </c>
      <c r="AI140" s="8" t="s">
        <v>834</v>
      </c>
      <c r="AJ140" s="8" t="s">
        <v>585</v>
      </c>
      <c r="AK140" s="8" t="s">
        <v>542</v>
      </c>
      <c r="AM140" s="8" t="s">
        <v>881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847</v>
      </c>
      <c r="K141" s="8" t="s">
        <v>413</v>
      </c>
      <c r="L141" s="8" t="s">
        <v>136</v>
      </c>
      <c r="N141" s="8"/>
      <c r="O141" s="10"/>
      <c r="P141" s="10" t="s">
        <v>839</v>
      </c>
      <c r="Q141" s="10">
        <v>1300</v>
      </c>
      <c r="R141" s="18" t="s">
        <v>960</v>
      </c>
      <c r="S141" s="18" t="s">
        <v>921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944</v>
      </c>
      <c r="AH141" s="8" t="s">
        <v>836</v>
      </c>
      <c r="AI141" s="8" t="s">
        <v>947</v>
      </c>
      <c r="AJ141" s="8" t="s">
        <v>585</v>
      </c>
      <c r="AK141" s="8" t="s">
        <v>620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838</v>
      </c>
      <c r="Q142" s="10">
        <v>1300</v>
      </c>
      <c r="R142" s="18" t="s">
        <v>886</v>
      </c>
      <c r="S142" s="18" t="s">
        <v>921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944</v>
      </c>
      <c r="AH142" s="8" t="s">
        <v>837</v>
      </c>
      <c r="AI142" s="8" t="s">
        <v>947</v>
      </c>
      <c r="AJ142" s="8" t="s">
        <v>585</v>
      </c>
      <c r="AK142" s="8" t="s">
        <v>620</v>
      </c>
      <c r="AM142" s="8" t="s">
        <v>882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847</v>
      </c>
      <c r="K143" s="8" t="s">
        <v>413</v>
      </c>
      <c r="L143" s="8" t="s">
        <v>136</v>
      </c>
      <c r="N143" s="8"/>
      <c r="O143" s="10"/>
      <c r="P143" s="10" t="s">
        <v>839</v>
      </c>
      <c r="Q143" s="10">
        <v>1400</v>
      </c>
      <c r="R143" s="18" t="s">
        <v>960</v>
      </c>
      <c r="S143" s="18" t="s">
        <v>921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944</v>
      </c>
      <c r="AH143" s="8" t="s">
        <v>836</v>
      </c>
      <c r="AI143" s="8" t="s">
        <v>947</v>
      </c>
      <c r="AJ143" s="8" t="s">
        <v>585</v>
      </c>
      <c r="AK143" s="8" t="s">
        <v>849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838</v>
      </c>
      <c r="Q144" s="10">
        <v>1400</v>
      </c>
      <c r="R144" s="18" t="s">
        <v>886</v>
      </c>
      <c r="S144" s="18" t="s">
        <v>921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944</v>
      </c>
      <c r="AH144" s="8" t="s">
        <v>837</v>
      </c>
      <c r="AI144" s="8" t="s">
        <v>947</v>
      </c>
      <c r="AJ144" s="8" t="s">
        <v>585</v>
      </c>
      <c r="AK144" s="8" t="s">
        <v>849</v>
      </c>
      <c r="AM144" s="8" t="s">
        <v>883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hidden="1" customHeight="1" x14ac:dyDescent="0.2">
      <c r="A145" s="8">
        <v>5003</v>
      </c>
      <c r="B145" s="15" t="s">
        <v>26</v>
      </c>
      <c r="C145" s="8" t="s">
        <v>258</v>
      </c>
      <c r="F145" s="8" t="str">
        <f>IF(ISBLANK(E145), "", Table2[[#This Row],[unique_id]])</f>
        <v/>
      </c>
      <c r="N145" s="8"/>
      <c r="O145" s="10"/>
      <c r="P145" s="10"/>
      <c r="Q145" s="10"/>
      <c r="R145" s="10"/>
      <c r="S145" s="10"/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F145" s="8" t="s">
        <v>640</v>
      </c>
      <c r="AG145" s="10" t="s">
        <v>643</v>
      </c>
      <c r="AH145" s="8" t="s">
        <v>651</v>
      </c>
      <c r="AI145" s="8" t="s">
        <v>649</v>
      </c>
      <c r="AJ145" s="8" t="s">
        <v>258</v>
      </c>
      <c r="AK145" s="8" t="s">
        <v>645</v>
      </c>
      <c r="AL145" s="8" t="s">
        <v>636</v>
      </c>
      <c r="AM145" s="8" t="s">
        <v>660</v>
      </c>
      <c r="AN145" s="8" t="s">
        <v>656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"f0:9f:c2:fc:b0:f7"], ["ip", "10.0.0.4"]]</v>
      </c>
    </row>
    <row r="146" spans="1:41" ht="16" hidden="1" customHeight="1" x14ac:dyDescent="0.2">
      <c r="A146" s="8">
        <v>5005</v>
      </c>
      <c r="B146" s="15" t="s">
        <v>26</v>
      </c>
      <c r="C146" s="15" t="s">
        <v>587</v>
      </c>
      <c r="D146" s="15"/>
      <c r="E146" s="15"/>
      <c r="G146" s="15"/>
      <c r="H146" s="15"/>
      <c r="I146" s="15"/>
      <c r="K146" s="15"/>
      <c r="L146" s="15"/>
      <c r="N146" s="8"/>
      <c r="O146" s="10"/>
      <c r="P146" s="10"/>
      <c r="Q146" s="10"/>
      <c r="R146" s="10"/>
      <c r="S146" s="10"/>
      <c r="T146" s="8"/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">
        <v>586</v>
      </c>
      <c r="AG146" s="10" t="s">
        <v>999</v>
      </c>
      <c r="AH146" s="8" t="s">
        <v>590</v>
      </c>
      <c r="AI146" s="8" t="s">
        <v>593</v>
      </c>
      <c r="AJ146" s="8" t="s">
        <v>332</v>
      </c>
      <c r="AK146" s="8" t="s">
        <v>28</v>
      </c>
      <c r="AL146" s="8" t="s">
        <v>637</v>
      </c>
      <c r="AM146" s="8" t="s">
        <v>1014</v>
      </c>
      <c r="AN146" s="8" t="s">
        <v>631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"00:e0:4c:68:07:65"], ["ip", "10.0.2.11"]]</v>
      </c>
    </row>
    <row r="147" spans="1:41" ht="16" hidden="1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961</v>
      </c>
      <c r="F147" s="8" t="str">
        <f>IF(ISBLANK(E147), "", Table2[[#This Row],[unique_id]])</f>
        <v>garden_pedestals</v>
      </c>
      <c r="G147" s="8" t="s">
        <v>962</v>
      </c>
      <c r="H147" s="8" t="s">
        <v>139</v>
      </c>
      <c r="I147" s="8" t="s">
        <v>132</v>
      </c>
      <c r="J147" s="8" t="s">
        <v>973</v>
      </c>
      <c r="L147" s="8" t="s">
        <v>136</v>
      </c>
      <c r="N147" s="8"/>
      <c r="O147" s="10"/>
      <c r="P147" s="10" t="s">
        <v>839</v>
      </c>
      <c r="Q147" s="10" t="s">
        <v>950</v>
      </c>
      <c r="R147" s="18" t="s">
        <v>959</v>
      </c>
      <c r="S147" s="18" t="s">
        <v>949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946</v>
      </c>
      <c r="AH147" s="8" t="s">
        <v>964</v>
      </c>
      <c r="AI147" s="8" t="s">
        <v>948</v>
      </c>
      <c r="AJ147" s="8" t="s">
        <v>585</v>
      </c>
      <c r="AK147" s="8" t="s">
        <v>963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838</v>
      </c>
      <c r="Q148" s="10" t="s">
        <v>950</v>
      </c>
      <c r="R148" s="18" t="s">
        <v>886</v>
      </c>
      <c r="S148" s="18" t="s">
        <v>949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946</v>
      </c>
      <c r="AH148" s="8" t="s">
        <v>965</v>
      </c>
      <c r="AI148" s="8" t="s">
        <v>948</v>
      </c>
      <c r="AJ148" s="8" t="s">
        <v>585</v>
      </c>
      <c r="AK148" s="8" t="s">
        <v>963</v>
      </c>
      <c r="AM148" s="8" t="s">
        <v>945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838</v>
      </c>
      <c r="Q149" s="10" t="s">
        <v>950</v>
      </c>
      <c r="R149" s="18" t="s">
        <v>886</v>
      </c>
      <c r="S149" s="18" t="s">
        <v>949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946</v>
      </c>
      <c r="AH149" s="8" t="s">
        <v>966</v>
      </c>
      <c r="AI149" s="8" t="s">
        <v>948</v>
      </c>
      <c r="AJ149" s="8" t="s">
        <v>585</v>
      </c>
      <c r="AK149" s="8" t="s">
        <v>963</v>
      </c>
      <c r="AM149" s="8" t="s">
        <v>951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838</v>
      </c>
      <c r="Q150" s="10" t="s">
        <v>950</v>
      </c>
      <c r="R150" s="18" t="s">
        <v>886</v>
      </c>
      <c r="S150" s="18" t="s">
        <v>949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946</v>
      </c>
      <c r="AH150" s="8" t="s">
        <v>967</v>
      </c>
      <c r="AI150" s="8" t="s">
        <v>948</v>
      </c>
      <c r="AJ150" s="8" t="s">
        <v>585</v>
      </c>
      <c r="AK150" s="8" t="s">
        <v>963</v>
      </c>
      <c r="AM150" s="8" t="s">
        <v>952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838</v>
      </c>
      <c r="Q151" s="10" t="s">
        <v>950</v>
      </c>
      <c r="R151" s="18" t="s">
        <v>886</v>
      </c>
      <c r="S151" s="18" t="s">
        <v>949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946</v>
      </c>
      <c r="AH151" s="8" t="s">
        <v>968</v>
      </c>
      <c r="AI151" s="8" t="s">
        <v>948</v>
      </c>
      <c r="AJ151" s="8" t="s">
        <v>585</v>
      </c>
      <c r="AK151" s="8" t="s">
        <v>963</v>
      </c>
      <c r="AM151" s="8" t="s">
        <v>953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971</v>
      </c>
      <c r="F152" s="8" t="str">
        <f>IF(ISBLANK(E152), "", Table2[[#This Row],[unique_id]])</f>
        <v>tree_spotlights</v>
      </c>
      <c r="G152" s="8" t="s">
        <v>958</v>
      </c>
      <c r="H152" s="8" t="s">
        <v>139</v>
      </c>
      <c r="I152" s="8" t="s">
        <v>132</v>
      </c>
      <c r="J152" s="8" t="s">
        <v>972</v>
      </c>
      <c r="L152" s="8" t="s">
        <v>136</v>
      </c>
      <c r="N152" s="8"/>
      <c r="O152" s="10"/>
      <c r="P152" s="10" t="s">
        <v>839</v>
      </c>
      <c r="Q152" s="10" t="s">
        <v>957</v>
      </c>
      <c r="R152" s="18" t="s">
        <v>959</v>
      </c>
      <c r="S152" s="18" t="s">
        <v>949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946</v>
      </c>
      <c r="AH152" s="8" t="s">
        <v>969</v>
      </c>
      <c r="AI152" s="8" t="s">
        <v>956</v>
      </c>
      <c r="AJ152" s="8" t="s">
        <v>585</v>
      </c>
      <c r="AK152" s="8" t="s">
        <v>955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838</v>
      </c>
      <c r="Q153" s="10" t="s">
        <v>957</v>
      </c>
      <c r="R153" s="18" t="s">
        <v>886</v>
      </c>
      <c r="S153" s="18" t="s">
        <v>949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946</v>
      </c>
      <c r="AH153" s="8" t="s">
        <v>970</v>
      </c>
      <c r="AI153" s="8" t="s">
        <v>956</v>
      </c>
      <c r="AJ153" s="8" t="s">
        <v>585</v>
      </c>
      <c r="AK153" s="8" t="s">
        <v>955</v>
      </c>
      <c r="AM153" s="8" t="s">
        <v>954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838</v>
      </c>
      <c r="Q154" s="10" t="s">
        <v>957</v>
      </c>
      <c r="R154" s="18" t="s">
        <v>886</v>
      </c>
      <c r="S154" s="18" t="s">
        <v>949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946</v>
      </c>
      <c r="AH154" s="8" t="s">
        <v>979</v>
      </c>
      <c r="AI154" s="8" t="s">
        <v>956</v>
      </c>
      <c r="AJ154" s="8" t="s">
        <v>585</v>
      </c>
      <c r="AK154" s="8" t="s">
        <v>955</v>
      </c>
      <c r="AM154" s="8" t="s">
        <v>980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750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8">
        <v>5008</v>
      </c>
      <c r="B156" s="15" t="s">
        <v>26</v>
      </c>
      <c r="C156" s="15" t="s">
        <v>587</v>
      </c>
      <c r="D156" s="15"/>
      <c r="E156" s="15"/>
      <c r="G156" s="15"/>
      <c r="H156" s="15"/>
      <c r="I156" s="15"/>
      <c r="N156" s="8"/>
      <c r="O156" s="10"/>
      <c r="P156" s="10"/>
      <c r="Q156" s="10"/>
      <c r="R156" s="10"/>
      <c r="S156" s="10"/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/>
      <c r="AF156" s="8" t="s">
        <v>588</v>
      </c>
      <c r="AG156" s="10" t="s">
        <v>999</v>
      </c>
      <c r="AH156" s="8" t="s">
        <v>591</v>
      </c>
      <c r="AI156" s="8" t="s">
        <v>594</v>
      </c>
      <c r="AJ156" s="8" t="s">
        <v>332</v>
      </c>
      <c r="AK156" s="8" t="s">
        <v>28</v>
      </c>
      <c r="AL156" s="8" t="s">
        <v>637</v>
      </c>
      <c r="AM156" s="8" t="s">
        <v>595</v>
      </c>
      <c r="AN156" s="8" t="s">
        <v>632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"00:e0:4c:68:04:21"], ["ip", "10.0.2.12"]]</v>
      </c>
    </row>
    <row r="157" spans="1:41" ht="16" hidden="1" customHeight="1" x14ac:dyDescent="0.2">
      <c r="A157" s="8">
        <v>5010</v>
      </c>
      <c r="B157" s="15" t="s">
        <v>26</v>
      </c>
      <c r="C157" s="15" t="s">
        <v>587</v>
      </c>
      <c r="D157" s="15"/>
      <c r="E157" s="15"/>
      <c r="G157" s="15"/>
      <c r="H157" s="15"/>
      <c r="I157" s="15"/>
      <c r="N157" s="8"/>
      <c r="O157" s="10"/>
      <c r="P157" s="10"/>
      <c r="Q157" s="10"/>
      <c r="R157" s="10"/>
      <c r="S157" s="10"/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/>
      <c r="AF157" s="8" t="s">
        <v>589</v>
      </c>
      <c r="AG157" s="10" t="s">
        <v>999</v>
      </c>
      <c r="AH157" s="8" t="s">
        <v>592</v>
      </c>
      <c r="AI157" s="8" t="s">
        <v>594</v>
      </c>
      <c r="AJ157" s="8" t="s">
        <v>332</v>
      </c>
      <c r="AK157" s="8" t="s">
        <v>28</v>
      </c>
      <c r="AL157" s="8" t="s">
        <v>637</v>
      </c>
      <c r="AM157" s="8" t="s">
        <v>731</v>
      </c>
      <c r="AN157" s="39" t="s">
        <v>635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"00:e0:4c:68:07:0d"], ["ip", "10.0.2.13"]]</v>
      </c>
    </row>
    <row r="158" spans="1:41" ht="16" hidden="1" customHeight="1" x14ac:dyDescent="0.2">
      <c r="A158" s="8">
        <v>5012</v>
      </c>
      <c r="B158" s="15" t="s">
        <v>26</v>
      </c>
      <c r="C158" s="15" t="s">
        <v>587</v>
      </c>
      <c r="D158" s="15"/>
      <c r="E158" s="15"/>
      <c r="G158" s="15"/>
      <c r="H158" s="15"/>
      <c r="I158" s="15"/>
      <c r="N158" s="8"/>
      <c r="O158" s="10"/>
      <c r="P158" s="10"/>
      <c r="Q158" s="10"/>
      <c r="R158" s="10"/>
      <c r="S158" s="10"/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/>
      <c r="AF158" s="8" t="s">
        <v>997</v>
      </c>
      <c r="AG158" s="10" t="s">
        <v>999</v>
      </c>
      <c r="AH158" s="8" t="s">
        <v>1000</v>
      </c>
      <c r="AI158" s="8" t="s">
        <v>594</v>
      </c>
      <c r="AJ158" s="8" t="s">
        <v>332</v>
      </c>
      <c r="AK158" s="8" t="s">
        <v>28</v>
      </c>
      <c r="AL158" s="8" t="s">
        <v>637</v>
      </c>
      <c r="AM158" s="8" t="s">
        <v>1005</v>
      </c>
      <c r="AN158" s="39" t="s">
        <v>927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"40:6c:8f:2a:da:9c"], ["ip", "10.0.2.14"]]</v>
      </c>
    </row>
    <row r="159" spans="1:41" ht="16" hidden="1" customHeight="1" x14ac:dyDescent="0.2">
      <c r="A159" s="8">
        <v>5013</v>
      </c>
      <c r="B159" s="39" t="s">
        <v>26</v>
      </c>
      <c r="C159" s="15" t="s">
        <v>587</v>
      </c>
      <c r="D159" s="15"/>
      <c r="E159" s="15"/>
      <c r="G159" s="15"/>
      <c r="H159" s="15"/>
      <c r="I159" s="15"/>
      <c r="N159" s="8"/>
      <c r="O159" s="10"/>
      <c r="P159" s="10"/>
      <c r="Q159" s="10"/>
      <c r="R159" s="10"/>
      <c r="S159" s="10"/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/>
      <c r="AF159" s="8" t="s">
        <v>998</v>
      </c>
      <c r="AG159" s="10" t="s">
        <v>999</v>
      </c>
      <c r="AH159" s="8" t="s">
        <v>1001</v>
      </c>
      <c r="AI159" s="8" t="s">
        <v>594</v>
      </c>
      <c r="AJ159" s="8" t="s">
        <v>332</v>
      </c>
      <c r="AK159" s="8" t="s">
        <v>28</v>
      </c>
      <c r="AL159" s="8" t="s">
        <v>637</v>
      </c>
      <c r="AM159" s="8" t="s">
        <v>1004</v>
      </c>
      <c r="AN159" s="39" t="s">
        <v>1002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"0c:4d:e9:d2:86:6c"], ["ip", "10.0.2.15"]]</v>
      </c>
    </row>
    <row r="160" spans="1:41" ht="16" hidden="1" customHeight="1" x14ac:dyDescent="0.2">
      <c r="A160" s="8">
        <v>5015</v>
      </c>
      <c r="B160" s="15" t="s">
        <v>26</v>
      </c>
      <c r="C160" s="15" t="s">
        <v>587</v>
      </c>
      <c r="D160" s="15"/>
      <c r="E160" s="15"/>
      <c r="G160" s="15"/>
      <c r="H160" s="15"/>
      <c r="I160" s="15"/>
      <c r="N160" s="8"/>
      <c r="O160" s="10"/>
      <c r="P160" s="10"/>
      <c r="Q160" s="10"/>
      <c r="R160" s="10"/>
      <c r="S160" s="10"/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/>
      <c r="AF160" s="8" t="s">
        <v>931</v>
      </c>
      <c r="AG160" s="10" t="s">
        <v>999</v>
      </c>
      <c r="AH160" s="8" t="s">
        <v>930</v>
      </c>
      <c r="AI160" s="8" t="s">
        <v>929</v>
      </c>
      <c r="AJ160" s="8" t="s">
        <v>928</v>
      </c>
      <c r="AK160" s="8" t="s">
        <v>28</v>
      </c>
      <c r="AL160" s="8" t="s">
        <v>637</v>
      </c>
      <c r="AM160" s="8" t="s">
        <v>926</v>
      </c>
      <c r="AN160" s="39" t="s">
        <v>1003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"b8:27:eb:78:74:0e"], ["ip", "10.0.2.16"]]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8">
        <v>5004</v>
      </c>
      <c r="B162" s="15" t="s">
        <v>26</v>
      </c>
      <c r="C162" s="15" t="s">
        <v>610</v>
      </c>
      <c r="D162" s="15"/>
      <c r="E162" s="15"/>
      <c r="G162" s="15"/>
      <c r="H162" s="15"/>
      <c r="I162" s="15"/>
      <c r="K162" s="15"/>
      <c r="L162" s="15"/>
      <c r="N162" s="8"/>
      <c r="O162" s="10"/>
      <c r="P162" s="10"/>
      <c r="Q162" s="10"/>
      <c r="R162" s="10"/>
      <c r="S162" s="10"/>
      <c r="T162" s="8"/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">
        <v>611</v>
      </c>
      <c r="AG162" s="10" t="s">
        <v>613</v>
      </c>
      <c r="AH162" s="8" t="s">
        <v>615</v>
      </c>
      <c r="AI162" s="8" t="s">
        <v>612</v>
      </c>
      <c r="AJ162" s="8" t="s">
        <v>614</v>
      </c>
      <c r="AK162" s="8" t="s">
        <v>28</v>
      </c>
      <c r="AL162" s="8" t="s">
        <v>661</v>
      </c>
      <c r="AM162" s="16" t="s">
        <v>734</v>
      </c>
      <c r="AN162" s="8" t="s">
        <v>662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"4a:9a:06:5d:53:66"], ["ip", "10.0.4.10"]]</v>
      </c>
    </row>
    <row r="163" spans="1:41" ht="16" hidden="1" customHeight="1" x14ac:dyDescent="0.2">
      <c r="A163" s="8">
        <v>5006</v>
      </c>
      <c r="B163" s="15" t="s">
        <v>26</v>
      </c>
      <c r="C163" s="15" t="s">
        <v>587</v>
      </c>
      <c r="D163" s="15"/>
      <c r="E163" s="15"/>
      <c r="F163" s="8" t="str">
        <f>IF(ISBLANK(E163), "", Table2[[#This Row],[unique_id]])</f>
        <v/>
      </c>
      <c r="G163" s="15"/>
      <c r="H163" s="15"/>
      <c r="I163" s="15"/>
      <c r="K163" s="15"/>
      <c r="L163" s="15"/>
      <c r="N163" s="8"/>
      <c r="O163" s="10"/>
      <c r="P163" s="10"/>
      <c r="Q163" s="10"/>
      <c r="R163" s="10"/>
      <c r="S163" s="10"/>
      <c r="T163" s="8"/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F163" s="8" t="s">
        <v>586</v>
      </c>
      <c r="AG163" s="10" t="s">
        <v>999</v>
      </c>
      <c r="AH163" s="8" t="s">
        <v>590</v>
      </c>
      <c r="AI163" s="8" t="s">
        <v>593</v>
      </c>
      <c r="AJ163" s="8" t="s">
        <v>332</v>
      </c>
      <c r="AK163" s="8" t="s">
        <v>28</v>
      </c>
      <c r="AL163" s="8" t="s">
        <v>661</v>
      </c>
      <c r="AM163" s="8" t="s">
        <v>732</v>
      </c>
      <c r="AN163" s="8" t="s">
        <v>729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"4a:e0:4c:68:06:a1"], ["ip", "10.0.4.11"]]</v>
      </c>
    </row>
    <row r="164" spans="1:41" ht="16" hidden="1" customHeight="1" x14ac:dyDescent="0.2">
      <c r="A164" s="8">
        <v>1590</v>
      </c>
      <c r="B164" s="8" t="s">
        <v>26</v>
      </c>
      <c r="C164" s="8" t="s">
        <v>750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771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770</v>
      </c>
      <c r="D165" s="8" t="s">
        <v>129</v>
      </c>
      <c r="E165" s="36" t="s">
        <v>775</v>
      </c>
      <c r="F165" s="8" t="str">
        <f>IF(ISBLANK(E165), "", Table2[[#This Row],[unique_id]])</f>
        <v>lounge_air_purifier</v>
      </c>
      <c r="G165" s="8" t="s">
        <v>208</v>
      </c>
      <c r="H165" s="8" t="s">
        <v>771</v>
      </c>
      <c r="I165" s="8" t="s">
        <v>132</v>
      </c>
      <c r="J165" s="8" t="s">
        <v>798</v>
      </c>
      <c r="L165" s="8" t="s">
        <v>136</v>
      </c>
      <c r="N165" s="8"/>
      <c r="O165" s="10"/>
      <c r="P165" s="10" t="s">
        <v>838</v>
      </c>
      <c r="Q165" s="10"/>
      <c r="R165" s="18" t="s">
        <v>886</v>
      </c>
      <c r="S165" s="18"/>
      <c r="T165" s="8"/>
      <c r="W165" s="8" t="s">
        <v>772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787</v>
      </c>
      <c r="AG165" s="10" t="s">
        <v>788</v>
      </c>
      <c r="AH165" s="8" t="s">
        <v>786</v>
      </c>
      <c r="AI165" s="8" t="s">
        <v>789</v>
      </c>
      <c r="AJ165" s="8" t="s">
        <v>770</v>
      </c>
      <c r="AK165" s="8" t="s">
        <v>208</v>
      </c>
      <c r="AM165" s="8" t="s">
        <v>823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770</v>
      </c>
      <c r="D166" s="8" t="s">
        <v>129</v>
      </c>
      <c r="E166" s="36" t="s">
        <v>892</v>
      </c>
      <c r="F166" s="8" t="str">
        <f>IF(ISBLANK(E166), "", Table2[[#This Row],[unique_id]])</f>
        <v>dining_air_purifier</v>
      </c>
      <c r="G166" s="8" t="s">
        <v>207</v>
      </c>
      <c r="H166" s="8" t="s">
        <v>771</v>
      </c>
      <c r="I166" s="8" t="s">
        <v>132</v>
      </c>
      <c r="J166" s="8" t="s">
        <v>798</v>
      </c>
      <c r="L166" s="8" t="s">
        <v>136</v>
      </c>
      <c r="N166" s="8"/>
      <c r="O166" s="10"/>
      <c r="P166" s="10" t="s">
        <v>838</v>
      </c>
      <c r="Q166" s="10"/>
      <c r="R166" s="18" t="s">
        <v>886</v>
      </c>
      <c r="S166" s="18"/>
      <c r="T166" s="8"/>
      <c r="W166" s="8" t="s">
        <v>772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894</v>
      </c>
      <c r="AG166" s="10" t="s">
        <v>788</v>
      </c>
      <c r="AH166" s="8" t="s">
        <v>786</v>
      </c>
      <c r="AI166" s="8" t="s">
        <v>789</v>
      </c>
      <c r="AJ166" s="8" t="s">
        <v>770</v>
      </c>
      <c r="AK166" s="8" t="s">
        <v>207</v>
      </c>
      <c r="AM166" s="8" t="s">
        <v>893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747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747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747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750</v>
      </c>
      <c r="D170" s="8" t="s">
        <v>500</v>
      </c>
      <c r="E170" s="8" t="s">
        <v>748</v>
      </c>
      <c r="F170" s="8" t="str">
        <f>IF(ISBLANK(E170), "", Table2[[#This Row],[unique_id]])</f>
        <v>graph_break</v>
      </c>
      <c r="G170" s="8" t="s">
        <v>749</v>
      </c>
      <c r="H170" s="8" t="s">
        <v>289</v>
      </c>
      <c r="I170" s="8" t="s">
        <v>141</v>
      </c>
      <c r="N170" s="8" t="s">
        <v>747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747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747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747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747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747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760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747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981</v>
      </c>
      <c r="C177" s="13" t="s">
        <v>509</v>
      </c>
      <c r="D177" s="13" t="s">
        <v>27</v>
      </c>
      <c r="E177" s="13" t="s">
        <v>762</v>
      </c>
      <c r="F177" s="8" t="str">
        <f>IF(ISBLANK(E177), "", Table2[[#This Row],[unique_id]])</f>
        <v>roof_water_heater_booster_energy_power</v>
      </c>
      <c r="G177" s="13" t="s">
        <v>764</v>
      </c>
      <c r="H177" s="13" t="s">
        <v>289</v>
      </c>
      <c r="I177" s="13" t="s">
        <v>141</v>
      </c>
      <c r="K177" s="13"/>
      <c r="L177" s="13" t="s">
        <v>136</v>
      </c>
      <c r="N177" s="8" t="s">
        <v>747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747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747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747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981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747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747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747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747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993</v>
      </c>
      <c r="F185" s="8" t="str">
        <f>IF(ISBLANK(E185), "", Table2[[#This Row],[unique_id]])</f>
        <v>landing_festoons_current_consumption</v>
      </c>
      <c r="G185" s="8" t="s">
        <v>938</v>
      </c>
      <c r="H185" s="8" t="s">
        <v>289</v>
      </c>
      <c r="I185" s="8" t="s">
        <v>141</v>
      </c>
      <c r="L185" s="8" t="s">
        <v>136</v>
      </c>
      <c r="N185" s="8" t="s">
        <v>747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991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747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767</v>
      </c>
      <c r="H187" s="8" t="s">
        <v>289</v>
      </c>
      <c r="I187" s="8" t="s">
        <v>141</v>
      </c>
      <c r="L187" s="8" t="s">
        <v>136</v>
      </c>
      <c r="N187" s="8" t="s">
        <v>747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747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747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736</v>
      </c>
      <c r="H190" s="8" t="s">
        <v>289</v>
      </c>
      <c r="I190" s="8" t="s">
        <v>141</v>
      </c>
      <c r="L190" s="8" t="s">
        <v>136</v>
      </c>
      <c r="N190" s="8" t="s">
        <v>747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750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747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747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747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747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746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746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746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750</v>
      </c>
      <c r="D199" s="8" t="s">
        <v>500</v>
      </c>
      <c r="E199" s="8" t="s">
        <v>748</v>
      </c>
      <c r="F199" s="8" t="str">
        <f>IF(ISBLANK(E199), "", Table2[[#This Row],[unique_id]])</f>
        <v>graph_break</v>
      </c>
      <c r="G199" s="8" t="s">
        <v>749</v>
      </c>
      <c r="H199" s="8" t="s">
        <v>234</v>
      </c>
      <c r="I199" s="8" t="s">
        <v>141</v>
      </c>
      <c r="N199" s="8" t="s">
        <v>746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746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746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746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746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746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761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746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981</v>
      </c>
      <c r="C206" s="8" t="s">
        <v>509</v>
      </c>
      <c r="D206" s="8" t="s">
        <v>27</v>
      </c>
      <c r="E206" s="8" t="s">
        <v>763</v>
      </c>
      <c r="F206" s="8" t="str">
        <f>IF(ISBLANK(E206), "", Table2[[#This Row],[unique_id]])</f>
        <v>roof_water_heater_booster_energy_today</v>
      </c>
      <c r="G206" s="8" t="s">
        <v>764</v>
      </c>
      <c r="H206" s="8" t="s">
        <v>234</v>
      </c>
      <c r="I206" s="8" t="s">
        <v>141</v>
      </c>
      <c r="L206" s="8" t="s">
        <v>136</v>
      </c>
      <c r="N206" s="8" t="s">
        <v>746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746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746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746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981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746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746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746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746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994</v>
      </c>
      <c r="F214" s="8" t="str">
        <f>IF(ISBLANK(E214), "", Table2[[#This Row],[unique_id]])</f>
        <v>landing_festoons_today_s_consumption</v>
      </c>
      <c r="G214" s="8" t="s">
        <v>938</v>
      </c>
      <c r="H214" s="8" t="s">
        <v>234</v>
      </c>
      <c r="I214" s="8" t="s">
        <v>141</v>
      </c>
      <c r="L214" s="8" t="s">
        <v>136</v>
      </c>
      <c r="N214" s="8" t="s">
        <v>746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992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746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767</v>
      </c>
      <c r="H216" s="8" t="s">
        <v>234</v>
      </c>
      <c r="I216" s="8" t="s">
        <v>141</v>
      </c>
      <c r="L216" s="8" t="s">
        <v>136</v>
      </c>
      <c r="N216" s="8" t="s">
        <v>746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746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746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746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746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736</v>
      </c>
      <c r="H221" s="8" t="s">
        <v>234</v>
      </c>
      <c r="I221" s="8" t="s">
        <v>141</v>
      </c>
      <c r="L221" s="8" t="s">
        <v>136</v>
      </c>
      <c r="N221" s="8" t="s">
        <v>746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746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746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750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746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746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746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746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746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746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746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746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746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728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750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750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897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911</v>
      </c>
      <c r="I253" s="8" t="s">
        <v>381</v>
      </c>
      <c r="J253" s="8" t="s">
        <v>896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889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911</v>
      </c>
      <c r="I254" s="8" t="s">
        <v>381</v>
      </c>
      <c r="J254" s="8" t="s">
        <v>896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898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911</v>
      </c>
      <c r="I255" s="8" t="s">
        <v>381</v>
      </c>
      <c r="J255" s="8" t="s">
        <v>909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899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911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911</v>
      </c>
      <c r="I257" s="8" t="s">
        <v>381</v>
      </c>
      <c r="J257" s="8" t="s">
        <v>920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901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911</v>
      </c>
      <c r="I258" s="8" t="s">
        <v>381</v>
      </c>
      <c r="J258" s="8" t="s">
        <v>920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995</v>
      </c>
      <c r="F259" s="8" t="str">
        <f>IF(ISBLANK(E259), "", Table2[[#This Row],[unique_id]])</f>
        <v>lighting_reset_adaptive_lighting_lounge_lamp</v>
      </c>
      <c r="G259" t="s">
        <v>934</v>
      </c>
      <c r="H259" s="8" t="s">
        <v>911</v>
      </c>
      <c r="I259" s="8" t="s">
        <v>381</v>
      </c>
      <c r="J259" s="8" t="s">
        <v>896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902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911</v>
      </c>
      <c r="I260" s="8" t="s">
        <v>381</v>
      </c>
      <c r="J260" s="8" t="s">
        <v>920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903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911</v>
      </c>
      <c r="I261" s="8" t="s">
        <v>381</v>
      </c>
      <c r="J261" s="8" t="s">
        <v>920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904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911</v>
      </c>
      <c r="I262" s="8" t="s">
        <v>381</v>
      </c>
      <c r="J262" s="8" t="s">
        <v>920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905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911</v>
      </c>
      <c r="I263" s="8" t="s">
        <v>381</v>
      </c>
      <c r="J263" s="8" t="s">
        <v>920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925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911</v>
      </c>
      <c r="I264" s="8" t="s">
        <v>381</v>
      </c>
      <c r="J264" s="8" t="s">
        <v>920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906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911</v>
      </c>
      <c r="I265" s="8" t="s">
        <v>381</v>
      </c>
      <c r="J265" s="8" t="s">
        <v>920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907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911</v>
      </c>
      <c r="I266" s="8" t="s">
        <v>381</v>
      </c>
      <c r="J266" s="8" t="s">
        <v>920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908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911</v>
      </c>
      <c r="I267" s="8" t="s">
        <v>381</v>
      </c>
      <c r="J267" s="8" t="s">
        <v>920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849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750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911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8">
        <v>2611</v>
      </c>
      <c r="B269" s="8" t="s">
        <v>26</v>
      </c>
      <c r="C269" s="8" t="s">
        <v>191</v>
      </c>
      <c r="D269" s="8" t="s">
        <v>145</v>
      </c>
      <c r="E269" s="8" t="s">
        <v>336</v>
      </c>
      <c r="F269" s="8" t="str">
        <f>IF(ISBLANK(E269), "", Table2[[#This Row],[unique_id]])</f>
        <v>parents_home</v>
      </c>
      <c r="G269" s="8" t="s">
        <v>326</v>
      </c>
      <c r="H269" s="8" t="s">
        <v>341</v>
      </c>
      <c r="I269" s="8" t="s">
        <v>144</v>
      </c>
      <c r="L269" s="8" t="s">
        <v>136</v>
      </c>
      <c r="M269" s="8" t="s">
        <v>340</v>
      </c>
      <c r="N269" s="8"/>
      <c r="O269" s="10"/>
      <c r="P269" s="10"/>
      <c r="Q269" s="10"/>
      <c r="R269" s="10"/>
      <c r="S269" s="10"/>
      <c r="T269" s="8"/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sonos-parents-home</v>
      </c>
      <c r="AG269" s="10" t="s">
        <v>559</v>
      </c>
      <c r="AH269" s="8" t="s">
        <v>561</v>
      </c>
      <c r="AI269" s="8" t="s">
        <v>562</v>
      </c>
      <c r="AJ269" s="8" t="str">
        <f>IF(OR(ISBLANK(AM269), ISBLANK(AN269)), "", Table2[[#This Row],[device_via_device]])</f>
        <v>Sonos</v>
      </c>
      <c r="AK269" s="8" t="s">
        <v>206</v>
      </c>
      <c r="AL269" s="8" t="s">
        <v>661</v>
      </c>
      <c r="AM269" s="8" t="s">
        <v>564</v>
      </c>
      <c r="AN269" s="15" t="s">
        <v>743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"5c:aa:fd:d1:23:be"], ["ip", "10.0.4.40"]]</v>
      </c>
    </row>
    <row r="270" spans="1:41" ht="16" hidden="1" customHeight="1" x14ac:dyDescent="0.2">
      <c r="A270" s="8">
        <v>2610</v>
      </c>
      <c r="B270" s="8" t="s">
        <v>26</v>
      </c>
      <c r="C270" s="8" t="s">
        <v>191</v>
      </c>
      <c r="D270" s="8" t="s">
        <v>145</v>
      </c>
      <c r="E270" s="8" t="s">
        <v>329</v>
      </c>
      <c r="F270" s="8" t="str">
        <f>IF(ISBLANK(E270), "", Table2[[#This Row],[unique_id]])</f>
        <v>kitchen_home</v>
      </c>
      <c r="G270" s="8" t="s">
        <v>328</v>
      </c>
      <c r="H270" s="8" t="s">
        <v>341</v>
      </c>
      <c r="I270" s="8" t="s">
        <v>144</v>
      </c>
      <c r="L270" s="8" t="s">
        <v>136</v>
      </c>
      <c r="M270" s="8" t="s">
        <v>340</v>
      </c>
      <c r="N270" s="8"/>
      <c r="O270" s="10"/>
      <c r="P270" s="10"/>
      <c r="Q270" s="10"/>
      <c r="R270" s="10"/>
      <c r="S270" s="10"/>
      <c r="T270" s="8"/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sonos-kitchen-home</v>
      </c>
      <c r="AG270" s="10" t="s">
        <v>559</v>
      </c>
      <c r="AH270" s="8" t="s">
        <v>561</v>
      </c>
      <c r="AI270" s="8" t="s">
        <v>562</v>
      </c>
      <c r="AJ270" s="8" t="str">
        <f>IF(OR(ISBLANK(AM270), ISBLANK(AN270)), "", Table2[[#This Row],[device_via_device]])</f>
        <v>Sonos</v>
      </c>
      <c r="AK270" s="8" t="s">
        <v>220</v>
      </c>
      <c r="AL270" s="8" t="s">
        <v>661</v>
      </c>
      <c r="AM270" s="8" t="s">
        <v>566</v>
      </c>
      <c r="AN270" s="39" t="s">
        <v>744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"48:a6:b8:e2:50:40"], ["ip", "10.0.4.41"]]</v>
      </c>
    </row>
    <row r="271" spans="1:41" ht="16" hidden="1" customHeight="1" x14ac:dyDescent="0.2">
      <c r="A271" s="8">
        <v>2610</v>
      </c>
      <c r="B271" s="8" t="s">
        <v>26</v>
      </c>
      <c r="C271" s="8" t="s">
        <v>191</v>
      </c>
      <c r="D271" s="8" t="s">
        <v>145</v>
      </c>
      <c r="E271" s="8" t="s">
        <v>147</v>
      </c>
      <c r="F271" s="8" t="str">
        <f>IF(ISBLANK(E271), "", Table2[[#This Row],[unique_id]])</f>
        <v>kitchen_speaker</v>
      </c>
      <c r="G271" s="8" t="s">
        <v>199</v>
      </c>
      <c r="H271" s="8" t="s">
        <v>341</v>
      </c>
      <c r="I271" s="8" t="s">
        <v>144</v>
      </c>
      <c r="L271" s="8" t="s">
        <v>136</v>
      </c>
      <c r="M271" s="8" t="s">
        <v>340</v>
      </c>
      <c r="N271" s="8"/>
      <c r="O271" s="10"/>
      <c r="P271" s="10"/>
      <c r="Q271" s="10"/>
      <c r="R271" s="10"/>
      <c r="S271" s="10"/>
      <c r="T271" s="8"/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sonos-kitchen-speaker</v>
      </c>
      <c r="AG271" s="10" t="s">
        <v>559</v>
      </c>
      <c r="AH271" s="8" t="s">
        <v>560</v>
      </c>
      <c r="AI271" s="8" t="s">
        <v>563</v>
      </c>
      <c r="AJ271" s="8" t="str">
        <f>IF(OR(ISBLANK(AM271), ISBLANK(AN271)), "", Table2[[#This Row],[device_via_device]])</f>
        <v>Sonos</v>
      </c>
      <c r="AK271" s="8" t="s">
        <v>220</v>
      </c>
      <c r="AL271" s="8" t="s">
        <v>661</v>
      </c>
      <c r="AM271" s="12" t="s">
        <v>565</v>
      </c>
      <c r="AN271" s="39" t="s">
        <v>745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"5c:aa:fd:f1:a3:d4"], ["ip", "10.0.4.42"]]</v>
      </c>
    </row>
    <row r="272" spans="1:41" ht="16" hidden="1" customHeight="1" x14ac:dyDescent="0.2">
      <c r="A272" s="8">
        <v>2609</v>
      </c>
      <c r="B272" s="8" t="s">
        <v>26</v>
      </c>
      <c r="C272" s="8" t="s">
        <v>191</v>
      </c>
      <c r="D272" s="8" t="s">
        <v>145</v>
      </c>
      <c r="E272" s="8" t="s">
        <v>333</v>
      </c>
      <c r="F272" s="8" t="str">
        <f>IF(ISBLANK(E272), "", Table2[[#This Row],[unique_id]])</f>
        <v>lounge_speaker</v>
      </c>
      <c r="G272" s="8" t="s">
        <v>330</v>
      </c>
      <c r="H272" s="8" t="s">
        <v>341</v>
      </c>
      <c r="I272" s="8" t="s">
        <v>144</v>
      </c>
      <c r="L272" s="8" t="s">
        <v>136</v>
      </c>
      <c r="M272" s="8" t="s">
        <v>340</v>
      </c>
      <c r="N272" s="8"/>
      <c r="O272" s="10"/>
      <c r="P272" s="10"/>
      <c r="Q272" s="10"/>
      <c r="R272" s="10"/>
      <c r="S272" s="10"/>
      <c r="T272" s="8"/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sonos-lounge-speaker</v>
      </c>
      <c r="AG272" s="10" t="s">
        <v>559</v>
      </c>
      <c r="AH272" s="8" t="s">
        <v>560</v>
      </c>
      <c r="AI272" s="8" t="s">
        <v>987</v>
      </c>
      <c r="AJ272" s="8" t="str">
        <f>IF(OR(ISBLANK(AM272), ISBLANK(AN272)), "", Table2[[#This Row],[device_via_device]])</f>
        <v>Sonos</v>
      </c>
      <c r="AK272" s="8" t="s">
        <v>208</v>
      </c>
      <c r="AL272" s="8" t="s">
        <v>661</v>
      </c>
      <c r="AM272" s="8" t="s">
        <v>988</v>
      </c>
      <c r="AN272" s="39" t="s">
        <v>989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"38:42:0b:47:73:dc"], ["ip", "10.0.4.43"]]</v>
      </c>
    </row>
    <row r="273" spans="1:41" ht="16" hidden="1" customHeight="1" x14ac:dyDescent="0.2">
      <c r="A273" s="8">
        <v>2606</v>
      </c>
      <c r="B273" s="8" t="s">
        <v>26</v>
      </c>
      <c r="C273" s="8" t="s">
        <v>332</v>
      </c>
      <c r="D273" s="8" t="s">
        <v>145</v>
      </c>
      <c r="E273" s="8" t="s">
        <v>334</v>
      </c>
      <c r="F273" s="8" t="str">
        <f>IF(ISBLANK(E273), "", Table2[[#This Row],[unique_id]])</f>
        <v>parents_tv</v>
      </c>
      <c r="G273" s="8" t="s">
        <v>331</v>
      </c>
      <c r="H273" s="8" t="s">
        <v>341</v>
      </c>
      <c r="I273" s="8" t="s">
        <v>144</v>
      </c>
      <c r="L273" s="8" t="s">
        <v>136</v>
      </c>
      <c r="M273" s="8" t="s">
        <v>340</v>
      </c>
      <c r="N273" s="8"/>
      <c r="O273" s="10"/>
      <c r="P273" s="10"/>
      <c r="Q273" s="10"/>
      <c r="R273" s="10"/>
      <c r="S273" s="10"/>
      <c r="T273" s="8"/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apple-lounge-tv</v>
      </c>
      <c r="AG273" s="10" t="s">
        <v>625</v>
      </c>
      <c r="AH273" s="8" t="s">
        <v>553</v>
      </c>
      <c r="AI273" s="8" t="s">
        <v>626</v>
      </c>
      <c r="AJ273" s="8" t="s">
        <v>332</v>
      </c>
      <c r="AK273" s="8" t="s">
        <v>208</v>
      </c>
      <c r="AL273" s="8" t="s">
        <v>661</v>
      </c>
      <c r="AM273" s="16" t="s">
        <v>629</v>
      </c>
      <c r="AN273" s="39" t="s">
        <v>715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"90:dd:5d:ce:1e:96"], ["ip", "10.0.4.47"]]</v>
      </c>
    </row>
    <row r="274" spans="1:41" ht="16" hidden="1" customHeight="1" x14ac:dyDescent="0.2">
      <c r="A274" s="8">
        <v>2612</v>
      </c>
      <c r="B274" s="8" t="s">
        <v>981</v>
      </c>
      <c r="C274" s="8" t="s">
        <v>332</v>
      </c>
      <c r="D274" s="8" t="s">
        <v>145</v>
      </c>
      <c r="E274" s="8" t="s">
        <v>335</v>
      </c>
      <c r="F274" s="8" t="str">
        <f>IF(ISBLANK(E274), "", Table2[[#This Row],[unique_id]])</f>
        <v>parents_speaker</v>
      </c>
      <c r="G274" s="8" t="s">
        <v>327</v>
      </c>
      <c r="H274" s="8" t="s">
        <v>341</v>
      </c>
      <c r="I274" s="8" t="s">
        <v>144</v>
      </c>
      <c r="L274" s="8" t="s">
        <v>136</v>
      </c>
      <c r="M274" s="8" t="s">
        <v>340</v>
      </c>
      <c r="N274" s="8"/>
      <c r="O274" s="10"/>
      <c r="P274" s="10"/>
      <c r="Q274" s="10"/>
      <c r="R274" s="10"/>
      <c r="S274" s="10"/>
      <c r="T274" s="8"/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apple-parents-speaker</v>
      </c>
      <c r="AG274" s="10" t="s">
        <v>625</v>
      </c>
      <c r="AH274" s="8" t="s">
        <v>560</v>
      </c>
      <c r="AI274" s="8" t="s">
        <v>624</v>
      </c>
      <c r="AJ274" s="8" t="s">
        <v>332</v>
      </c>
      <c r="AK274" s="8" t="s">
        <v>206</v>
      </c>
      <c r="AL274" s="8" t="s">
        <v>661</v>
      </c>
      <c r="AM274" s="16" t="s">
        <v>630</v>
      </c>
      <c r="AN274" s="39" t="s">
        <v>716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"d4:a3:3d:5c:8c:28"], ["ip", "10.0.4.48"]]</v>
      </c>
    </row>
    <row r="275" spans="1:41" ht="16" hidden="1" customHeight="1" x14ac:dyDescent="0.2">
      <c r="A275" s="8">
        <v>2605</v>
      </c>
      <c r="B275" s="8" t="s">
        <v>26</v>
      </c>
      <c r="C275" s="8" t="s">
        <v>982</v>
      </c>
      <c r="D275" s="8" t="s">
        <v>145</v>
      </c>
      <c r="E275" s="8" t="s">
        <v>188</v>
      </c>
      <c r="F275" s="8" t="str">
        <f>IF(ISBLANK(E275), "", Table2[[#This Row],[unique_id]])</f>
        <v>lounge_tv</v>
      </c>
      <c r="G275" s="8" t="s">
        <v>189</v>
      </c>
      <c r="H275" s="8" t="s">
        <v>341</v>
      </c>
      <c r="I275" s="8" t="s">
        <v>144</v>
      </c>
      <c r="L275" s="8" t="s">
        <v>136</v>
      </c>
      <c r="M275" s="8" t="s">
        <v>340</v>
      </c>
      <c r="N275" s="8"/>
      <c r="O275" s="10"/>
      <c r="P275" s="10"/>
      <c r="Q275" s="10"/>
      <c r="R275" s="10"/>
      <c r="S275" s="10"/>
      <c r="T275" s="8"/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lg-lounge-tv</v>
      </c>
      <c r="AG275" s="10" t="s">
        <v>985</v>
      </c>
      <c r="AH275" s="8" t="s">
        <v>553</v>
      </c>
      <c r="AI275" s="8" t="s">
        <v>986</v>
      </c>
      <c r="AJ275" s="8" t="s">
        <v>982</v>
      </c>
      <c r="AK275" s="8" t="s">
        <v>208</v>
      </c>
      <c r="AL275" s="8" t="s">
        <v>661</v>
      </c>
      <c r="AM275" s="16" t="s">
        <v>983</v>
      </c>
      <c r="AN275" s="15" t="s">
        <v>984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"4c:ba:d7:bf:94:d0"], ["ip", "10.0.4.49"]]</v>
      </c>
    </row>
    <row r="276" spans="1:41" ht="16" hidden="1" customHeight="1" x14ac:dyDescent="0.2">
      <c r="A276" s="8">
        <v>2600</v>
      </c>
      <c r="B276" s="8" t="s">
        <v>26</v>
      </c>
      <c r="C276" s="8" t="s">
        <v>259</v>
      </c>
      <c r="D276" s="8" t="s">
        <v>145</v>
      </c>
      <c r="E276" s="8" t="s">
        <v>146</v>
      </c>
      <c r="F276" s="8" t="str">
        <f>IF(ISBLANK(E276), "", Table2[[#This Row],[unique_id]])</f>
        <v>ada_home</v>
      </c>
      <c r="G276" s="8" t="s">
        <v>198</v>
      </c>
      <c r="H276" s="8" t="s">
        <v>341</v>
      </c>
      <c r="I276" s="8" t="s">
        <v>144</v>
      </c>
      <c r="L276" s="8" t="s">
        <v>136</v>
      </c>
      <c r="M276" s="8" t="s">
        <v>340</v>
      </c>
      <c r="N276" s="8"/>
      <c r="O276" s="10"/>
      <c r="P276" s="10"/>
      <c r="Q276" s="10"/>
      <c r="R276" s="10"/>
      <c r="S276" s="10"/>
      <c r="T276" s="8"/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google-ada-home</v>
      </c>
      <c r="AG276" s="10" t="s">
        <v>618</v>
      </c>
      <c r="AH276" s="8" t="s">
        <v>561</v>
      </c>
      <c r="AI276" s="8" t="s">
        <v>616</v>
      </c>
      <c r="AJ276" s="8" t="s">
        <v>259</v>
      </c>
      <c r="AK276" s="8" t="s">
        <v>130</v>
      </c>
      <c r="AL276" s="8" t="s">
        <v>661</v>
      </c>
      <c r="AM276" s="16" t="s">
        <v>713</v>
      </c>
      <c r="AN276" s="15" t="s">
        <v>705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"d4:f5:47:1c:cc:2d"], ["ip", "10.0.4.50"]]</v>
      </c>
    </row>
    <row r="277" spans="1:41" ht="16" hidden="1" customHeight="1" x14ac:dyDescent="0.2">
      <c r="A277" s="8">
        <v>2601</v>
      </c>
      <c r="B277" s="8" t="s">
        <v>26</v>
      </c>
      <c r="C277" s="8" t="s">
        <v>259</v>
      </c>
      <c r="D277" s="8" t="s">
        <v>145</v>
      </c>
      <c r="E277" s="8" t="s">
        <v>324</v>
      </c>
      <c r="F277" s="8" t="str">
        <f>IF(ISBLANK(E277), "", Table2[[#This Row],[unique_id]])</f>
        <v>edwin_home</v>
      </c>
      <c r="G277" s="8" t="s">
        <v>325</v>
      </c>
      <c r="H277" s="8" t="s">
        <v>341</v>
      </c>
      <c r="I277" s="8" t="s">
        <v>144</v>
      </c>
      <c r="L277" s="8" t="s">
        <v>136</v>
      </c>
      <c r="M277" s="8" t="s">
        <v>340</v>
      </c>
      <c r="N277" s="8"/>
      <c r="O277" s="10"/>
      <c r="P277" s="10"/>
      <c r="Q277" s="10"/>
      <c r="R277" s="10"/>
      <c r="S277" s="10"/>
      <c r="T277" s="8"/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google-edwin-home</v>
      </c>
      <c r="AG277" s="10" t="s">
        <v>618</v>
      </c>
      <c r="AH277" s="8" t="s">
        <v>561</v>
      </c>
      <c r="AI277" s="8" t="s">
        <v>616</v>
      </c>
      <c r="AJ277" s="8" t="s">
        <v>259</v>
      </c>
      <c r="AK277" s="8" t="s">
        <v>127</v>
      </c>
      <c r="AL277" s="8" t="s">
        <v>661</v>
      </c>
      <c r="AM277" s="16" t="s">
        <v>712</v>
      </c>
      <c r="AN277" s="15" t="s">
        <v>706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"d4:f5:47:25:92:d5"], ["ip", "10.0.4.51"]]</v>
      </c>
    </row>
    <row r="278" spans="1:41" ht="16" hidden="1" customHeight="1" x14ac:dyDescent="0.2">
      <c r="A278" s="8">
        <v>2603</v>
      </c>
      <c r="B278" s="8" t="s">
        <v>981</v>
      </c>
      <c r="C278" s="8" t="s">
        <v>259</v>
      </c>
      <c r="D278" s="8" t="s">
        <v>145</v>
      </c>
      <c r="F278" s="8" t="str">
        <f>IF(ISBLANK(E278), "", Table2[[#This Row],[unique_id]])</f>
        <v/>
      </c>
      <c r="H278" s="8" t="s">
        <v>341</v>
      </c>
      <c r="I278" s="8" t="s">
        <v>144</v>
      </c>
      <c r="L278" s="8" t="s">
        <v>136</v>
      </c>
      <c r="M278" s="8" t="s">
        <v>340</v>
      </c>
      <c r="N278" s="8"/>
      <c r="O278" s="10"/>
      <c r="P278" s="10"/>
      <c r="Q278" s="10"/>
      <c r="R278" s="10"/>
      <c r="S278" s="10"/>
      <c r="T278" s="8"/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google--home</v>
      </c>
      <c r="AG278" s="17" t="s">
        <v>618</v>
      </c>
      <c r="AH278" s="8" t="s">
        <v>561</v>
      </c>
      <c r="AI278" s="8" t="s">
        <v>616</v>
      </c>
      <c r="AJ278" s="8" t="s">
        <v>259</v>
      </c>
      <c r="AL278" s="8" t="s">
        <v>661</v>
      </c>
      <c r="AM278" s="16" t="s">
        <v>711</v>
      </c>
      <c r="AN278" s="15" t="s">
        <v>707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"d4:f5:47:8c:d1:7e"], ["ip", "10.0.4.52"]]</v>
      </c>
    </row>
    <row r="279" spans="1:41" ht="16" hidden="1" customHeight="1" x14ac:dyDescent="0.2">
      <c r="A279" s="8">
        <v>2607</v>
      </c>
      <c r="B279" s="8" t="s">
        <v>981</v>
      </c>
      <c r="C279" s="8" t="s">
        <v>259</v>
      </c>
      <c r="D279" s="8" t="s">
        <v>145</v>
      </c>
      <c r="E279" s="8" t="s">
        <v>334</v>
      </c>
      <c r="F279" s="8" t="str">
        <f>IF(ISBLANK(E279), "", Table2[[#This Row],[unique_id]])</f>
        <v>parents_tv</v>
      </c>
      <c r="G279" s="8" t="s">
        <v>331</v>
      </c>
      <c r="H279" s="8" t="s">
        <v>341</v>
      </c>
      <c r="I279" s="8" t="s">
        <v>144</v>
      </c>
      <c r="L279" s="8" t="s">
        <v>136</v>
      </c>
      <c r="M279" s="8" t="s">
        <v>340</v>
      </c>
      <c r="N279" s="8"/>
      <c r="O279" s="10"/>
      <c r="P279" s="10"/>
      <c r="Q279" s="10"/>
      <c r="R279" s="10"/>
      <c r="S279" s="10"/>
      <c r="T279" s="8"/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google-parents-tv</v>
      </c>
      <c r="AG279" s="10" t="s">
        <v>618</v>
      </c>
      <c r="AH279" s="8" t="s">
        <v>553</v>
      </c>
      <c r="AI279" s="8" t="s">
        <v>617</v>
      </c>
      <c r="AJ279" s="8" t="s">
        <v>259</v>
      </c>
      <c r="AK279" s="8" t="s">
        <v>206</v>
      </c>
      <c r="AL279" s="8" t="s">
        <v>661</v>
      </c>
      <c r="AM279" s="16" t="s">
        <v>714</v>
      </c>
      <c r="AN279" s="15" t="s">
        <v>708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"48:d6:d5:33:7c:28"], ["ip", "10.0.4.53"]]</v>
      </c>
    </row>
    <row r="280" spans="1:41" ht="16" hidden="1" customHeight="1" x14ac:dyDescent="0.2">
      <c r="A280" s="8">
        <v>2602</v>
      </c>
      <c r="B280" s="8" t="s">
        <v>981</v>
      </c>
      <c r="C280" s="8" t="s">
        <v>259</v>
      </c>
      <c r="D280" s="8" t="s">
        <v>145</v>
      </c>
      <c r="F280" s="8" t="str">
        <f>IF(ISBLANK(E280), "", Table2[[#This Row],[unique_id]])</f>
        <v/>
      </c>
      <c r="H280" s="8" t="s">
        <v>341</v>
      </c>
      <c r="I280" s="8" t="s">
        <v>144</v>
      </c>
      <c r="L280" s="8" t="s">
        <v>136</v>
      </c>
      <c r="M280" s="8" t="s">
        <v>340</v>
      </c>
      <c r="N280" s="8"/>
      <c r="O280" s="10"/>
      <c r="P280" s="10"/>
      <c r="Q280" s="10"/>
      <c r="R280" s="10"/>
      <c r="S280" s="10"/>
      <c r="T280" s="8"/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google--home</v>
      </c>
      <c r="AG280" s="10" t="s">
        <v>618</v>
      </c>
      <c r="AH280" s="8" t="s">
        <v>561</v>
      </c>
      <c r="AI280" s="8" t="s">
        <v>616</v>
      </c>
      <c r="AJ280" s="8" t="s">
        <v>259</v>
      </c>
      <c r="AL280" s="8" t="s">
        <v>661</v>
      </c>
      <c r="AM280" s="16" t="s">
        <v>710</v>
      </c>
      <c r="AN280" s="15" t="s">
        <v>709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"d4:f5:47:32:df:7b"], ["ip", "10.0.4.54"]]</v>
      </c>
    </row>
    <row r="281" spans="1:41" ht="16" hidden="1" customHeight="1" x14ac:dyDescent="0.2">
      <c r="A281" s="8">
        <v>5007</v>
      </c>
      <c r="B281" s="15" t="s">
        <v>26</v>
      </c>
      <c r="C281" s="15" t="s">
        <v>587</v>
      </c>
      <c r="D281" s="15"/>
      <c r="E281" s="15"/>
      <c r="F281" s="8" t="str">
        <f>IF(ISBLANK(E281), "", Table2[[#This Row],[unique_id]])</f>
        <v/>
      </c>
      <c r="G281" s="15"/>
      <c r="H281" s="15"/>
      <c r="I281" s="15"/>
      <c r="K281" s="15"/>
      <c r="L281" s="15"/>
      <c r="N281" s="8"/>
      <c r="O281" s="10"/>
      <c r="P281" s="10"/>
      <c r="Q281" s="10"/>
      <c r="R281" s="10"/>
      <c r="S281" s="10"/>
      <c r="T281" s="8"/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">
        <v>586</v>
      </c>
      <c r="AG281" s="10" t="s">
        <v>999</v>
      </c>
      <c r="AH281" s="8" t="s">
        <v>590</v>
      </c>
      <c r="AI281" s="8" t="s">
        <v>593</v>
      </c>
      <c r="AJ281" s="8" t="s">
        <v>332</v>
      </c>
      <c r="AK281" s="8" t="s">
        <v>28</v>
      </c>
      <c r="AL281" s="8" t="s">
        <v>681</v>
      </c>
      <c r="AM281" s="8" t="s">
        <v>733</v>
      </c>
      <c r="AN281" s="8" t="s">
        <v>730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"6a:e0:4c:68:06:a1"], ["ip", "10.0.6.11"]]</v>
      </c>
    </row>
    <row r="282" spans="1:41" ht="16" hidden="1" customHeight="1" x14ac:dyDescent="0.2">
      <c r="A282" s="8">
        <v>2700</v>
      </c>
      <c r="B282" s="8" t="s">
        <v>26</v>
      </c>
      <c r="C282" s="8" t="s">
        <v>258</v>
      </c>
      <c r="D282" s="8" t="s">
        <v>148</v>
      </c>
      <c r="E282" s="8" t="s">
        <v>149</v>
      </c>
      <c r="F282" s="8" t="str">
        <f>IF(ISBLANK(E282), "", Table2[[#This Row],[unique_id]])</f>
        <v>uvc_ada_medium</v>
      </c>
      <c r="G282" s="8" t="s">
        <v>130</v>
      </c>
      <c r="H282" s="8" t="s">
        <v>501</v>
      </c>
      <c r="I282" s="8" t="s">
        <v>224</v>
      </c>
      <c r="L282" s="8" t="s">
        <v>136</v>
      </c>
      <c r="M282" s="8" t="s">
        <v>342</v>
      </c>
      <c r="N282" s="8"/>
      <c r="O282" s="10"/>
      <c r="P282" s="10"/>
      <c r="Q282" s="10"/>
      <c r="R282" s="10"/>
      <c r="S282" s="10"/>
      <c r="T282" s="8"/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8"/>
      <c r="AF282" s="8" t="s">
        <v>606</v>
      </c>
      <c r="AG282" s="10" t="s">
        <v>608</v>
      </c>
      <c r="AH282" s="8" t="s">
        <v>609</v>
      </c>
      <c r="AI282" s="8" t="s">
        <v>605</v>
      </c>
      <c r="AJ282" s="8" t="s">
        <v>258</v>
      </c>
      <c r="AK282" s="8" t="s">
        <v>130</v>
      </c>
      <c r="AL282" s="8" t="s">
        <v>681</v>
      </c>
      <c r="AM282" s="8" t="s">
        <v>603</v>
      </c>
      <c r="AN282" s="8" t="s">
        <v>633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"74:83:c2:3f:6c:4c"], ["ip", "10.0.6.20"]]</v>
      </c>
    </row>
    <row r="283" spans="1:41" ht="16" hidden="1" customHeight="1" x14ac:dyDescent="0.2">
      <c r="A283" s="8">
        <v>2703</v>
      </c>
      <c r="B283" s="8" t="s">
        <v>26</v>
      </c>
      <c r="C283" s="8" t="s">
        <v>258</v>
      </c>
      <c r="D283" s="8" t="s">
        <v>148</v>
      </c>
      <c r="E283" s="8" t="s">
        <v>222</v>
      </c>
      <c r="F283" s="8" t="str">
        <f>IF(ISBLANK(E283), "", Table2[[#This Row],[unique_id]])</f>
        <v>uvc_edwin_medium</v>
      </c>
      <c r="G283" s="8" t="s">
        <v>127</v>
      </c>
      <c r="H283" s="8" t="s">
        <v>502</v>
      </c>
      <c r="I283" s="8" t="s">
        <v>224</v>
      </c>
      <c r="L283" s="8" t="s">
        <v>136</v>
      </c>
      <c r="M283" s="8" t="s">
        <v>342</v>
      </c>
      <c r="N283" s="8"/>
      <c r="O283" s="10"/>
      <c r="P283" s="10"/>
      <c r="Q283" s="10"/>
      <c r="R283" s="10"/>
      <c r="S283" s="10"/>
      <c r="T283" s="8"/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8"/>
      <c r="AF283" s="8" t="s">
        <v>607</v>
      </c>
      <c r="AG283" s="10" t="s">
        <v>608</v>
      </c>
      <c r="AH283" s="8" t="s">
        <v>609</v>
      </c>
      <c r="AI283" s="8" t="s">
        <v>605</v>
      </c>
      <c r="AJ283" s="8" t="s">
        <v>258</v>
      </c>
      <c r="AK283" s="8" t="s">
        <v>127</v>
      </c>
      <c r="AL283" s="8" t="s">
        <v>681</v>
      </c>
      <c r="AM283" s="8" t="s">
        <v>604</v>
      </c>
      <c r="AN283" s="8" t="s">
        <v>634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"74:83:c2:3f:6e:5c"], ["ip", "10.0.6.21"]]</v>
      </c>
    </row>
    <row r="284" spans="1:41" ht="16" hidden="1" customHeight="1" x14ac:dyDescent="0.2">
      <c r="A284" s="8">
        <v>5016</v>
      </c>
      <c r="B284" s="8" t="s">
        <v>26</v>
      </c>
      <c r="C284" s="8" t="s">
        <v>602</v>
      </c>
      <c r="E284" s="15"/>
      <c r="I284" s="15"/>
      <c r="N284" s="8"/>
      <c r="O284" s="10"/>
      <c r="P284" s="10"/>
      <c r="Q284" s="10"/>
      <c r="R284" s="10"/>
      <c r="S284" s="10"/>
      <c r="T284" s="8"/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8"/>
      <c r="AF284" s="8" t="s">
        <v>601</v>
      </c>
      <c r="AG284" s="10" t="s">
        <v>600</v>
      </c>
      <c r="AH284" s="8" t="s">
        <v>598</v>
      </c>
      <c r="AI284" s="8" t="s">
        <v>599</v>
      </c>
      <c r="AJ284" s="8" t="s">
        <v>597</v>
      </c>
      <c r="AK284" s="8" t="s">
        <v>28</v>
      </c>
      <c r="AL284" s="8" t="s">
        <v>681</v>
      </c>
      <c r="AM284" s="8" t="s">
        <v>596</v>
      </c>
      <c r="AN284" s="8" t="s">
        <v>735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"30:05:5c:8a:ff:10"], ["ip", "10.0.6.22"]]</v>
      </c>
    </row>
    <row r="285" spans="1:41" ht="16" hidden="1" customHeight="1" x14ac:dyDescent="0.2">
      <c r="A285" s="8">
        <v>2566</v>
      </c>
      <c r="B285" s="8" t="s">
        <v>26</v>
      </c>
      <c r="C285" s="8" t="s">
        <v>750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891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778</v>
      </c>
      <c r="H286" s="8" t="s">
        <v>890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805</v>
      </c>
      <c r="AG286" s="10" t="s">
        <v>720</v>
      </c>
      <c r="AH286" s="8" t="s">
        <v>721</v>
      </c>
      <c r="AI286" s="8" t="s">
        <v>718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779</v>
      </c>
      <c r="H287" s="8" t="s">
        <v>890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804</v>
      </c>
      <c r="AG287" s="10" t="s">
        <v>720</v>
      </c>
      <c r="AH287" s="8" t="s">
        <v>721</v>
      </c>
      <c r="AI287" s="8" t="s">
        <v>718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780</v>
      </c>
      <c r="H288" s="8" t="s">
        <v>890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806</v>
      </c>
      <c r="AG288" s="10" t="s">
        <v>720</v>
      </c>
      <c r="AH288" s="8" t="s">
        <v>721</v>
      </c>
      <c r="AI288" s="8" t="s">
        <v>718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781</v>
      </c>
      <c r="H289" s="8" t="s">
        <v>890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807</v>
      </c>
      <c r="AG289" s="10" t="s">
        <v>720</v>
      </c>
      <c r="AH289" s="8" t="s">
        <v>721</v>
      </c>
      <c r="AI289" s="8" t="s">
        <v>718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777</v>
      </c>
      <c r="D290" s="8" t="s">
        <v>27</v>
      </c>
      <c r="E290" s="8" t="s">
        <v>832</v>
      </c>
      <c r="F290" s="8" t="str">
        <f>IF(ISBLANK(E290), "", Table2[[#This Row],[unique_id]])</f>
        <v>home_cube_remote_battery</v>
      </c>
      <c r="G290" s="8" t="s">
        <v>785</v>
      </c>
      <c r="H290" s="8" t="s">
        <v>890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996</v>
      </c>
      <c r="F291" s="8" t="str">
        <f>IF(ISBLANK(E291), "", Table2[[#This Row],[unique_id]])</f>
        <v>parents_home_battery</v>
      </c>
      <c r="G291" s="8" t="s">
        <v>782</v>
      </c>
      <c r="H291" s="8" t="s">
        <v>890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783</v>
      </c>
      <c r="H292" s="8" t="s">
        <v>890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784</v>
      </c>
      <c r="H293" s="8" t="s">
        <v>890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750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890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913</v>
      </c>
      <c r="H295" s="8" t="s">
        <v>912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1570</v>
      </c>
      <c r="B296" s="8" t="s">
        <v>26</v>
      </c>
      <c r="C296" s="8" t="s">
        <v>133</v>
      </c>
      <c r="D296" s="8" t="s">
        <v>129</v>
      </c>
      <c r="E296" s="8" t="s">
        <v>698</v>
      </c>
      <c r="F296" s="8" t="str">
        <f>IF(ISBLANK(E296), "", Table2[[#This Row],[unique_id]])</f>
        <v>ada_fan</v>
      </c>
      <c r="G296" s="8" t="s">
        <v>130</v>
      </c>
      <c r="H296" s="8" t="s">
        <v>131</v>
      </c>
      <c r="I296" s="8" t="s">
        <v>132</v>
      </c>
      <c r="J296" s="8" t="s">
        <v>822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294</v>
      </c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senseme-ada-fan</v>
      </c>
      <c r="AG296" s="10" t="s">
        <v>567</v>
      </c>
      <c r="AH296" s="8" t="s">
        <v>129</v>
      </c>
      <c r="AI296" s="8" t="s">
        <v>568</v>
      </c>
      <c r="AJ296" s="8" t="str">
        <f>IF(OR(ISBLANK(AM296), ISBLANK(AN296)), "", Table2[[#This Row],[device_via_device]])</f>
        <v>SenseMe</v>
      </c>
      <c r="AK296" s="8" t="s">
        <v>130</v>
      </c>
      <c r="AL296" s="8" t="s">
        <v>681</v>
      </c>
      <c r="AM296" s="8" t="s">
        <v>569</v>
      </c>
      <c r="AN296" s="8" t="s">
        <v>684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"20:f8:5e:d7:19:e0"], ["ip", "10.0.6.60"]]</v>
      </c>
    </row>
    <row r="297" spans="1:41" ht="16" customHeight="1" x14ac:dyDescent="0.2">
      <c r="A297" s="8">
        <v>1571</v>
      </c>
      <c r="B297" s="8" t="s">
        <v>26</v>
      </c>
      <c r="C297" s="8" t="s">
        <v>133</v>
      </c>
      <c r="D297" s="8" t="s">
        <v>129</v>
      </c>
      <c r="E297" s="8" t="s">
        <v>699</v>
      </c>
      <c r="F297" s="8" t="str">
        <f>IF(ISBLANK(E297), "", Table2[[#This Row],[unique_id]])</f>
        <v>edwin_fan</v>
      </c>
      <c r="G297" s="8" t="s">
        <v>127</v>
      </c>
      <c r="H297" s="8" t="s">
        <v>131</v>
      </c>
      <c r="I297" s="8" t="s">
        <v>132</v>
      </c>
      <c r="J297" s="8" t="s">
        <v>822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294</v>
      </c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senseme-edwin-fan</v>
      </c>
      <c r="AG297" s="10" t="s">
        <v>567</v>
      </c>
      <c r="AH297" s="8" t="s">
        <v>129</v>
      </c>
      <c r="AI297" s="8" t="s">
        <v>568</v>
      </c>
      <c r="AJ297" s="8" t="str">
        <f>IF(OR(ISBLANK(AM297), ISBLANK(AN297)), "", Table2[[#This Row],[device_via_device]])</f>
        <v>SenseMe</v>
      </c>
      <c r="AK297" s="8" t="s">
        <v>127</v>
      </c>
      <c r="AL297" s="8" t="s">
        <v>681</v>
      </c>
      <c r="AM297" s="8" t="s">
        <v>570</v>
      </c>
      <c r="AN297" s="8" t="s">
        <v>685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"20:f8:5e:d7:26:1c"], ["ip", "10.0.6.61"]]</v>
      </c>
    </row>
    <row r="298" spans="1:41" ht="16" customHeight="1" x14ac:dyDescent="0.2">
      <c r="A298" s="8">
        <v>1572</v>
      </c>
      <c r="B298" s="8" t="s">
        <v>26</v>
      </c>
      <c r="C298" s="8" t="s">
        <v>133</v>
      </c>
      <c r="D298" s="8" t="s">
        <v>129</v>
      </c>
      <c r="E298" s="8" t="s">
        <v>700</v>
      </c>
      <c r="F298" s="8" t="str">
        <f>IF(ISBLANK(E298), "", Table2[[#This Row],[unique_id]])</f>
        <v>parents_fan</v>
      </c>
      <c r="G298" s="8" t="s">
        <v>206</v>
      </c>
      <c r="H298" s="8" t="s">
        <v>131</v>
      </c>
      <c r="I298" s="8" t="s">
        <v>132</v>
      </c>
      <c r="J298" s="8" t="s">
        <v>799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294</v>
      </c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senseme-parents-fan</v>
      </c>
      <c r="AG298" s="10" t="s">
        <v>567</v>
      </c>
      <c r="AH298" s="8" t="s">
        <v>129</v>
      </c>
      <c r="AI298" s="8" t="s">
        <v>568</v>
      </c>
      <c r="AJ298" s="8" t="str">
        <f>IF(OR(ISBLANK(AM298), ISBLANK(AN298)), "", Table2[[#This Row],[device_via_device]])</f>
        <v>SenseMe</v>
      </c>
      <c r="AK298" s="8" t="s">
        <v>206</v>
      </c>
      <c r="AL298" s="8" t="s">
        <v>681</v>
      </c>
      <c r="AM298" s="8" t="s">
        <v>573</v>
      </c>
      <c r="AN298" s="8" t="s">
        <v>686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"20:f8:5e:d8:a5:6b"], ["ip", "10.0.6.62"]]</v>
      </c>
    </row>
    <row r="299" spans="1:41" ht="16" customHeight="1" x14ac:dyDescent="0.2">
      <c r="A299" s="8">
        <v>1574</v>
      </c>
      <c r="B299" s="8" t="s">
        <v>26</v>
      </c>
      <c r="C299" s="8" t="s">
        <v>133</v>
      </c>
      <c r="D299" s="8" t="s">
        <v>129</v>
      </c>
      <c r="E299" s="8" t="s">
        <v>701</v>
      </c>
      <c r="F299" s="8" t="str">
        <f>IF(ISBLANK(E299), "", Table2[[#This Row],[unique_id]])</f>
        <v>lounge_fan</v>
      </c>
      <c r="G299" s="8" t="s">
        <v>208</v>
      </c>
      <c r="H299" s="8" t="s">
        <v>131</v>
      </c>
      <c r="I299" s="8" t="s">
        <v>132</v>
      </c>
      <c r="J299" s="8" t="s">
        <v>799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294</v>
      </c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senseme-lounge-fan</v>
      </c>
      <c r="AG299" s="10" t="s">
        <v>567</v>
      </c>
      <c r="AH299" s="8" t="s">
        <v>129</v>
      </c>
      <c r="AI299" s="8" t="s">
        <v>568</v>
      </c>
      <c r="AJ299" s="8" t="str">
        <f>IF(OR(ISBLANK(AM299), ISBLANK(AN299)), "", Table2[[#This Row],[device_via_device]])</f>
        <v>SenseMe</v>
      </c>
      <c r="AK299" s="8" t="s">
        <v>208</v>
      </c>
      <c r="AL299" s="8" t="s">
        <v>681</v>
      </c>
      <c r="AM299" s="8" t="s">
        <v>574</v>
      </c>
      <c r="AN299" s="8" t="s">
        <v>687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"20:f8:5e:d9:11:77"], ["ip", "10.0.6.63"]]</v>
      </c>
    </row>
    <row r="300" spans="1:41" ht="16" hidden="1" customHeight="1" x14ac:dyDescent="0.2">
      <c r="A300" s="8">
        <v>2604</v>
      </c>
      <c r="B300" s="8" t="s">
        <v>26</v>
      </c>
      <c r="C300" s="8" t="s">
        <v>750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1576</v>
      </c>
      <c r="B301" s="8" t="s">
        <v>26</v>
      </c>
      <c r="C301" s="8" t="s">
        <v>133</v>
      </c>
      <c r="D301" s="8" t="s">
        <v>129</v>
      </c>
      <c r="E301" s="8" t="s">
        <v>703</v>
      </c>
      <c r="F301" s="8" t="str">
        <f>IF(ISBLANK(E301), "", Table2[[#This Row],[unique_id]])</f>
        <v>deck_east_fan</v>
      </c>
      <c r="G301" s="8" t="s">
        <v>230</v>
      </c>
      <c r="H301" s="8" t="s">
        <v>131</v>
      </c>
      <c r="I301" s="8" t="s">
        <v>132</v>
      </c>
      <c r="N301" s="8"/>
      <c r="O301" s="10"/>
      <c r="P301" s="10"/>
      <c r="Q301" s="10"/>
      <c r="R301" s="10"/>
      <c r="S301" s="10"/>
      <c r="T301" s="8"/>
      <c r="W301" s="8" t="s">
        <v>294</v>
      </c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E301" s="8"/>
      <c r="AF301" s="8" t="str">
        <f>IF(OR(ISBLANK(AM301), ISBLANK(AN301)), "", LOWER(_xlfn.CONCAT(Table2[[#This Row],[device_manufacturer]], "-",Table2[[#This Row],[device_suggested_area]], "-", Table2[[#This Row],[device_identifiers]])))</f>
        <v>senseme-deck-east-fan</v>
      </c>
      <c r="AG301" s="10" t="s">
        <v>567</v>
      </c>
      <c r="AH301" s="8" t="s">
        <v>576</v>
      </c>
      <c r="AI301" s="8" t="s">
        <v>568</v>
      </c>
      <c r="AJ301" s="8" t="str">
        <f>IF(OR(ISBLANK(AM301), ISBLANK(AN301)), "", Table2[[#This Row],[device_via_device]])</f>
        <v>SenseMe</v>
      </c>
      <c r="AK301" s="8" t="s">
        <v>541</v>
      </c>
      <c r="AL301" s="8" t="s">
        <v>681</v>
      </c>
      <c r="AM301" s="8" t="s">
        <v>571</v>
      </c>
      <c r="AN301" s="8" t="s">
        <v>688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"20:f8:5e:1e:ea:a0"], ["ip", "10.0.6.64"]]</v>
      </c>
    </row>
    <row r="302" spans="1:41" ht="16" customHeight="1" x14ac:dyDescent="0.2">
      <c r="A302" s="8">
        <v>1577</v>
      </c>
      <c r="B302" s="8" t="s">
        <v>26</v>
      </c>
      <c r="C302" s="8" t="s">
        <v>133</v>
      </c>
      <c r="D302" s="8" t="s">
        <v>129</v>
      </c>
      <c r="E302" s="8" t="s">
        <v>704</v>
      </c>
      <c r="F302" s="8" t="str">
        <f>IF(ISBLANK(E302), "", Table2[[#This Row],[unique_id]])</f>
        <v>deck_west_fan</v>
      </c>
      <c r="G302" s="8" t="s">
        <v>229</v>
      </c>
      <c r="H302" s="8" t="s">
        <v>131</v>
      </c>
      <c r="I302" s="8" t="s">
        <v>132</v>
      </c>
      <c r="N302" s="8"/>
      <c r="O302" s="10"/>
      <c r="P302" s="10"/>
      <c r="Q302" s="10"/>
      <c r="R302" s="10"/>
      <c r="S302" s="10"/>
      <c r="T302" s="8"/>
      <c r="W302" s="8" t="s">
        <v>294</v>
      </c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8"/>
      <c r="AF302" s="8" t="str">
        <f>IF(OR(ISBLANK(AM302), ISBLANK(AN302)), "", LOWER(_xlfn.CONCAT(Table2[[#This Row],[device_manufacturer]], "-",Table2[[#This Row],[device_suggested_area]], "-", Table2[[#This Row],[device_identifiers]])))</f>
        <v>senseme-deck-west-fan</v>
      </c>
      <c r="AG302" s="10" t="s">
        <v>567</v>
      </c>
      <c r="AH302" s="8" t="s">
        <v>577</v>
      </c>
      <c r="AI302" s="8" t="s">
        <v>568</v>
      </c>
      <c r="AJ302" s="8" t="str">
        <f>IF(OR(ISBLANK(AM302), ISBLANK(AN302)), "", Table2[[#This Row],[device_via_device]])</f>
        <v>SenseMe</v>
      </c>
      <c r="AK302" s="8" t="s">
        <v>541</v>
      </c>
      <c r="AL302" s="8" t="s">
        <v>681</v>
      </c>
      <c r="AM302" s="8" t="s">
        <v>572</v>
      </c>
      <c r="AN302" s="14" t="s">
        <v>689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"20:f8:5e:1e:da:35"], ["ip", "10.0.6.65"]]</v>
      </c>
    </row>
    <row r="303" spans="1:41" ht="16" hidden="1" customHeight="1" x14ac:dyDescent="0.2">
      <c r="A303" s="8">
        <v>2551</v>
      </c>
      <c r="B303" s="8" t="s">
        <v>26</v>
      </c>
      <c r="C303" s="8" t="s">
        <v>257</v>
      </c>
      <c r="D303" s="8" t="s">
        <v>134</v>
      </c>
      <c r="E303" s="8" t="s">
        <v>308</v>
      </c>
      <c r="F303" s="8" t="str">
        <f>IF(ISBLANK(E303), "", Table2[[#This Row],[unique_id]])</f>
        <v>various_adhoc_outlet</v>
      </c>
      <c r="G303" s="8" t="s">
        <v>251</v>
      </c>
      <c r="H303" s="8" t="s">
        <v>891</v>
      </c>
      <c r="I303" s="8" t="s">
        <v>381</v>
      </c>
      <c r="L303" s="8" t="s">
        <v>323</v>
      </c>
      <c r="N303" s="8"/>
      <c r="O303" s="10"/>
      <c r="P303" s="10"/>
      <c r="Q303" s="10"/>
      <c r="R303" s="10"/>
      <c r="S303" s="10"/>
      <c r="T303" s="8"/>
      <c r="W303" s="8" t="s">
        <v>317</v>
      </c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tplink-various-adhoc-outlet</v>
      </c>
      <c r="AG303" s="10" t="s">
        <v>545</v>
      </c>
      <c r="AH303" s="8" t="s">
        <v>578</v>
      </c>
      <c r="AI303" s="15" t="s">
        <v>544</v>
      </c>
      <c r="AJ303" s="8" t="str">
        <f>IF(OR(ISBLANK(AM303), ISBLANK(AN303)), "", Table2[[#This Row],[device_via_device]])</f>
        <v>TPLink</v>
      </c>
      <c r="AK303" s="8" t="s">
        <v>539</v>
      </c>
      <c r="AL303" s="8" t="s">
        <v>681</v>
      </c>
      <c r="AM303" s="8" t="s">
        <v>522</v>
      </c>
      <c r="AN303" s="8" t="s">
        <v>663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"10:27:f5:31:f2:2b"], ["ip", "10.0.6.70"]]</v>
      </c>
    </row>
    <row r="304" spans="1:41" ht="16" hidden="1" customHeight="1" x14ac:dyDescent="0.2">
      <c r="A304" s="8">
        <v>2608</v>
      </c>
      <c r="B304" s="8" t="s">
        <v>26</v>
      </c>
      <c r="C304" s="8" t="s">
        <v>750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hidden="1" customHeight="1" x14ac:dyDescent="0.2">
      <c r="A305" s="8">
        <v>2560</v>
      </c>
      <c r="B305" s="8" t="s">
        <v>26</v>
      </c>
      <c r="C305" s="8" t="s">
        <v>257</v>
      </c>
      <c r="D305" s="8" t="s">
        <v>134</v>
      </c>
      <c r="E305" s="8" t="s">
        <v>306</v>
      </c>
      <c r="F305" s="8" t="str">
        <f>IF(ISBLANK(E305), "", Table2[[#This Row],[unique_id]])</f>
        <v>study_battery_charger</v>
      </c>
      <c r="G305" s="8" t="s">
        <v>250</v>
      </c>
      <c r="H305" s="8" t="s">
        <v>891</v>
      </c>
      <c r="I305" s="8" t="s">
        <v>381</v>
      </c>
      <c r="L305" s="8" t="s">
        <v>323</v>
      </c>
      <c r="N305" s="8"/>
      <c r="O305" s="10"/>
      <c r="P305" s="10"/>
      <c r="Q305" s="10"/>
      <c r="R305" s="10"/>
      <c r="S305" s="10"/>
      <c r="T305" s="8"/>
      <c r="W305" s="8" t="s">
        <v>321</v>
      </c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tplink-study-battery-charger</v>
      </c>
      <c r="AG305" s="10" t="s">
        <v>545</v>
      </c>
      <c r="AH305" s="8" t="s">
        <v>579</v>
      </c>
      <c r="AI305" s="15" t="s">
        <v>544</v>
      </c>
      <c r="AJ305" s="8" t="str">
        <f>IF(OR(ISBLANK(AM305), ISBLANK(AN305)), "", Table2[[#This Row],[device_via_device]])</f>
        <v>TPLink</v>
      </c>
      <c r="AK305" s="8" t="s">
        <v>540</v>
      </c>
      <c r="AL305" s="8" t="s">
        <v>681</v>
      </c>
      <c r="AM305" s="8" t="s">
        <v>523</v>
      </c>
      <c r="AN305" s="13" t="s">
        <v>664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"5c:a6:e6:25:64:e9"], ["ip", "10.0.6.71"]]</v>
      </c>
    </row>
    <row r="306" spans="1:41" ht="16" hidden="1" customHeight="1" x14ac:dyDescent="0.2">
      <c r="A306" s="8">
        <v>2561</v>
      </c>
      <c r="B306" s="8" t="s">
        <v>26</v>
      </c>
      <c r="C306" s="8" t="s">
        <v>257</v>
      </c>
      <c r="D306" s="8" t="s">
        <v>134</v>
      </c>
      <c r="E306" s="8" t="s">
        <v>307</v>
      </c>
      <c r="F306" s="8" t="str">
        <f>IF(ISBLANK(E306), "", Table2[[#This Row],[unique_id]])</f>
        <v>laundry_vacuum_charger</v>
      </c>
      <c r="G306" s="8" t="s">
        <v>249</v>
      </c>
      <c r="H306" s="8" t="s">
        <v>891</v>
      </c>
      <c r="I306" s="8" t="s">
        <v>381</v>
      </c>
      <c r="L306" s="8" t="s">
        <v>323</v>
      </c>
      <c r="N306" s="8"/>
      <c r="O306" s="10"/>
      <c r="P306" s="10"/>
      <c r="Q306" s="10"/>
      <c r="R306" s="10"/>
      <c r="S306" s="10"/>
      <c r="T306" s="8"/>
      <c r="W306" s="8" t="s">
        <v>321</v>
      </c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tplink-laundry-vacuum-charger</v>
      </c>
      <c r="AG306" s="10" t="s">
        <v>545</v>
      </c>
      <c r="AH306" s="8" t="s">
        <v>580</v>
      </c>
      <c r="AI306" s="15" t="s">
        <v>544</v>
      </c>
      <c r="AJ306" s="8" t="str">
        <f>IF(OR(ISBLANK(AM306), ISBLANK(AN306)), "", Table2[[#This Row],[device_via_device]])</f>
        <v>TPLink</v>
      </c>
      <c r="AK306" s="8" t="s">
        <v>228</v>
      </c>
      <c r="AL306" s="8" t="s">
        <v>681</v>
      </c>
      <c r="AM306" s="8" t="s">
        <v>524</v>
      </c>
      <c r="AN306" s="13" t="s">
        <v>665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"5c:a6:e6:25:57:fd"], ["ip", "10.0.6.72"]]</v>
      </c>
    </row>
    <row r="307" spans="1:41" ht="16" hidden="1" customHeight="1" x14ac:dyDescent="0.2">
      <c r="A307" s="8">
        <v>2554</v>
      </c>
      <c r="B307" s="8" t="s">
        <v>26</v>
      </c>
      <c r="C307" s="8" t="s">
        <v>257</v>
      </c>
      <c r="D307" s="8" t="s">
        <v>134</v>
      </c>
      <c r="E307" s="8" t="s">
        <v>295</v>
      </c>
      <c r="F307" s="8" t="str">
        <f>IF(ISBLANK(E307), "", Table2[[#This Row],[unique_id]])</f>
        <v>kitchen_dish_washer</v>
      </c>
      <c r="G307" s="8" t="s">
        <v>247</v>
      </c>
      <c r="H307" s="8" t="s">
        <v>891</v>
      </c>
      <c r="I307" s="8" t="s">
        <v>381</v>
      </c>
      <c r="L307" s="8" t="s">
        <v>323</v>
      </c>
      <c r="N307" s="8"/>
      <c r="O307" s="10"/>
      <c r="P307" s="10"/>
      <c r="Q307" s="10"/>
      <c r="R307" s="10"/>
      <c r="S307" s="10"/>
      <c r="T307" s="8"/>
      <c r="W307" s="8" t="s">
        <v>309</v>
      </c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tplink-kitchen-dish_washer</v>
      </c>
      <c r="AG307" s="10" t="s">
        <v>545</v>
      </c>
      <c r="AH307" s="8" t="s">
        <v>557</v>
      </c>
      <c r="AI307" s="15" t="s">
        <v>544</v>
      </c>
      <c r="AJ307" s="8" t="str">
        <f>IF(OR(ISBLANK(AM307), ISBLANK(AN307)), "", Table2[[#This Row],[device_via_device]])</f>
        <v>TPLink</v>
      </c>
      <c r="AK307" s="8" t="s">
        <v>220</v>
      </c>
      <c r="AL307" s="8" t="s">
        <v>681</v>
      </c>
      <c r="AM307" s="8" t="s">
        <v>525</v>
      </c>
      <c r="AN307" s="13" t="s">
        <v>666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"5c:a6:e6:25:55:f7"], ["ip", "10.0.6.73"]]</v>
      </c>
    </row>
    <row r="308" spans="1:41" ht="16" hidden="1" customHeight="1" x14ac:dyDescent="0.2">
      <c r="A308" s="8">
        <v>2555</v>
      </c>
      <c r="B308" s="8" t="s">
        <v>26</v>
      </c>
      <c r="C308" s="8" t="s">
        <v>257</v>
      </c>
      <c r="D308" s="8" t="s">
        <v>134</v>
      </c>
      <c r="E308" s="8" t="s">
        <v>296</v>
      </c>
      <c r="F308" s="8" t="str">
        <f>IF(ISBLANK(E308), "", Table2[[#This Row],[unique_id]])</f>
        <v>laundry_clothes_dryer</v>
      </c>
      <c r="G308" s="8" t="s">
        <v>248</v>
      </c>
      <c r="H308" s="8" t="s">
        <v>891</v>
      </c>
      <c r="I308" s="8" t="s">
        <v>381</v>
      </c>
      <c r="L308" s="8" t="s">
        <v>323</v>
      </c>
      <c r="N308" s="8"/>
      <c r="O308" s="10"/>
      <c r="P308" s="10"/>
      <c r="Q308" s="10"/>
      <c r="R308" s="10"/>
      <c r="S308" s="10"/>
      <c r="T308" s="8"/>
      <c r="W308" s="8" t="s">
        <v>310</v>
      </c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tplink-laundry-clothes-dryer</v>
      </c>
      <c r="AG308" s="10" t="s">
        <v>545</v>
      </c>
      <c r="AH308" s="8" t="s">
        <v>581</v>
      </c>
      <c r="AI308" s="15" t="s">
        <v>544</v>
      </c>
      <c r="AJ308" s="8" t="str">
        <f>IF(OR(ISBLANK(AM308), ISBLANK(AN308)), "", Table2[[#This Row],[device_via_device]])</f>
        <v>TPLink</v>
      </c>
      <c r="AK308" s="8" t="s">
        <v>228</v>
      </c>
      <c r="AL308" s="8" t="s">
        <v>681</v>
      </c>
      <c r="AM308" s="8" t="s">
        <v>526</v>
      </c>
      <c r="AN308" s="8" t="s">
        <v>667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"5c:a6:e6:25:55:f0"], ["ip", "10.0.6.74"]]</v>
      </c>
    </row>
    <row r="309" spans="1:41" ht="16" hidden="1" customHeight="1" x14ac:dyDescent="0.2">
      <c r="A309" s="8">
        <v>2556</v>
      </c>
      <c r="B309" s="8" t="s">
        <v>26</v>
      </c>
      <c r="C309" s="8" t="s">
        <v>257</v>
      </c>
      <c r="D309" s="8" t="s">
        <v>134</v>
      </c>
      <c r="E309" s="8" t="s">
        <v>297</v>
      </c>
      <c r="F309" s="8" t="str">
        <f>IF(ISBLANK(E309), "", Table2[[#This Row],[unique_id]])</f>
        <v>laundry_washing_machine</v>
      </c>
      <c r="G309" s="8" t="s">
        <v>246</v>
      </c>
      <c r="H309" s="8" t="s">
        <v>891</v>
      </c>
      <c r="I309" s="8" t="s">
        <v>381</v>
      </c>
      <c r="L309" s="8" t="s">
        <v>323</v>
      </c>
      <c r="N309" s="8"/>
      <c r="O309" s="10"/>
      <c r="P309" s="10"/>
      <c r="Q309" s="10"/>
      <c r="R309" s="10"/>
      <c r="S309" s="10"/>
      <c r="T309" s="8"/>
      <c r="W309" s="8" t="s">
        <v>311</v>
      </c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tplink-laundry-washing-machine</v>
      </c>
      <c r="AG309" s="10" t="s">
        <v>545</v>
      </c>
      <c r="AH309" s="8" t="s">
        <v>582</v>
      </c>
      <c r="AI309" s="15" t="s">
        <v>544</v>
      </c>
      <c r="AJ309" s="8" t="str">
        <f>IF(OR(ISBLANK(AM309), ISBLANK(AN309)), "", Table2[[#This Row],[device_via_device]])</f>
        <v>TPLink</v>
      </c>
      <c r="AK309" s="8" t="s">
        <v>228</v>
      </c>
      <c r="AL309" s="8" t="s">
        <v>681</v>
      </c>
      <c r="AM309" s="8" t="s">
        <v>527</v>
      </c>
      <c r="AN309" s="13" t="s">
        <v>668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"5c:a6:e6:25:5a:a3"], ["ip", "10.0.6.75"]]</v>
      </c>
    </row>
    <row r="310" spans="1:41" ht="16" hidden="1" customHeight="1" x14ac:dyDescent="0.2">
      <c r="A310" s="8">
        <v>2557</v>
      </c>
      <c r="B310" s="8" t="s">
        <v>981</v>
      </c>
      <c r="C310" s="8" t="s">
        <v>257</v>
      </c>
      <c r="D310" s="8" t="s">
        <v>134</v>
      </c>
      <c r="E310" s="8" t="s">
        <v>298</v>
      </c>
      <c r="F310" s="8" t="str">
        <f>IF(ISBLANK(E310), "", Table2[[#This Row],[unique_id]])</f>
        <v>kitchen_coffee_machine</v>
      </c>
      <c r="G310" s="8" t="s">
        <v>135</v>
      </c>
      <c r="H310" s="8" t="s">
        <v>891</v>
      </c>
      <c r="I310" s="8" t="s">
        <v>381</v>
      </c>
      <c r="L310" s="8" t="s">
        <v>323</v>
      </c>
      <c r="N310" s="8"/>
      <c r="O310" s="10"/>
      <c r="P310" s="10"/>
      <c r="Q310" s="10"/>
      <c r="R310" s="10"/>
      <c r="S310" s="10"/>
      <c r="T310" s="8"/>
      <c r="W310" s="8" t="s">
        <v>312</v>
      </c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tplink-kitchen-coffee-machine</v>
      </c>
      <c r="AG310" s="10" t="s">
        <v>545</v>
      </c>
      <c r="AH310" s="8" t="s">
        <v>583</v>
      </c>
      <c r="AI310" s="8" t="s">
        <v>544</v>
      </c>
      <c r="AJ310" s="8" t="str">
        <f>IF(OR(ISBLANK(AM310), ISBLANK(AN310)), "", Table2[[#This Row],[device_via_device]])</f>
        <v>TPLink</v>
      </c>
      <c r="AK310" s="8" t="s">
        <v>220</v>
      </c>
      <c r="AL310" s="8" t="s">
        <v>681</v>
      </c>
      <c r="AM310" s="8" t="s">
        <v>528</v>
      </c>
      <c r="AN310" s="8" t="s">
        <v>669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"60:a4:b7:1f:71:0a"], ["ip", "10.0.6.76"]]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750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2558</v>
      </c>
      <c r="B313" s="8" t="s">
        <v>26</v>
      </c>
      <c r="C313" s="8" t="s">
        <v>257</v>
      </c>
      <c r="D313" s="8" t="s">
        <v>134</v>
      </c>
      <c r="E313" s="8" t="s">
        <v>299</v>
      </c>
      <c r="F313" s="8" t="str">
        <f>IF(ISBLANK(E313), "", Table2[[#This Row],[unique_id]])</f>
        <v>kitchen_fridge</v>
      </c>
      <c r="G313" s="8" t="s">
        <v>242</v>
      </c>
      <c r="H313" s="8" t="s">
        <v>891</v>
      </c>
      <c r="I313" s="8" t="s">
        <v>381</v>
      </c>
      <c r="L313" s="8" t="s">
        <v>323</v>
      </c>
      <c r="N313" s="8"/>
      <c r="O313" s="10"/>
      <c r="P313" s="10"/>
      <c r="Q313" s="10"/>
      <c r="R313" s="10"/>
      <c r="S313" s="10"/>
      <c r="T313" s="8"/>
      <c r="W313" s="8" t="s">
        <v>313</v>
      </c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tplink-kitchen-fridge</v>
      </c>
      <c r="AG313" s="10" t="s">
        <v>546</v>
      </c>
      <c r="AH313" s="8" t="s">
        <v>550</v>
      </c>
      <c r="AI313" s="8" t="s">
        <v>543</v>
      </c>
      <c r="AJ313" s="8" t="str">
        <f>IF(OR(ISBLANK(AM313), ISBLANK(AN313)), "", Table2[[#This Row],[device_via_device]])</f>
        <v>TPLink</v>
      </c>
      <c r="AK313" s="8" t="s">
        <v>220</v>
      </c>
      <c r="AL313" s="8" t="s">
        <v>681</v>
      </c>
      <c r="AM313" s="8" t="s">
        <v>529</v>
      </c>
      <c r="AN313" s="8" t="s">
        <v>670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"ac:84:c6:54:96:50"], ["ip", "10.0.6.77"]]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750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1018</v>
      </c>
      <c r="F316" s="8" t="str">
        <f>IF(ISBLANK(E316), "", Table2[[#This Row],[unique_id]])</f>
        <v>ada_fan_motion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1019</v>
      </c>
      <c r="F317" s="8" t="str">
        <f>IF(ISBLANK(E317), "", Table2[[#This Row],[unique_id]])</f>
        <v>edwin_fan_motion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1020</v>
      </c>
      <c r="F318" s="8" t="str">
        <f>IF(ISBLANK(E318), "", Table2[[#This Row],[unique_id]])</f>
        <v>parents_fan_motion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1021</v>
      </c>
      <c r="F319" s="8" t="str">
        <f>IF(ISBLANK(E319), "", Table2[[#This Row],[unique_id]])</f>
        <v>lounge_fan_motion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1022</v>
      </c>
      <c r="F320" s="8" t="str">
        <f>IF(ISBLANK(E320), "", Table2[[#This Row],[unique_id]])</f>
        <v>deck_east_fan_motion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1023</v>
      </c>
      <c r="F321" s="8" t="str">
        <f>IF(ISBLANK(E321), "", Table2[[#This Row],[unique_id]])</f>
        <v>deck_west_fan_motion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hidden="1" customHeight="1" x14ac:dyDescent="0.2">
      <c r="A322" s="8">
        <v>2559</v>
      </c>
      <c r="B322" s="8" t="s">
        <v>26</v>
      </c>
      <c r="C322" s="8" t="s">
        <v>257</v>
      </c>
      <c r="D322" s="8" t="s">
        <v>134</v>
      </c>
      <c r="E322" s="8" t="s">
        <v>300</v>
      </c>
      <c r="F322" s="8" t="str">
        <f>IF(ISBLANK(E322), "", Table2[[#This Row],[unique_id]])</f>
        <v>deck_freezer</v>
      </c>
      <c r="G322" s="8" t="s">
        <v>243</v>
      </c>
      <c r="H322" s="8" t="s">
        <v>891</v>
      </c>
      <c r="I322" s="8" t="s">
        <v>381</v>
      </c>
      <c r="L322" s="8" t="s">
        <v>323</v>
      </c>
      <c r="N322" s="8"/>
      <c r="O322" s="10"/>
      <c r="P322" s="10"/>
      <c r="Q322" s="10"/>
      <c r="R322" s="10"/>
      <c r="S322" s="10"/>
      <c r="T322" s="8"/>
      <c r="W322" s="8" t="s">
        <v>314</v>
      </c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tr">
        <f>IF(OR(ISBLANK(AM322), ISBLANK(AN322)), "", LOWER(_xlfn.CONCAT(Table2[[#This Row],[device_manufacturer]], "-",Table2[[#This Row],[device_suggested_area]], "-", Table2[[#This Row],[device_identifiers]])))</f>
        <v>tplink-deck-freezer</v>
      </c>
      <c r="AG322" s="10" t="s">
        <v>546</v>
      </c>
      <c r="AH322" s="8" t="s">
        <v>551</v>
      </c>
      <c r="AI322" s="8" t="s">
        <v>543</v>
      </c>
      <c r="AJ322" s="8" t="str">
        <f>IF(OR(ISBLANK(AM322), ISBLANK(AN322)), "", Table2[[#This Row],[device_via_device]])</f>
        <v>TPLink</v>
      </c>
      <c r="AK322" s="8" t="s">
        <v>541</v>
      </c>
      <c r="AL322" s="8" t="s">
        <v>681</v>
      </c>
      <c r="AM322" s="8" t="s">
        <v>530</v>
      </c>
      <c r="AN322" s="8" t="s">
        <v>671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"ac:84:c6:54:9e:cf"], ["ip", "10.0.6.78"]]</v>
      </c>
    </row>
    <row r="323" spans="1:41" ht="16" hidden="1" customHeight="1" x14ac:dyDescent="0.2">
      <c r="A323" s="8">
        <v>1536</v>
      </c>
      <c r="B323" s="8" t="s">
        <v>26</v>
      </c>
      <c r="C323" s="8" t="s">
        <v>257</v>
      </c>
      <c r="D323" s="8" t="s">
        <v>134</v>
      </c>
      <c r="E323" s="8" t="s">
        <v>975</v>
      </c>
      <c r="F323" s="8" t="str">
        <f>IF(ISBLANK(E323), "", Table2[[#This Row],[unique_id]])</f>
        <v>kitchen_downlights</v>
      </c>
      <c r="G323" s="8" t="s">
        <v>976</v>
      </c>
      <c r="H323" s="8" t="s">
        <v>139</v>
      </c>
      <c r="I323" s="8" t="s">
        <v>132</v>
      </c>
      <c r="J323" s="8" t="s">
        <v>977</v>
      </c>
      <c r="L323" s="8" t="s">
        <v>136</v>
      </c>
      <c r="N323" s="8"/>
      <c r="O323" s="10"/>
      <c r="P323" s="10"/>
      <c r="Q323" s="10"/>
      <c r="R323" s="10"/>
      <c r="S323" s="10"/>
      <c r="T323" s="8"/>
      <c r="W323" s="8" t="s">
        <v>382</v>
      </c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tr">
        <f>IF(OR(ISBLANK(AM323), ISBLANK(AN323)), "", LOWER(_xlfn.CONCAT(Table2[[#This Row],[device_manufacturer]], "-",Table2[[#This Row],[device_suggested_area]], "-", Table2[[#This Row],[device_identifiers]])))</f>
        <v>tplink-kitchen-downlights</v>
      </c>
      <c r="AG323" s="10" t="s">
        <v>546</v>
      </c>
      <c r="AH323" s="8" t="s">
        <v>978</v>
      </c>
      <c r="AI323" s="8" t="s">
        <v>543</v>
      </c>
      <c r="AJ323" s="8" t="str">
        <f>IF(OR(ISBLANK(AM323), ISBLANK(AN323)), "", Table2[[#This Row],[device_via_device]])</f>
        <v>TPLink</v>
      </c>
      <c r="AK323" s="8" t="s">
        <v>220</v>
      </c>
      <c r="AL323" s="8" t="s">
        <v>681</v>
      </c>
      <c r="AM323" s="8" t="s">
        <v>531</v>
      </c>
      <c r="AN323" s="8" t="s">
        <v>672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"ac:84:c6:54:a3:96"], ["ip", "10.0.6.79"]]</v>
      </c>
    </row>
    <row r="324" spans="1:41" ht="16" hidden="1" customHeight="1" x14ac:dyDescent="0.2">
      <c r="A324" s="8">
        <v>2550</v>
      </c>
      <c r="B324" s="8" t="s">
        <v>26</v>
      </c>
      <c r="C324" s="8" t="s">
        <v>257</v>
      </c>
      <c r="D324" s="8" t="s">
        <v>134</v>
      </c>
      <c r="E324" s="8" t="s">
        <v>990</v>
      </c>
      <c r="F324" s="8" t="str">
        <f>IF(ISBLANK(E324), "", Table2[[#This Row],[unique_id]])</f>
        <v>lounge_tv_outlet</v>
      </c>
      <c r="G324" s="8" t="s">
        <v>189</v>
      </c>
      <c r="H324" s="8" t="s">
        <v>891</v>
      </c>
      <c r="I324" s="8" t="s">
        <v>381</v>
      </c>
      <c r="L324" s="8" t="s">
        <v>323</v>
      </c>
      <c r="N324" s="8"/>
      <c r="O324" s="10"/>
      <c r="P324" s="10"/>
      <c r="Q324" s="10"/>
      <c r="R324" s="10"/>
      <c r="S324" s="10"/>
      <c r="T324" s="8"/>
      <c r="W324" s="8" t="s">
        <v>315</v>
      </c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tr">
        <f>IF(OR(ISBLANK(AM324), ISBLANK(AN324)), "", LOWER(_xlfn.CONCAT(Table2[[#This Row],[device_manufacturer]], "-",Table2[[#This Row],[device_suggested_area]], "-", Table2[[#This Row],[device_identifiers]])))</f>
        <v>tplink-lounge-tv</v>
      </c>
      <c r="AG324" s="10" t="s">
        <v>546</v>
      </c>
      <c r="AH324" s="8" t="s">
        <v>553</v>
      </c>
      <c r="AI324" s="8" t="s">
        <v>543</v>
      </c>
      <c r="AJ324" s="8" t="str">
        <f>IF(OR(ISBLANK(AM324), ISBLANK(AN324)), "", Table2[[#This Row],[device_via_device]])</f>
        <v>TPLink</v>
      </c>
      <c r="AK324" s="8" t="s">
        <v>208</v>
      </c>
      <c r="AL324" s="8" t="s">
        <v>681</v>
      </c>
      <c r="AM324" s="8" t="s">
        <v>532</v>
      </c>
      <c r="AN324" s="8" t="s">
        <v>673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"ac:84:c6:54:a3:a2"], ["ip", "10.0.6.80"]]</v>
      </c>
    </row>
    <row r="325" spans="1:41" ht="16" hidden="1" customHeight="1" x14ac:dyDescent="0.2">
      <c r="A325" s="8">
        <v>1403</v>
      </c>
      <c r="B325" s="8" t="s">
        <v>26</v>
      </c>
      <c r="C325" s="8" t="s">
        <v>257</v>
      </c>
      <c r="D325" s="8" t="s">
        <v>134</v>
      </c>
      <c r="E325" s="8" t="s">
        <v>301</v>
      </c>
      <c r="F325" s="8" t="str">
        <f>IF(ISBLANK(E325), "", Table2[[#This Row],[unique_id]])</f>
        <v>bathroom_rails</v>
      </c>
      <c r="G325" s="8" t="s">
        <v>767</v>
      </c>
      <c r="H325" s="8" t="s">
        <v>422</v>
      </c>
      <c r="I325" s="8" t="s">
        <v>132</v>
      </c>
      <c r="J325" s="8" t="s">
        <v>767</v>
      </c>
      <c r="L325" s="8" t="s">
        <v>323</v>
      </c>
      <c r="N325" s="8"/>
      <c r="O325" s="10"/>
      <c r="P325" s="10"/>
      <c r="Q325" s="10"/>
      <c r="R325" s="10"/>
      <c r="S325" s="10"/>
      <c r="T325" s="8"/>
      <c r="W325" s="8" t="s">
        <v>322</v>
      </c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tr">
        <f>IF(OR(ISBLANK(AM325), ISBLANK(AN325)), "", LOWER(_xlfn.CONCAT(Table2[[#This Row],[device_manufacturer]], "-",Table2[[#This Row],[device_suggested_area]], "-", Table2[[#This Row],[device_identifiers]])))</f>
        <v>tplink-bathroom-rails</v>
      </c>
      <c r="AG325" s="10" t="s">
        <v>546</v>
      </c>
      <c r="AH325" s="8" t="s">
        <v>554</v>
      </c>
      <c r="AI325" s="8" t="s">
        <v>543</v>
      </c>
      <c r="AJ325" s="8" t="str">
        <f>IF(OR(ISBLANK(AM325), ISBLANK(AN325)), "", Table2[[#This Row],[device_via_device]])</f>
        <v>TPLink</v>
      </c>
      <c r="AK325" s="8" t="s">
        <v>542</v>
      </c>
      <c r="AL325" s="8" t="s">
        <v>681</v>
      </c>
      <c r="AM325" s="8" t="s">
        <v>533</v>
      </c>
      <c r="AN325" s="8" t="s">
        <v>674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"ac:84:c6:54:9d:98"], ["ip", "10.0.6.81"]]</v>
      </c>
    </row>
    <row r="326" spans="1:41" ht="16" hidden="1" customHeight="1" x14ac:dyDescent="0.2">
      <c r="A326" s="8">
        <v>2552</v>
      </c>
      <c r="B326" s="8" t="s">
        <v>26</v>
      </c>
      <c r="C326" s="8" t="s">
        <v>257</v>
      </c>
      <c r="D326" s="8" t="s">
        <v>134</v>
      </c>
      <c r="E326" s="8" t="s">
        <v>302</v>
      </c>
      <c r="F326" s="8" t="str">
        <f>IF(ISBLANK(E326), "", Table2[[#This Row],[unique_id]])</f>
        <v>study_outlet</v>
      </c>
      <c r="G326" s="8" t="s">
        <v>245</v>
      </c>
      <c r="H326" s="8" t="s">
        <v>891</v>
      </c>
      <c r="I326" s="8" t="s">
        <v>381</v>
      </c>
      <c r="L326" s="8" t="s">
        <v>323</v>
      </c>
      <c r="N326" s="8"/>
      <c r="O326" s="10"/>
      <c r="P326" s="10"/>
      <c r="Q326" s="10"/>
      <c r="R326" s="10"/>
      <c r="S326" s="10"/>
      <c r="T326" s="8"/>
      <c r="W326" s="8" t="s">
        <v>317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tr">
        <f>IF(OR(ISBLANK(AM326), ISBLANK(AN326)), "", LOWER(_xlfn.CONCAT(Table2[[#This Row],[device_manufacturer]], "-",Table2[[#This Row],[device_suggested_area]], "-", Table2[[#This Row],[device_identifiers]])))</f>
        <v>tplink-study-outlet</v>
      </c>
      <c r="AG326" s="10" t="s">
        <v>545</v>
      </c>
      <c r="AH326" s="8" t="s">
        <v>555</v>
      </c>
      <c r="AI326" s="15" t="s">
        <v>544</v>
      </c>
      <c r="AJ326" s="8" t="str">
        <f>IF(OR(ISBLANK(AM326), ISBLANK(AN326)), "", Table2[[#This Row],[device_via_device]])</f>
        <v>TPLink</v>
      </c>
      <c r="AK326" s="8" t="s">
        <v>540</v>
      </c>
      <c r="AL326" s="8" t="s">
        <v>681</v>
      </c>
      <c r="AM326" s="8" t="s">
        <v>534</v>
      </c>
      <c r="AN326" s="8" t="s">
        <v>675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"60:a4:b7:1f:72:0a"], ["ip", "10.0.6.82"]]</v>
      </c>
    </row>
    <row r="327" spans="1:41" ht="16" hidden="1" customHeight="1" x14ac:dyDescent="0.2">
      <c r="A327" s="8">
        <v>2553</v>
      </c>
      <c r="B327" s="8" t="s">
        <v>26</v>
      </c>
      <c r="C327" s="8" t="s">
        <v>257</v>
      </c>
      <c r="D327" s="8" t="s">
        <v>134</v>
      </c>
      <c r="E327" s="8" t="s">
        <v>303</v>
      </c>
      <c r="F327" s="8" t="str">
        <f>IF(ISBLANK(E327), "", Table2[[#This Row],[unique_id]])</f>
        <v>office_outlet</v>
      </c>
      <c r="G327" s="8" t="s">
        <v>244</v>
      </c>
      <c r="H327" s="8" t="s">
        <v>891</v>
      </c>
      <c r="I327" s="8" t="s">
        <v>381</v>
      </c>
      <c r="L327" s="8" t="s">
        <v>323</v>
      </c>
      <c r="N327" s="8"/>
      <c r="O327" s="10"/>
      <c r="P327" s="10"/>
      <c r="Q327" s="10"/>
      <c r="R327" s="10"/>
      <c r="S327" s="10"/>
      <c r="T327" s="8"/>
      <c r="W327" s="8" t="s">
        <v>317</v>
      </c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tr">
        <f>IF(OR(ISBLANK(AM327), ISBLANK(AN327)), "", LOWER(_xlfn.CONCAT(Table2[[#This Row],[device_manufacturer]], "-",Table2[[#This Row],[device_suggested_area]], "-", Table2[[#This Row],[device_identifiers]])))</f>
        <v>tplink-office-outlet</v>
      </c>
      <c r="AG327" s="10" t="s">
        <v>545</v>
      </c>
      <c r="AH327" s="8" t="s">
        <v>555</v>
      </c>
      <c r="AI327" s="15" t="s">
        <v>544</v>
      </c>
      <c r="AJ327" s="8" t="str">
        <f>IF(OR(ISBLANK(AM327), ISBLANK(AN327)), "", Table2[[#This Row],[device_via_device]])</f>
        <v>TPLink</v>
      </c>
      <c r="AK327" s="8" t="s">
        <v>227</v>
      </c>
      <c r="AL327" s="8" t="s">
        <v>681</v>
      </c>
      <c r="AM327" s="8" t="s">
        <v>535</v>
      </c>
      <c r="AN327" s="8" t="s">
        <v>676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"10:27:f5:31:ec:58"], ["ip", "10.0.6.83"]]</v>
      </c>
    </row>
    <row r="328" spans="1:41" ht="16" hidden="1" customHeight="1" x14ac:dyDescent="0.2">
      <c r="A328" s="8">
        <v>2564</v>
      </c>
      <c r="B328" s="8" t="s">
        <v>26</v>
      </c>
      <c r="C328" s="8" t="s">
        <v>257</v>
      </c>
      <c r="D328" s="8" t="s">
        <v>134</v>
      </c>
      <c r="E328" s="8" t="s">
        <v>305</v>
      </c>
      <c r="F328" s="8" t="str">
        <f>IF(ISBLANK(E328), "", Table2[[#This Row],[unique_id]])</f>
        <v>roof_network_switch</v>
      </c>
      <c r="G328" s="8" t="s">
        <v>238</v>
      </c>
      <c r="H328" s="8" t="s">
        <v>891</v>
      </c>
      <c r="I328" s="8" t="s">
        <v>381</v>
      </c>
      <c r="L328" s="8" t="s">
        <v>323</v>
      </c>
      <c r="N328" s="8"/>
      <c r="O328" s="10"/>
      <c r="P328" s="10"/>
      <c r="Q328" s="10"/>
      <c r="R328" s="10"/>
      <c r="S328" s="10"/>
      <c r="T328" s="8"/>
      <c r="W328" s="8" t="s">
        <v>319</v>
      </c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tr">
        <f>IF(OR(ISBLANK(AM328), ISBLANK(AN328)), "", LOWER(_xlfn.CONCAT(Table2[[#This Row],[device_manufacturer]], "-",Table2[[#This Row],[device_suggested_area]], "-", Table2[[#This Row],[device_identifiers]])))</f>
        <v>tplink-roof-network-switch</v>
      </c>
      <c r="AG328" s="10" t="s">
        <v>546</v>
      </c>
      <c r="AH328" s="8" t="s">
        <v>692</v>
      </c>
      <c r="AI328" s="8" t="s">
        <v>543</v>
      </c>
      <c r="AJ328" s="8" t="str">
        <f>IF(OR(ISBLANK(AM328), ISBLANK(AN328)), "", Table2[[#This Row],[device_via_device]])</f>
        <v>TPLink</v>
      </c>
      <c r="AK328" s="8" t="s">
        <v>38</v>
      </c>
      <c r="AL328" s="8" t="s">
        <v>681</v>
      </c>
      <c r="AM328" s="8" t="s">
        <v>536</v>
      </c>
      <c r="AN328" s="8" t="s">
        <v>677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"ac:84:c6:0d:20:9e"], ["ip", "10.0.6.84"]]</v>
      </c>
    </row>
    <row r="329" spans="1:41" ht="16" hidden="1" customHeight="1" x14ac:dyDescent="0.2">
      <c r="A329" s="8">
        <v>2565</v>
      </c>
      <c r="B329" s="8" t="s">
        <v>26</v>
      </c>
      <c r="C329" s="8" t="s">
        <v>257</v>
      </c>
      <c r="D329" s="8" t="s">
        <v>134</v>
      </c>
      <c r="E329" s="8" t="s">
        <v>691</v>
      </c>
      <c r="F329" s="8" t="str">
        <f>IF(ISBLANK(E329), "", Table2[[#This Row],[unique_id]])</f>
        <v>rack_modem</v>
      </c>
      <c r="G329" s="8" t="s">
        <v>240</v>
      </c>
      <c r="H329" s="8" t="s">
        <v>891</v>
      </c>
      <c r="I329" s="8" t="s">
        <v>381</v>
      </c>
      <c r="L329" s="8" t="s">
        <v>323</v>
      </c>
      <c r="N329" s="8"/>
      <c r="O329" s="10"/>
      <c r="P329" s="10"/>
      <c r="Q329" s="10"/>
      <c r="R329" s="10"/>
      <c r="S329" s="10"/>
      <c r="T329" s="8"/>
      <c r="W329" s="8" t="s">
        <v>320</v>
      </c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tr">
        <f>IF(OR(ISBLANK(AM329), ISBLANK(AN329)), "", LOWER(_xlfn.CONCAT(Table2[[#This Row],[device_manufacturer]], "-",Table2[[#This Row],[device_suggested_area]], "-", Table2[[#This Row],[device_identifiers]])))</f>
        <v>tplink-rack-modem</v>
      </c>
      <c r="AG329" s="10" t="s">
        <v>545</v>
      </c>
      <c r="AH329" s="8" t="s">
        <v>556</v>
      </c>
      <c r="AI329" s="15" t="s">
        <v>544</v>
      </c>
      <c r="AJ329" s="8" t="str">
        <f>IF(OR(ISBLANK(AM329), ISBLANK(AN329)), "", Table2[[#This Row],[device_via_device]])</f>
        <v>TPLink</v>
      </c>
      <c r="AK329" s="8" t="s">
        <v>28</v>
      </c>
      <c r="AL329" s="8" t="s">
        <v>681</v>
      </c>
      <c r="AM329" s="8" t="s">
        <v>537</v>
      </c>
      <c r="AN329" s="8" t="s">
        <v>678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"10:27:f5:31:f6:7e"], ["ip", "10.0.6.85"]]</v>
      </c>
    </row>
    <row r="330" spans="1:41" ht="16" hidden="1" customHeight="1" x14ac:dyDescent="0.2">
      <c r="A330" s="8">
        <v>2563</v>
      </c>
      <c r="B330" s="8" t="s">
        <v>26</v>
      </c>
      <c r="C330" s="8" t="s">
        <v>257</v>
      </c>
      <c r="D330" s="8" t="s">
        <v>134</v>
      </c>
      <c r="E330" s="8" t="s">
        <v>304</v>
      </c>
      <c r="F330" s="8" t="str">
        <f>IF(ISBLANK(E330), "", Table2[[#This Row],[unique_id]])</f>
        <v>rack_outlet</v>
      </c>
      <c r="G330" s="8" t="s">
        <v>241</v>
      </c>
      <c r="H330" s="8" t="s">
        <v>891</v>
      </c>
      <c r="I330" s="8" t="s">
        <v>381</v>
      </c>
      <c r="L330" s="8" t="s">
        <v>323</v>
      </c>
      <c r="N330" s="8"/>
      <c r="O330" s="10"/>
      <c r="P330" s="10"/>
      <c r="Q330" s="10"/>
      <c r="R330" s="10"/>
      <c r="S330" s="10"/>
      <c r="T330" s="8"/>
      <c r="W330" s="8" t="s">
        <v>318</v>
      </c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F330" s="8" t="str">
        <f>IF(OR(ISBLANK(AM330), ISBLANK(AN330)), "", LOWER(_xlfn.CONCAT(Table2[[#This Row],[device_manufacturer]], "-",Table2[[#This Row],[device_suggested_area]], "-", Table2[[#This Row],[device_identifiers]])))</f>
        <v>tplink-rack-outlet</v>
      </c>
      <c r="AG330" s="10" t="s">
        <v>546</v>
      </c>
      <c r="AH330" s="8" t="s">
        <v>555</v>
      </c>
      <c r="AI330" s="8" t="s">
        <v>543</v>
      </c>
      <c r="AJ330" s="8" t="str">
        <f>IF(OR(ISBLANK(AM330), ISBLANK(AN330)), "", Table2[[#This Row],[device_via_device]])</f>
        <v>TPLink</v>
      </c>
      <c r="AK330" s="8" t="s">
        <v>28</v>
      </c>
      <c r="AL330" s="8" t="s">
        <v>681</v>
      </c>
      <c r="AM330" s="8" t="s">
        <v>538</v>
      </c>
      <c r="AN330" s="8" t="s">
        <v>679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"ac:84:c6:54:95:8b"], ["ip", "10.0.6.86"]]</v>
      </c>
    </row>
    <row r="331" spans="1:41" ht="16" hidden="1" customHeight="1" x14ac:dyDescent="0.2">
      <c r="A331" s="8">
        <v>1573</v>
      </c>
      <c r="B331" s="8" t="s">
        <v>26</v>
      </c>
      <c r="C331" s="8" t="s">
        <v>257</v>
      </c>
      <c r="D331" s="8" t="s">
        <v>134</v>
      </c>
      <c r="E331" s="8" t="s">
        <v>293</v>
      </c>
      <c r="F331" s="8" t="str">
        <f>IF(ISBLANK(E331), "", Table2[[#This Row],[unique_id]])</f>
        <v>kitchen_fan</v>
      </c>
      <c r="G331" s="8" t="s">
        <v>220</v>
      </c>
      <c r="H331" s="8" t="s">
        <v>131</v>
      </c>
      <c r="I331" s="8" t="s">
        <v>132</v>
      </c>
      <c r="J331" s="8" t="s">
        <v>799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294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F331" s="8" t="str">
        <f>IF(OR(ISBLANK(AM331), ISBLANK(AN331)), "", LOWER(_xlfn.CONCAT(Table2[[#This Row],[device_manufacturer]], "-",Table2[[#This Row],[device_suggested_area]], "-", Table2[[#This Row],[device_identifiers]])))</f>
        <v>tplink-kitchen-fan</v>
      </c>
      <c r="AG331" s="10" t="s">
        <v>546</v>
      </c>
      <c r="AH331" s="8" t="s">
        <v>129</v>
      </c>
      <c r="AI331" s="8" t="s">
        <v>543</v>
      </c>
      <c r="AJ331" s="8" t="str">
        <f>IF(OR(ISBLANK(AM331), ISBLANK(AN331)), "", Table2[[#This Row],[device_via_device]])</f>
        <v>TPLink</v>
      </c>
      <c r="AK331" s="8" t="s">
        <v>220</v>
      </c>
      <c r="AL331" s="8" t="s">
        <v>681</v>
      </c>
      <c r="AM331" s="9" t="s">
        <v>547</v>
      </c>
      <c r="AN331" s="41" t="s">
        <v>680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"ac:84:c6:0d:1b:9c"], ["ip", "10.0.6.87"]]</v>
      </c>
    </row>
    <row r="332" spans="1:41" ht="16" hidden="1" customHeight="1" x14ac:dyDescent="0.2">
      <c r="A332" s="8">
        <v>1549</v>
      </c>
      <c r="B332" s="8" t="s">
        <v>26</v>
      </c>
      <c r="C332" s="8" t="s">
        <v>257</v>
      </c>
      <c r="D332" s="8" t="s">
        <v>134</v>
      </c>
      <c r="E332" s="8" t="s">
        <v>690</v>
      </c>
      <c r="F332" s="8" t="str">
        <f>IF(ISBLANK(E332), "", Table2[[#This Row],[unique_id]])</f>
        <v>deck_festoons</v>
      </c>
      <c r="G332" s="8" t="s">
        <v>396</v>
      </c>
      <c r="H332" s="8" t="s">
        <v>139</v>
      </c>
      <c r="I332" s="8" t="s">
        <v>132</v>
      </c>
      <c r="J332" s="8" t="s">
        <v>974</v>
      </c>
      <c r="L332" s="8" t="s">
        <v>136</v>
      </c>
      <c r="N332" s="8"/>
      <c r="O332" s="10"/>
      <c r="P332" s="10"/>
      <c r="Q332" s="10"/>
      <c r="R332" s="10"/>
      <c r="S332" s="10"/>
      <c r="T332" s="8"/>
      <c r="W332" s="8" t="s">
        <v>382</v>
      </c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tr">
        <f>IF(OR(ISBLANK(AM332), ISBLANK(AN332)), "", LOWER(_xlfn.CONCAT(Table2[[#This Row],[device_manufacturer]], "-",Table2[[#This Row],[device_suggested_area]], "-", Table2[[#This Row],[device_identifiers]])))</f>
        <v>tplink-deck-festoons</v>
      </c>
      <c r="AG332" s="10" t="s">
        <v>545</v>
      </c>
      <c r="AH332" s="8" t="s">
        <v>552</v>
      </c>
      <c r="AI332" s="8" t="s">
        <v>544</v>
      </c>
      <c r="AJ332" s="8" t="str">
        <f>IF(OR(ISBLANK(AM332), ISBLANK(AN332)), "", Table2[[#This Row],[device_via_device]])</f>
        <v>TPLink</v>
      </c>
      <c r="AK332" s="8" t="s">
        <v>541</v>
      </c>
      <c r="AL332" s="8" t="s">
        <v>681</v>
      </c>
      <c r="AM332" s="8" t="s">
        <v>943</v>
      </c>
      <c r="AN332" s="13" t="s">
        <v>942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"5c:a6:e6:25:58:f1"], ["ip", "10.0.6.88"]]</v>
      </c>
    </row>
    <row r="333" spans="1:41" ht="16" hidden="1" customHeight="1" x14ac:dyDescent="0.2">
      <c r="A333" s="8">
        <v>1550</v>
      </c>
      <c r="B333" s="40" t="s">
        <v>26</v>
      </c>
      <c r="C333" s="8" t="s">
        <v>257</v>
      </c>
      <c r="D333" s="8" t="s">
        <v>134</v>
      </c>
      <c r="E333" s="8" t="s">
        <v>937</v>
      </c>
      <c r="F333" s="8" t="str">
        <f>IF(ISBLANK(E333), "", Table2[[#This Row],[unique_id]])</f>
        <v>landing_festoons</v>
      </c>
      <c r="G333" s="8" t="s">
        <v>938</v>
      </c>
      <c r="H333" s="8" t="s">
        <v>139</v>
      </c>
      <c r="I333" s="8" t="s">
        <v>132</v>
      </c>
      <c r="J333" s="8" t="s">
        <v>974</v>
      </c>
      <c r="L333" s="8" t="s">
        <v>136</v>
      </c>
      <c r="N333" s="8"/>
      <c r="O333" s="10"/>
      <c r="P333" s="10"/>
      <c r="Q333" s="10"/>
      <c r="R333" s="10"/>
      <c r="S333" s="10"/>
      <c r="T333" s="8"/>
      <c r="W333" s="8" t="s">
        <v>382</v>
      </c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tr">
        <f>IF(OR(ISBLANK(AM333), ISBLANK(AN333)), "", LOWER(_xlfn.CONCAT(Table2[[#This Row],[device_manufacturer]], "-",Table2[[#This Row],[device_suggested_area]], "-", Table2[[#This Row],[device_identifiers]])))</f>
        <v>tplink-landing-festoons</v>
      </c>
      <c r="AG333" s="10" t="s">
        <v>545</v>
      </c>
      <c r="AH333" s="8" t="s">
        <v>552</v>
      </c>
      <c r="AI333" s="8" t="s">
        <v>544</v>
      </c>
      <c r="AJ333" s="8" t="str">
        <f>IF(OR(ISBLANK(AM333), ISBLANK(AN333)), "", Table2[[#This Row],[device_via_device]])</f>
        <v>TPLink</v>
      </c>
      <c r="AK333" s="8" t="s">
        <v>939</v>
      </c>
      <c r="AL333" s="8" t="s">
        <v>681</v>
      </c>
      <c r="AM333" s="8" t="s">
        <v>940</v>
      </c>
      <c r="AN333" s="13" t="s">
        <v>941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"5c:a6:e6:25:5a:0c"], ["ip", "10.0.6.89"]]</v>
      </c>
    </row>
    <row r="334" spans="1:41" ht="16" hidden="1" customHeight="1" x14ac:dyDescent="0.2">
      <c r="A334" s="8">
        <v>2562</v>
      </c>
      <c r="B334" s="8" t="s">
        <v>26</v>
      </c>
      <c r="C334" s="8" t="s">
        <v>509</v>
      </c>
      <c r="D334" s="8" t="s">
        <v>134</v>
      </c>
      <c r="E334" s="8" t="s">
        <v>1006</v>
      </c>
      <c r="F334" s="8" t="str">
        <f>IF(ISBLANK(E334), "", Table2[[#This Row],[unique_id]])</f>
        <v>rack_fans</v>
      </c>
      <c r="G334" s="8" t="s">
        <v>1007</v>
      </c>
      <c r="H334" s="8" t="s">
        <v>891</v>
      </c>
      <c r="I334" s="8" t="s">
        <v>381</v>
      </c>
      <c r="L334" s="8" t="s">
        <v>323</v>
      </c>
      <c r="N334" s="8"/>
      <c r="O334" s="10"/>
      <c r="P334" s="10"/>
      <c r="Q334" s="10"/>
      <c r="R334" s="10"/>
      <c r="S334" s="10"/>
      <c r="T334" s="8"/>
      <c r="W334" s="8" t="s">
        <v>1012</v>
      </c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F334" s="8" t="str">
        <f>IF(OR(ISBLANK(AM334), ISBLANK(AN334)), "", LOWER(_xlfn.CONCAT(Table2[[#This Row],[device_manufacturer]], "-",Table2[[#This Row],[device_suggested_area]], "-", Table2[[#This Row],[device_identifiers]])))</f>
        <v>sonoff-rack-fans</v>
      </c>
      <c r="AG334" s="10" t="s">
        <v>1010</v>
      </c>
      <c r="AH334" s="8" t="s">
        <v>1009</v>
      </c>
      <c r="AI334" s="15" t="s">
        <v>1011</v>
      </c>
      <c r="AJ334" s="8" t="str">
        <f>IF(OR(ISBLANK(AM334), ISBLANK(AN334)), "", Table2[[#This Row],[device_via_device]])</f>
        <v>Sonoff</v>
      </c>
      <c r="AK334" s="8" t="s">
        <v>28</v>
      </c>
      <c r="AL334" s="8" t="s">
        <v>681</v>
      </c>
      <c r="AM334" s="8" t="s">
        <v>1008</v>
      </c>
      <c r="AN334" s="13" t="s">
        <v>1013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"4c:eb:d6:b5:a5:28"], ["ip", "10.0.6.90"]]</v>
      </c>
    </row>
    <row r="335" spans="1:41" ht="16" hidden="1" customHeight="1" x14ac:dyDescent="0.2">
      <c r="A335" s="8">
        <v>1404</v>
      </c>
      <c r="B335" s="8" t="s">
        <v>981</v>
      </c>
      <c r="C335" s="8" t="s">
        <v>509</v>
      </c>
      <c r="D335" s="8" t="s">
        <v>134</v>
      </c>
      <c r="E335" s="8" t="s">
        <v>510</v>
      </c>
      <c r="F335" s="8" t="str">
        <f>IF(ISBLANK(E335), "", Table2[[#This Row],[unique_id]])</f>
        <v>roof_water_heater_booster</v>
      </c>
      <c r="G335" s="8" t="s">
        <v>764</v>
      </c>
      <c r="H335" s="8" t="s">
        <v>422</v>
      </c>
      <c r="I335" s="8" t="s">
        <v>132</v>
      </c>
      <c r="J335" s="8" t="str">
        <f>Table2[[#This Row],[friendly_name]]</f>
        <v>Water Booster</v>
      </c>
      <c r="L335" s="8" t="s">
        <v>323</v>
      </c>
      <c r="N335" s="8"/>
      <c r="O335" s="10"/>
      <c r="P335" s="10"/>
      <c r="Q335" s="10"/>
      <c r="R335" s="10"/>
      <c r="S335" s="10"/>
      <c r="T335" s="8"/>
      <c r="W335" s="8" t="s">
        <v>757</v>
      </c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tr">
        <f>IF(OR(ISBLANK(AM335), ISBLANK(AN335)), "", LOWER(_xlfn.CONCAT(Table2[[#This Row],[device_manufacturer]], "-",Table2[[#This Row],[device_suggested_area]], "-", Table2[[#This Row],[device_identifiers]])))</f>
        <v>sonoff-roof-water-heater-booster</v>
      </c>
      <c r="AG335" s="10" t="s">
        <v>754</v>
      </c>
      <c r="AH335" s="8" t="s">
        <v>753</v>
      </c>
      <c r="AI335" s="8" t="s">
        <v>755</v>
      </c>
      <c r="AJ335" s="8" t="str">
        <f>IF(OR(ISBLANK(AM335), ISBLANK(AN335)), "", Table2[[#This Row],[device_via_device]])</f>
        <v>Sonoff</v>
      </c>
      <c r="AK335" s="8" t="s">
        <v>38</v>
      </c>
      <c r="AL335" s="8" t="s">
        <v>681</v>
      </c>
      <c r="AM335" s="8" t="s">
        <v>752</v>
      </c>
      <c r="AN335" s="9" t="s">
        <v>756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"ec:fa:bc:50:3e:02"], ["ip", "10.0.6.99"]]</v>
      </c>
    </row>
    <row r="336" spans="1:41" ht="16" hidden="1" customHeight="1" x14ac:dyDescent="0.2">
      <c r="A336" s="8">
        <v>5017</v>
      </c>
      <c r="B336" s="8" t="s">
        <v>26</v>
      </c>
      <c r="C336" s="8" t="s">
        <v>777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838</v>
      </c>
      <c r="Q336" s="10"/>
      <c r="R336" s="18" t="s">
        <v>886</v>
      </c>
      <c r="S336" s="18"/>
      <c r="T336" s="8"/>
      <c r="Y336" s="10"/>
      <c r="AA336" s="8" t="str">
        <f t="shared" ref="AA316:AA379" si="11">IF(ISBLANK(Z336),  "", _xlfn.CONCAT("haas/entity/sensor/", LOWER(C336), "/", E336, "/config"))</f>
        <v/>
      </c>
      <c r="AB336" s="8" t="str">
        <f t="shared" ref="AB324:AB387" si="12">IF(ISBLANK(Z336),  "", _xlfn.CONCAT(LOWER(C336), "/", E336))</f>
        <v/>
      </c>
      <c r="AE336" s="19" t="s">
        <v>831</v>
      </c>
      <c r="AF336" s="8" t="s">
        <v>828</v>
      </c>
      <c r="AG336" s="18" t="s">
        <v>827</v>
      </c>
      <c r="AH336" s="12" t="s">
        <v>825</v>
      </c>
      <c r="AI336" s="12" t="s">
        <v>826</v>
      </c>
      <c r="AJ336" s="8" t="s">
        <v>777</v>
      </c>
      <c r="AK336" s="8" t="s">
        <v>173</v>
      </c>
      <c r="AM336" s="8" t="s">
        <v>824</v>
      </c>
      <c r="AO336" s="8" t="str">
        <f t="shared" ref="AO324:AO387" si="13"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910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F337" s="8" t="s">
        <v>737</v>
      </c>
      <c r="AL337" s="8" t="s">
        <v>661</v>
      </c>
      <c r="AM337" s="8" t="s">
        <v>738</v>
      </c>
      <c r="AO337" s="8" t="str">
        <f t="shared" si="13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E370" s="8"/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E371" s="8"/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8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E373" s="8"/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8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11"/>
        <v/>
      </c>
      <c r="AB377" s="8" t="str">
        <f t="shared" si="12"/>
        <v/>
      </c>
      <c r="AE377" s="11"/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1"/>
        <v/>
      </c>
      <c r="AB378" s="8" t="str">
        <f t="shared" si="12"/>
        <v/>
      </c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1"/>
        <v/>
      </c>
      <c r="AB379" s="8" t="str">
        <f t="shared" si="12"/>
        <v/>
      </c>
      <c r="AE379" s="11"/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14">IF(ISBLANK(Z380),  "", _xlfn.CONCAT("haas/entity/sensor/", LOWER(C380), "/", E380, "/config"))</f>
        <v/>
      </c>
      <c r="AB380" s="8" t="str">
        <f t="shared" si="12"/>
        <v/>
      </c>
      <c r="AE380" s="11"/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E381" s="11"/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E383" s="11"/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ref="AB388:AB451" si="15">IF(ISBLANK(Z388),  "", _xlfn.CONCAT(LOWER(C388), "/", E388))</f>
        <v/>
      </c>
      <c r="AO388" s="8" t="str">
        <f t="shared" ref="AO388:AO451" si="16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5"/>
        <v/>
      </c>
      <c r="AO389" s="8" t="str">
        <f t="shared" si="16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si="15"/>
        <v/>
      </c>
      <c r="AO390" s="8" t="str">
        <f t="shared" si="16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14"/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4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4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17">IF(ISBLANK(Z444),  "", _xlfn.CONCAT("haas/entity/sensor/", LOWER(C444), "/", E444, "/config"))</f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ref="AB452:AB515" si="18">IF(ISBLANK(Z452),  "", _xlfn.CONCAT(LOWER(C452), "/", E452))</f>
        <v/>
      </c>
      <c r="AE452" s="8"/>
      <c r="AO452" s="8" t="str">
        <f t="shared" ref="AO452:AO515" si="19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8"/>
        <v/>
      </c>
      <c r="AE453" s="8"/>
      <c r="AO453" s="8" t="str">
        <f t="shared" si="19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si="18"/>
        <v/>
      </c>
      <c r="AE454" s="8"/>
      <c r="AO454" s="8" t="str">
        <f t="shared" si="19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17"/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17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17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20">IF(ISBLANK(Z508),  "", _xlfn.CONCAT("haas/entity/sensor/", LOWER(C508), "/", E508, "/config"))</f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ref="AB516:AB579" si="21">IF(ISBLANK(Z516),  "", _xlfn.CONCAT(LOWER(C516), "/", E516))</f>
        <v/>
      </c>
      <c r="AE516" s="8"/>
      <c r="AO516" s="8" t="str">
        <f t="shared" ref="AO516:AO579" si="22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21"/>
        <v/>
      </c>
      <c r="AE517" s="8"/>
      <c r="AO517" s="8" t="str">
        <f t="shared" si="22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si="21"/>
        <v/>
      </c>
      <c r="AE518" s="8"/>
      <c r="AO518" s="8" t="str">
        <f t="shared" si="22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20"/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0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0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23">IF(ISBLANK(Z572),  "", _xlfn.CONCAT("haas/entity/sensor/", LOWER(C572), "/", E572, "/config"))</f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ref="AB580:AB643" si="24">IF(ISBLANK(Z580),  "", _xlfn.CONCAT(LOWER(C580), "/", E580))</f>
        <v/>
      </c>
      <c r="AE580" s="8"/>
      <c r="AO580" s="8" t="str">
        <f t="shared" ref="AO580:AO643" si="25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4"/>
        <v/>
      </c>
      <c r="AE581" s="8"/>
      <c r="AO581" s="8" t="str">
        <f t="shared" si="25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si="24"/>
        <v/>
      </c>
      <c r="AE582" s="8"/>
      <c r="AO582" s="8" t="str">
        <f t="shared" si="25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23"/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3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3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26">IF(ISBLANK(Z636),  "", _xlfn.CONCAT("haas/entity/sensor/", LOWER(C636), "/", E636, "/config"))</f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ref="AB644:AB663" si="27">IF(ISBLANK(Z644),  "", _xlfn.CONCAT(LOWER(C644), "/", E644))</f>
        <v/>
      </c>
      <c r="AE644" s="8"/>
      <c r="AO644" s="8" t="str">
        <f t="shared" ref="AO644:AO707" si="28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7"/>
        <v/>
      </c>
      <c r="AE645" s="8"/>
      <c r="AO645" s="8" t="str">
        <f t="shared" si="28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si="27"/>
        <v/>
      </c>
      <c r="AE646" s="8"/>
      <c r="AO646" s="8" t="str">
        <f t="shared" si="28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26"/>
        <v/>
      </c>
      <c r="AB659" s="8" t="str">
        <f t="shared" si="27"/>
        <v/>
      </c>
      <c r="AE659" s="8"/>
      <c r="AO659" s="8" t="str">
        <f t="shared" si="28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26"/>
        <v/>
      </c>
      <c r="AB660" s="8" t="str">
        <f t="shared" si="27"/>
        <v/>
      </c>
      <c r="AE660" s="8"/>
      <c r="AO660" s="8" t="str">
        <f t="shared" si="28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26"/>
        <v/>
      </c>
      <c r="AB661" s="8" t="str">
        <f t="shared" si="27"/>
        <v/>
      </c>
      <c r="AE661" s="8"/>
      <c r="AO661" s="8" t="str">
        <f t="shared" si="28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26"/>
        <v/>
      </c>
      <c r="AB662" s="8" t="str">
        <f t="shared" si="27"/>
        <v/>
      </c>
      <c r="AE662" s="8"/>
      <c r="AO662" s="8" t="str">
        <f t="shared" si="28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26"/>
        <v/>
      </c>
      <c r="AB663" s="8" t="str">
        <f t="shared" si="27"/>
        <v/>
      </c>
      <c r="AE663" s="8"/>
      <c r="AO663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2022-12-09T11:24:19Z</dcterms:modified>
</cp:coreProperties>
</file>