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8859FE8-B474-2B45-ACD1-18CCD920EB2D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4" i="1" l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7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<sst xmlns="http://schemas.openxmlformats.org/spreadsheetml/2006/main" count="5429" uniqueCount="1215">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</sst>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I253" zoomScale="122" zoomScaleNormal="122" workbookViewId="0">
      <selection activeCell="AQ277" sqref="AQ27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713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1169</v>
      </c>
      <c r="P1" s="20" t="s">
        <v>1169</v>
      </c>
      <c r="Q1" s="20" t="s">
        <v>1169</v>
      </c>
      <c r="R1" s="20" t="s">
        <v>1169</v>
      </c>
      <c r="S1" s="20" t="s">
        <v>1170</v>
      </c>
      <c r="T1" s="20" t="s">
        <v>325</v>
      </c>
      <c r="U1" s="21" t="s">
        <v>325</v>
      </c>
      <c r="V1" s="22" t="s">
        <v>734</v>
      </c>
      <c r="W1" s="22" t="s">
        <v>734</v>
      </c>
      <c r="X1" s="22" t="s">
        <v>734</v>
      </c>
      <c r="Y1" s="22" t="s">
        <v>816</v>
      </c>
      <c r="Z1" s="22" t="s">
        <v>195</v>
      </c>
      <c r="AA1" s="22" t="s">
        <v>196</v>
      </c>
      <c r="AB1" s="43" t="s">
        <v>197</v>
      </c>
      <c r="AC1" s="43" t="s">
        <v>1085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687</v>
      </c>
      <c r="AM1" s="22" t="s">
        <v>687</v>
      </c>
      <c r="AN1" s="22" t="s">
        <v>687</v>
      </c>
      <c r="AO1" s="22" t="s">
        <v>687</v>
      </c>
      <c r="AP1" s="22" t="s">
        <v>687</v>
      </c>
      <c r="AQ1" s="22" t="s">
        <v>687</v>
      </c>
      <c r="AR1" s="22" t="s">
        <v>1081</v>
      </c>
      <c r="AS1" s="22" t="s">
        <v>687</v>
      </c>
      <c r="AT1" s="22" t="s">
        <v>1077</v>
      </c>
      <c r="AU1" s="22" t="s">
        <v>687</v>
      </c>
      <c r="AV1" s="22" t="s">
        <v>1086</v>
      </c>
      <c r="AW1" s="22" t="s">
        <v>1086</v>
      </c>
      <c r="AX1" s="22" t="s">
        <v>1078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718</v>
      </c>
      <c r="K2" s="18" t="s">
        <v>1074</v>
      </c>
      <c r="L2" s="18" t="s">
        <v>1075</v>
      </c>
      <c r="M2" s="18" t="s">
        <v>711</v>
      </c>
      <c r="N2" s="18" t="s">
        <v>712</v>
      </c>
      <c r="O2" s="19" t="s">
        <v>1171</v>
      </c>
      <c r="P2" s="19" t="s">
        <v>1172</v>
      </c>
      <c r="Q2" s="19" t="s">
        <v>1172</v>
      </c>
      <c r="R2" s="19" t="s">
        <v>1173</v>
      </c>
      <c r="S2" s="19" t="s">
        <v>1174</v>
      </c>
      <c r="T2" s="19" t="s">
        <v>714</v>
      </c>
      <c r="U2" s="23" t="s">
        <v>399</v>
      </c>
      <c r="V2" s="23" t="s">
        <v>744</v>
      </c>
      <c r="W2" s="23" t="s">
        <v>745</v>
      </c>
      <c r="X2" s="28" t="s">
        <v>735</v>
      </c>
      <c r="Y2" s="23" t="s">
        <v>817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786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1082</v>
      </c>
      <c r="AS2" s="25" t="s">
        <v>1079</v>
      </c>
      <c r="AT2" s="25" t="s">
        <v>1076</v>
      </c>
      <c r="AU2" s="25" t="s">
        <v>442</v>
      </c>
      <c r="AV2" s="25" t="s">
        <v>1089</v>
      </c>
      <c r="AW2" s="27" t="s">
        <v>1090</v>
      </c>
      <c r="AX2" s="27" t="s">
        <v>1080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715</v>
      </c>
      <c r="K3" s="2" t="s">
        <v>1057</v>
      </c>
      <c r="L3" s="2" t="s">
        <v>1058</v>
      </c>
      <c r="M3" s="2" t="s">
        <v>708</v>
      </c>
      <c r="N3" s="2" t="s">
        <v>709</v>
      </c>
      <c r="O3" s="3" t="s">
        <v>1175</v>
      </c>
      <c r="P3" s="3" t="s">
        <v>1176</v>
      </c>
      <c r="Q3" s="50" t="s">
        <v>1177</v>
      </c>
      <c r="R3" s="50" t="s">
        <v>1178</v>
      </c>
      <c r="S3" s="3" t="s">
        <v>1167</v>
      </c>
      <c r="T3" s="3" t="s">
        <v>710</v>
      </c>
      <c r="U3" s="4" t="s">
        <v>397</v>
      </c>
      <c r="V3" s="4" t="s">
        <v>812</v>
      </c>
      <c r="W3" s="4" t="s">
        <v>813</v>
      </c>
      <c r="X3" s="4" t="s">
        <v>814</v>
      </c>
      <c r="Y3" s="4" t="s">
        <v>815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1083</v>
      </c>
      <c r="AS3" s="5" t="s">
        <v>550</v>
      </c>
      <c r="AT3" s="5" t="s">
        <v>440</v>
      </c>
      <c r="AU3" s="5" t="s">
        <v>441</v>
      </c>
      <c r="AV3" s="5" t="s">
        <v>1088</v>
      </c>
      <c r="AW3" s="5" t="s">
        <v>1087</v>
      </c>
      <c r="AX3" s="6" t="s">
        <v>483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1098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665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1098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1150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665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1150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665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947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722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948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665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722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949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950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665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902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903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665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904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905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665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906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723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907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665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723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908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724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909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665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724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910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911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665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912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725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913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665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725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1098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1098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1098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1098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1098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1098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1098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1098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669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688</v>
      </c>
      <c r="D35" s="8" t="s">
        <v>27</v>
      </c>
      <c r="E35" s="8" t="s">
        <v>692</v>
      </c>
      <c r="F35" s="8" t="str">
        <f>IF(ISBLANK(E35), "", Table2[[#This Row],[unique_id]])</f>
        <v>lounge_air_purifier_pm25</v>
      </c>
      <c r="G35" s="8" t="s">
        <v>203</v>
      </c>
      <c r="H35" s="8" t="s">
        <v>691</v>
      </c>
      <c r="I35" s="8" t="s">
        <v>30</v>
      </c>
      <c r="M35" s="8" t="s">
        <v>90</v>
      </c>
      <c r="T35" s="8" t="s">
        <v>665</v>
      </c>
      <c r="U35" s="10"/>
      <c r="V35" s="10"/>
      <c r="W35" s="10"/>
      <c r="X35" s="10"/>
      <c r="Y35" s="10"/>
      <c r="Z35" s="8"/>
      <c r="AC35" s="8" t="s">
        <v>694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688</v>
      </c>
      <c r="D36" s="8" t="s">
        <v>27</v>
      </c>
      <c r="E36" s="8" t="s">
        <v>795</v>
      </c>
      <c r="F36" s="8" t="str">
        <f>IF(ISBLANK(E36), "", Table2[[#This Row],[unique_id]])</f>
        <v>dining_air_purifier_pm25</v>
      </c>
      <c r="G36" s="8" t="s">
        <v>202</v>
      </c>
      <c r="H36" s="8" t="s">
        <v>691</v>
      </c>
      <c r="I36" s="8" t="s">
        <v>30</v>
      </c>
      <c r="M36" s="8" t="s">
        <v>90</v>
      </c>
      <c r="T36" s="8" t="s">
        <v>665</v>
      </c>
      <c r="U36" s="10"/>
      <c r="V36" s="10"/>
      <c r="W36" s="10"/>
      <c r="X36" s="10"/>
      <c r="Y36" s="10"/>
      <c r="Z36" s="8"/>
      <c r="AC36" s="8" t="s">
        <v>694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669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691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694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665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1098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665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665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916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665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722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917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665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918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665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919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665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920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665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723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921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665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724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922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665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923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665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725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1098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669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924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925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665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926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665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927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665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928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665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722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929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665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930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665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723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931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665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724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932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669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933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665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934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665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935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665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936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665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937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665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938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665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1098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1098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1098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1098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1098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1098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1098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1098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1098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1098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1098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661</v>
      </c>
      <c r="AJ78" s="8">
        <v>1</v>
      </c>
      <c r="AK78" s="35" t="s">
        <v>1098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665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661</v>
      </c>
      <c r="AJ79" s="8">
        <v>1</v>
      </c>
      <c r="AK79" s="35" t="s">
        <v>1098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669</v>
      </c>
      <c r="D80" s="8" t="s">
        <v>436</v>
      </c>
      <c r="E80" s="8" t="s">
        <v>667</v>
      </c>
      <c r="F80" s="8" t="str">
        <f>IF(ISBLANK(E80), "", Table2[[#This Row],[unique_id]])</f>
        <v>graph_break</v>
      </c>
      <c r="G80" s="8" t="s">
        <v>668</v>
      </c>
      <c r="H80" s="8" t="s">
        <v>59</v>
      </c>
      <c r="I80" s="8" t="s">
        <v>190</v>
      </c>
      <c r="T80" s="8" t="s">
        <v>665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665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661</v>
      </c>
      <c r="AJ81" s="8">
        <v>1</v>
      </c>
      <c r="AK81" s="35" t="s">
        <v>1098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661</v>
      </c>
      <c r="AJ82" s="8">
        <v>1</v>
      </c>
      <c r="AK82" s="35" t="s">
        <v>1098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1098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669</v>
      </c>
      <c r="D85" s="8" t="s">
        <v>436</v>
      </c>
      <c r="E85" s="8" t="s">
        <v>667</v>
      </c>
      <c r="F85" s="8" t="str">
        <f>IF(ISBLANK(E85), "", Table2[[#This Row],[unique_id]])</f>
        <v>graph_break</v>
      </c>
      <c r="G85" s="8" t="s">
        <v>668</v>
      </c>
      <c r="H85" s="8" t="s">
        <v>59</v>
      </c>
      <c r="I85" s="8" t="s">
        <v>190</v>
      </c>
      <c r="T85" s="8" t="s">
        <v>665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665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1098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1098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1098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1032</v>
      </c>
      <c r="F89" s="8" t="str">
        <f>IF(ISBLANK(E89), "", Table2[[#This Row],[unique_id]])</f>
        <v>home_security</v>
      </c>
      <c r="G89" s="8" t="s">
        <v>1030</v>
      </c>
      <c r="H89" s="8" t="s">
        <v>395</v>
      </c>
      <c r="I89" s="8" t="s">
        <v>132</v>
      </c>
      <c r="J89" s="8" t="s">
        <v>1031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1045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1084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670</v>
      </c>
      <c r="F90" s="8" t="str">
        <f>IF(ISBLANK(E90), "", Table2[[#This Row],[unique_id]])</f>
        <v>home_movie</v>
      </c>
      <c r="G90" s="8" t="s">
        <v>684</v>
      </c>
      <c r="H90" s="8" t="s">
        <v>395</v>
      </c>
      <c r="I90" s="8" t="s">
        <v>132</v>
      </c>
      <c r="J90" s="8" t="s">
        <v>719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659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1084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721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1084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658</v>
      </c>
      <c r="F92" s="8" t="str">
        <f>IF(ISBLANK(E92), "", Table2[[#This Row],[unique_id]])</f>
        <v>home_reset</v>
      </c>
      <c r="G92" s="8" t="s">
        <v>685</v>
      </c>
      <c r="H92" s="8" t="s">
        <v>395</v>
      </c>
      <c r="I92" s="8" t="s">
        <v>132</v>
      </c>
      <c r="J92" s="8" t="s">
        <v>720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660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1084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1049</v>
      </c>
      <c r="D93" s="8" t="s">
        <v>1050</v>
      </c>
      <c r="E93" s="8" t="s">
        <v>1051</v>
      </c>
      <c r="F93" s="8" t="str">
        <f>IF(ISBLANK(E93), "", Table2[[#This Row],[unique_id]])</f>
        <v>home_secure_back_door_off</v>
      </c>
      <c r="G93" s="8" t="s">
        <v>1052</v>
      </c>
      <c r="H93" s="8" t="s">
        <v>395</v>
      </c>
      <c r="I93" s="8" t="s">
        <v>132</v>
      </c>
      <c r="K93" s="8" t="s">
        <v>1053</v>
      </c>
      <c r="L93" s="8" t="s">
        <v>1059</v>
      </c>
      <c r="T93" s="8"/>
      <c r="U93" s="10"/>
      <c r="V93" s="10"/>
      <c r="W93" s="10"/>
      <c r="X93" s="10"/>
      <c r="Y93" s="10"/>
      <c r="Z93" s="8"/>
      <c r="AC93" s="8" t="s">
        <v>1060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1049</v>
      </c>
      <c r="D94" s="8" t="s">
        <v>1050</v>
      </c>
      <c r="E94" s="8" t="s">
        <v>1061</v>
      </c>
      <c r="F94" s="8" t="str">
        <f>IF(ISBLANK(E94), "", Table2[[#This Row],[unique_id]])</f>
        <v>home_secure_front_door_off</v>
      </c>
      <c r="G94" s="8" t="s">
        <v>1062</v>
      </c>
      <c r="H94" s="8" t="s">
        <v>395</v>
      </c>
      <c r="I94" s="8" t="s">
        <v>132</v>
      </c>
      <c r="K94" s="8" t="s">
        <v>1063</v>
      </c>
      <c r="L94" s="8" t="s">
        <v>1059</v>
      </c>
      <c r="T94" s="8"/>
      <c r="U94" s="10"/>
      <c r="V94" s="10"/>
      <c r="W94" s="10"/>
      <c r="X94" s="10"/>
      <c r="Y94" s="10"/>
      <c r="Z94" s="8"/>
      <c r="AC94" s="8" t="s">
        <v>1060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1049</v>
      </c>
      <c r="D95" s="8" t="s">
        <v>1050</v>
      </c>
      <c r="E95" s="8" t="s">
        <v>1066</v>
      </c>
      <c r="F95" s="8" t="str">
        <f>IF(ISBLANK(E95), "", Table2[[#This Row],[unique_id]])</f>
        <v>home_sleep_on</v>
      </c>
      <c r="G95" s="8" t="s">
        <v>1064</v>
      </c>
      <c r="H95" s="8" t="s">
        <v>395</v>
      </c>
      <c r="I95" s="8" t="s">
        <v>132</v>
      </c>
      <c r="K95" s="8" t="s">
        <v>1068</v>
      </c>
      <c r="L95" s="8" t="s">
        <v>1069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1049</v>
      </c>
      <c r="D96" s="8" t="s">
        <v>1050</v>
      </c>
      <c r="E96" s="8" t="s">
        <v>1067</v>
      </c>
      <c r="F96" s="8" t="str">
        <f>IF(ISBLANK(E96), "", Table2[[#This Row],[unique_id]])</f>
        <v>home_sleep_off</v>
      </c>
      <c r="G96" s="8" t="s">
        <v>1065</v>
      </c>
      <c r="H96" s="8" t="s">
        <v>395</v>
      </c>
      <c r="I96" s="8" t="s">
        <v>132</v>
      </c>
      <c r="K96" s="8" t="s">
        <v>1068</v>
      </c>
      <c r="L96" s="8" t="s">
        <v>1059</v>
      </c>
      <c r="T96" s="8"/>
      <c r="U96" s="10"/>
      <c r="V96" s="10"/>
      <c r="W96" s="10"/>
      <c r="X96" s="10"/>
      <c r="Y96" s="10"/>
      <c r="Z96" s="8"/>
      <c r="AC96" s="8" t="s">
        <v>1070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669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1140</v>
      </c>
      <c r="M98" s="8" t="s">
        <v>136</v>
      </c>
      <c r="O98" s="8" t="s">
        <v>172</v>
      </c>
      <c r="P98" s="8" t="s">
        <v>1184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1179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1140</v>
      </c>
      <c r="M99" s="8" t="s">
        <v>136</v>
      </c>
      <c r="O99" s="8" t="s">
        <v>172</v>
      </c>
      <c r="P99" s="8" t="s">
        <v>1184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1179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717</v>
      </c>
      <c r="M100" s="8" t="s">
        <v>136</v>
      </c>
      <c r="O100" s="8" t="s">
        <v>172</v>
      </c>
      <c r="P100" s="8" t="s">
        <v>1184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1179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286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717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287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471</v>
      </c>
      <c r="AN101" s="52" t="s">
        <v>129</v>
      </c>
      <c r="AO101" s="52" t="s">
        <v>468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600</v>
      </c>
      <c r="AT101" s="56" t="s">
        <v>472</v>
      </c>
      <c r="AU101" s="56" t="s">
        <v>599</v>
      </c>
      <c r="AV101" s="56"/>
      <c r="AW101" s="56"/>
      <c r="AX101" s="52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717</v>
      </c>
      <c r="M102" s="8" t="s">
        <v>136</v>
      </c>
      <c r="O102" s="8" t="s">
        <v>172</v>
      </c>
      <c r="P102" s="8" t="s">
        <v>1184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1179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1141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1184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1179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1184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1179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669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8" t="s">
        <v>131</v>
      </c>
      <c r="I106" s="8" t="s">
        <v>132</v>
      </c>
      <c r="M106" s="8" t="s">
        <v>433</v>
      </c>
      <c r="N106" s="8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1142</v>
      </c>
      <c r="K107" s="52"/>
      <c r="L107" s="52"/>
      <c r="M107" s="52" t="s">
        <v>136</v>
      </c>
      <c r="N107" s="52"/>
      <c r="O107" s="8" t="s">
        <v>172</v>
      </c>
      <c r="P107" s="8" t="s">
        <v>1184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787</v>
      </c>
      <c r="K108" s="8" t="s">
        <v>1054</v>
      </c>
      <c r="M108" s="8" t="s">
        <v>136</v>
      </c>
      <c r="T108" s="8"/>
      <c r="U108" s="10"/>
      <c r="V108" s="10" t="s">
        <v>743</v>
      </c>
      <c r="W108" s="51" t="s">
        <v>760</v>
      </c>
      <c r="X108" s="16" t="s">
        <v>1182</v>
      </c>
      <c r="Y108" s="16" t="s">
        <v>820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841</v>
      </c>
      <c r="AN108" s="8" t="s">
        <v>751</v>
      </c>
      <c r="AO108" s="8" t="s">
        <v>844</v>
      </c>
      <c r="AP108" s="8" t="s">
        <v>509</v>
      </c>
      <c r="AQ108" s="8" t="s">
        <v>130</v>
      </c>
      <c r="AR108" s="8" t="s">
        <v>1073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1184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742</v>
      </c>
      <c r="W109" s="51" t="s">
        <v>760</v>
      </c>
      <c r="X109" s="16" t="s">
        <v>1180</v>
      </c>
      <c r="Y109" s="16" t="s">
        <v>820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841</v>
      </c>
      <c r="AN109" s="8" t="s">
        <v>752</v>
      </c>
      <c r="AO109" s="8" t="s">
        <v>844</v>
      </c>
      <c r="AP109" s="8" t="s">
        <v>509</v>
      </c>
      <c r="AQ109" s="8" t="s">
        <v>130</v>
      </c>
      <c r="AR109" s="8" t="s">
        <v>1073</v>
      </c>
      <c r="AT109" s="8" t="s">
        <v>758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787</v>
      </c>
      <c r="K110" s="8" t="s">
        <v>1055</v>
      </c>
      <c r="M110" s="8" t="s">
        <v>136</v>
      </c>
      <c r="T110" s="8"/>
      <c r="U110" s="10"/>
      <c r="V110" s="10" t="s">
        <v>743</v>
      </c>
      <c r="W110" s="51" t="s">
        <v>761</v>
      </c>
      <c r="X110" s="16" t="s">
        <v>1182</v>
      </c>
      <c r="Y110" s="16" t="s">
        <v>821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841</v>
      </c>
      <c r="AN110" s="8" t="s">
        <v>751</v>
      </c>
      <c r="AO110" s="8" t="s">
        <v>844</v>
      </c>
      <c r="AP110" s="8" t="s">
        <v>509</v>
      </c>
      <c r="AQ110" s="8" t="s">
        <v>127</v>
      </c>
      <c r="AR110" s="8" t="s">
        <v>1073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1184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742</v>
      </c>
      <c r="W111" s="51" t="s">
        <v>761</v>
      </c>
      <c r="X111" s="16" t="s">
        <v>1180</v>
      </c>
      <c r="Y111" s="16" t="s">
        <v>821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841</v>
      </c>
      <c r="AN111" s="8" t="s">
        <v>752</v>
      </c>
      <c r="AO111" s="8" t="s">
        <v>844</v>
      </c>
      <c r="AP111" s="8" t="s">
        <v>509</v>
      </c>
      <c r="AQ111" s="8" t="s">
        <v>127</v>
      </c>
      <c r="AR111" s="8" t="s">
        <v>1073</v>
      </c>
      <c r="AT111" s="8" t="s">
        <v>785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1142</v>
      </c>
      <c r="K112" s="52"/>
      <c r="L112" s="52"/>
      <c r="M112" s="52" t="s">
        <v>136</v>
      </c>
      <c r="N112" s="52"/>
      <c r="O112" s="8" t="s">
        <v>172</v>
      </c>
      <c r="P112" s="8" t="s">
        <v>1184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1208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8" t="s">
        <v>139</v>
      </c>
      <c r="I113" s="8" t="s">
        <v>132</v>
      </c>
      <c r="J113" s="8" t="s">
        <v>788</v>
      </c>
      <c r="K113" s="8" t="s">
        <v>1054</v>
      </c>
      <c r="M113" s="8" t="s">
        <v>136</v>
      </c>
      <c r="T113" s="8"/>
      <c r="U113" s="10"/>
      <c r="V113" s="10" t="s">
        <v>743</v>
      </c>
      <c r="W113" s="51">
        <v>300</v>
      </c>
      <c r="X113" s="16" t="s">
        <v>1182</v>
      </c>
      <c r="Y113" s="16" t="s">
        <v>820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739</v>
      </c>
      <c r="AN113" s="8" t="s">
        <v>756</v>
      </c>
      <c r="AO113" s="8" t="s">
        <v>738</v>
      </c>
      <c r="AP113" s="8" t="s">
        <v>509</v>
      </c>
      <c r="AQ113" s="8" t="s">
        <v>127</v>
      </c>
      <c r="AR113" s="8" t="s">
        <v>1073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1184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742</v>
      </c>
      <c r="W114" s="51">
        <v>300</v>
      </c>
      <c r="X114" s="16" t="s">
        <v>1180</v>
      </c>
      <c r="Y114" s="16" t="s">
        <v>820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739</v>
      </c>
      <c r="AN114" s="8" t="s">
        <v>757</v>
      </c>
      <c r="AO114" s="8" t="s">
        <v>738</v>
      </c>
      <c r="AP114" s="8" t="s">
        <v>509</v>
      </c>
      <c r="AQ114" s="8" t="s">
        <v>127</v>
      </c>
      <c r="AR114" s="8" t="s">
        <v>1073</v>
      </c>
      <c r="AT114" s="8" t="s">
        <v>759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1144</v>
      </c>
      <c r="K115" s="8" t="s">
        <v>1056</v>
      </c>
      <c r="M115" s="8" t="s">
        <v>136</v>
      </c>
      <c r="T115" s="8"/>
      <c r="U115" s="10"/>
      <c r="V115" s="10" t="s">
        <v>743</v>
      </c>
      <c r="W115" s="51">
        <v>400</v>
      </c>
      <c r="X115" s="16" t="s">
        <v>1182</v>
      </c>
      <c r="Y115" s="16" t="s">
        <v>819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739</v>
      </c>
      <c r="AN115" s="8" t="s">
        <v>740</v>
      </c>
      <c r="AO115" s="8" t="s">
        <v>738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1184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742</v>
      </c>
      <c r="W116" s="51">
        <v>400</v>
      </c>
      <c r="X116" s="16" t="s">
        <v>1180</v>
      </c>
      <c r="Y116" s="16" t="s">
        <v>819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739</v>
      </c>
      <c r="AN116" s="8" t="s">
        <v>741</v>
      </c>
      <c r="AO116" s="8" t="s">
        <v>738</v>
      </c>
      <c r="AP116" s="8" t="s">
        <v>509</v>
      </c>
      <c r="AQ116" s="8" t="s">
        <v>564</v>
      </c>
      <c r="AT116" s="8" t="s">
        <v>762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1184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742</v>
      </c>
      <c r="W117" s="51">
        <v>400</v>
      </c>
      <c r="X117" s="16" t="s">
        <v>1180</v>
      </c>
      <c r="Y117" s="16" t="s">
        <v>819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739</v>
      </c>
      <c r="AN117" s="8" t="s">
        <v>748</v>
      </c>
      <c r="AO117" s="8" t="s">
        <v>738</v>
      </c>
      <c r="AP117" s="8" t="s">
        <v>509</v>
      </c>
      <c r="AQ117" s="8" t="s">
        <v>564</v>
      </c>
      <c r="AT117" s="8" t="s">
        <v>763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1184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742</v>
      </c>
      <c r="W118" s="51">
        <v>400</v>
      </c>
      <c r="X118" s="16" t="s">
        <v>1180</v>
      </c>
      <c r="Y118" s="16" t="s">
        <v>819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739</v>
      </c>
      <c r="AN118" s="8" t="s">
        <v>749</v>
      </c>
      <c r="AO118" s="8" t="s">
        <v>738</v>
      </c>
      <c r="AP118" s="8" t="s">
        <v>509</v>
      </c>
      <c r="AQ118" s="8" t="s">
        <v>564</v>
      </c>
      <c r="AT118" s="8" t="s">
        <v>764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1184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742</v>
      </c>
      <c r="W119" s="51">
        <v>400</v>
      </c>
      <c r="X119" s="16" t="s">
        <v>1180</v>
      </c>
      <c r="Y119" s="16" t="s">
        <v>819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739</v>
      </c>
      <c r="AN119" s="8" t="s">
        <v>753</v>
      </c>
      <c r="AO119" s="8" t="s">
        <v>738</v>
      </c>
      <c r="AP119" s="8" t="s">
        <v>509</v>
      </c>
      <c r="AQ119" s="8" t="s">
        <v>564</v>
      </c>
      <c r="AT119" s="8" t="s">
        <v>765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1144</v>
      </c>
      <c r="K120" s="8" t="s">
        <v>1055</v>
      </c>
      <c r="M120" s="8" t="s">
        <v>136</v>
      </c>
      <c r="T120" s="8"/>
      <c r="U120" s="10"/>
      <c r="V120" s="10" t="s">
        <v>743</v>
      </c>
      <c r="W120" s="51">
        <v>500</v>
      </c>
      <c r="X120" s="16" t="s">
        <v>1182</v>
      </c>
      <c r="Y120" s="16" t="s">
        <v>821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739</v>
      </c>
      <c r="AN120" s="8" t="s">
        <v>740</v>
      </c>
      <c r="AO120" s="8" t="s">
        <v>738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1184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742</v>
      </c>
      <c r="W121" s="51">
        <v>500</v>
      </c>
      <c r="X121" s="16" t="s">
        <v>1180</v>
      </c>
      <c r="Y121" s="16" t="s">
        <v>821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739</v>
      </c>
      <c r="AN121" s="8" t="s">
        <v>741</v>
      </c>
      <c r="AO121" s="8" t="s">
        <v>738</v>
      </c>
      <c r="AP121" s="8" t="s">
        <v>509</v>
      </c>
      <c r="AQ121" s="8" t="s">
        <v>202</v>
      </c>
      <c r="AT121" s="8" t="s">
        <v>766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1184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742</v>
      </c>
      <c r="W122" s="51">
        <v>500</v>
      </c>
      <c r="X122" s="16" t="s">
        <v>1180</v>
      </c>
      <c r="Y122" s="16" t="s">
        <v>821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739</v>
      </c>
      <c r="AN122" s="8" t="s">
        <v>748</v>
      </c>
      <c r="AO122" s="8" t="s">
        <v>738</v>
      </c>
      <c r="AP122" s="8" t="s">
        <v>509</v>
      </c>
      <c r="AQ122" s="8" t="s">
        <v>202</v>
      </c>
      <c r="AT122" s="8" t="s">
        <v>767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1184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742</v>
      </c>
      <c r="W123" s="51">
        <v>500</v>
      </c>
      <c r="X123" s="16" t="s">
        <v>1180</v>
      </c>
      <c r="Y123" s="16" t="s">
        <v>821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739</v>
      </c>
      <c r="AN123" s="8" t="s">
        <v>749</v>
      </c>
      <c r="AO123" s="8" t="s">
        <v>738</v>
      </c>
      <c r="AP123" s="8" t="s">
        <v>509</v>
      </c>
      <c r="AQ123" s="8" t="s">
        <v>202</v>
      </c>
      <c r="AT123" s="8" t="s">
        <v>768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1184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742</v>
      </c>
      <c r="W124" s="51">
        <v>500</v>
      </c>
      <c r="X124" s="16" t="s">
        <v>1180</v>
      </c>
      <c r="Y124" s="16" t="s">
        <v>821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739</v>
      </c>
      <c r="AN124" s="8" t="s">
        <v>753</v>
      </c>
      <c r="AO124" s="8" t="s">
        <v>738</v>
      </c>
      <c r="AP124" s="8" t="s">
        <v>509</v>
      </c>
      <c r="AQ124" s="8" t="s">
        <v>202</v>
      </c>
      <c r="AT124" s="8" t="s">
        <v>769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1184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742</v>
      </c>
      <c r="W125" s="51">
        <v>500</v>
      </c>
      <c r="X125" s="16" t="s">
        <v>1180</v>
      </c>
      <c r="Y125" s="16" t="s">
        <v>821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739</v>
      </c>
      <c r="AN125" s="8" t="s">
        <v>754</v>
      </c>
      <c r="AO125" s="8" t="s">
        <v>738</v>
      </c>
      <c r="AP125" s="8" t="s">
        <v>509</v>
      </c>
      <c r="AQ125" s="8" t="s">
        <v>202</v>
      </c>
      <c r="AT125" s="8" t="s">
        <v>770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1184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742</v>
      </c>
      <c r="W126" s="51">
        <v>500</v>
      </c>
      <c r="X126" s="16" t="s">
        <v>1180</v>
      </c>
      <c r="Y126" s="16" t="s">
        <v>821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739</v>
      </c>
      <c r="AN126" s="8" t="s">
        <v>755</v>
      </c>
      <c r="AO126" s="8" t="s">
        <v>738</v>
      </c>
      <c r="AP126" s="8" t="s">
        <v>509</v>
      </c>
      <c r="AQ126" s="8" t="s">
        <v>202</v>
      </c>
      <c r="AT126" s="8" t="s">
        <v>771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1144</v>
      </c>
      <c r="K127" s="8" t="s">
        <v>1055</v>
      </c>
      <c r="M127" s="8" t="s">
        <v>136</v>
      </c>
      <c r="T127" s="8"/>
      <c r="U127" s="10"/>
      <c r="V127" s="10" t="s">
        <v>743</v>
      </c>
      <c r="W127" s="51">
        <v>600</v>
      </c>
      <c r="X127" s="16" t="s">
        <v>1182</v>
      </c>
      <c r="Y127" s="16" t="s">
        <v>821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739</v>
      </c>
      <c r="AN127" s="8" t="s">
        <v>740</v>
      </c>
      <c r="AO127" s="8" t="s">
        <v>738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1184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742</v>
      </c>
      <c r="W128" s="51">
        <v>600</v>
      </c>
      <c r="X128" s="16" t="s">
        <v>1180</v>
      </c>
      <c r="Y128" s="16" t="s">
        <v>821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739</v>
      </c>
      <c r="AN128" s="8" t="s">
        <v>741</v>
      </c>
      <c r="AO128" s="8" t="s">
        <v>738</v>
      </c>
      <c r="AP128" s="8" t="s">
        <v>509</v>
      </c>
      <c r="AQ128" s="8" t="s">
        <v>203</v>
      </c>
      <c r="AT128" s="8" t="s">
        <v>772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1184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742</v>
      </c>
      <c r="W129" s="51">
        <v>600</v>
      </c>
      <c r="X129" s="16" t="s">
        <v>1180</v>
      </c>
      <c r="Y129" s="16" t="s">
        <v>821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739</v>
      </c>
      <c r="AN129" s="8" t="s">
        <v>748</v>
      </c>
      <c r="AO129" s="8" t="s">
        <v>738</v>
      </c>
      <c r="AP129" s="8" t="s">
        <v>509</v>
      </c>
      <c r="AQ129" s="8" t="s">
        <v>203</v>
      </c>
      <c r="AT129" s="8" t="s">
        <v>773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1184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742</v>
      </c>
      <c r="W130" s="51">
        <v>600</v>
      </c>
      <c r="X130" s="16" t="s">
        <v>1180</v>
      </c>
      <c r="Y130" s="16" t="s">
        <v>821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739</v>
      </c>
      <c r="AN130" s="8" t="s">
        <v>749</v>
      </c>
      <c r="AO130" s="8" t="s">
        <v>738</v>
      </c>
      <c r="AP130" s="8" t="s">
        <v>509</v>
      </c>
      <c r="AQ130" s="8" t="s">
        <v>203</v>
      </c>
      <c r="AT130" s="8" t="s">
        <v>774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1145</v>
      </c>
      <c r="M131" s="8" t="s">
        <v>136</v>
      </c>
      <c r="O131" s="8" t="s">
        <v>172</v>
      </c>
      <c r="P131" s="8" t="s">
        <v>1184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1209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1073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830</v>
      </c>
      <c r="F132" s="8" t="str">
        <f>IF(ISBLANK(E132), "", Table2[[#This Row],[unique_id]])</f>
        <v>lounge_lamp</v>
      </c>
      <c r="G132" s="8" t="s">
        <v>831</v>
      </c>
      <c r="H132" s="8" t="s">
        <v>139</v>
      </c>
      <c r="I132" s="8" t="s">
        <v>132</v>
      </c>
      <c r="J132" s="8" t="s">
        <v>787</v>
      </c>
      <c r="K132" s="8" t="s">
        <v>1055</v>
      </c>
      <c r="M132" s="8" t="s">
        <v>136</v>
      </c>
      <c r="T132" s="8"/>
      <c r="U132" s="10"/>
      <c r="V132" s="10" t="s">
        <v>743</v>
      </c>
      <c r="W132" s="51" t="s">
        <v>833</v>
      </c>
      <c r="X132" s="16" t="s">
        <v>1182</v>
      </c>
      <c r="Y132" s="16" t="s">
        <v>821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739</v>
      </c>
      <c r="AN132" s="8" t="s">
        <v>751</v>
      </c>
      <c r="AO132" s="8" t="s">
        <v>738</v>
      </c>
      <c r="AP132" s="8" t="s">
        <v>509</v>
      </c>
      <c r="AQ132" s="8" t="s">
        <v>203</v>
      </c>
      <c r="AR132" s="8" t="s">
        <v>1073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1184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742</v>
      </c>
      <c r="W133" s="51" t="s">
        <v>833</v>
      </c>
      <c r="X133" s="16" t="s">
        <v>1180</v>
      </c>
      <c r="Y133" s="16" t="s">
        <v>820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739</v>
      </c>
      <c r="AN133" s="8" t="s">
        <v>752</v>
      </c>
      <c r="AO133" s="8" t="s">
        <v>738</v>
      </c>
      <c r="AP133" s="8" t="s">
        <v>509</v>
      </c>
      <c r="AQ133" s="8" t="s">
        <v>203</v>
      </c>
      <c r="AR133" s="8" t="s">
        <v>1073</v>
      </c>
      <c r="AT133" s="8" t="s">
        <v>832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1144</v>
      </c>
      <c r="K134" s="8" t="s">
        <v>1056</v>
      </c>
      <c r="M134" s="8" t="s">
        <v>136</v>
      </c>
      <c r="T134" s="8"/>
      <c r="U134" s="10"/>
      <c r="V134" s="10" t="s">
        <v>743</v>
      </c>
      <c r="W134" s="10">
        <v>700</v>
      </c>
      <c r="X134" s="16" t="s">
        <v>1182</v>
      </c>
      <c r="Y134" s="16" t="s">
        <v>819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739</v>
      </c>
      <c r="AN134" s="8" t="s">
        <v>740</v>
      </c>
      <c r="AO134" s="8" t="s">
        <v>738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1184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742</v>
      </c>
      <c r="W135" s="10">
        <v>700</v>
      </c>
      <c r="X135" s="16" t="s">
        <v>1180</v>
      </c>
      <c r="Y135" s="16" t="s">
        <v>819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739</v>
      </c>
      <c r="AN135" s="8" t="s">
        <v>741</v>
      </c>
      <c r="AO135" s="8" t="s">
        <v>738</v>
      </c>
      <c r="AP135" s="8" t="s">
        <v>509</v>
      </c>
      <c r="AQ135" s="8" t="s">
        <v>201</v>
      </c>
      <c r="AT135" s="8" t="s">
        <v>737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1184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742</v>
      </c>
      <c r="W136" s="10">
        <v>700</v>
      </c>
      <c r="X136" s="16" t="s">
        <v>1180</v>
      </c>
      <c r="Y136" s="16" t="s">
        <v>819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739</v>
      </c>
      <c r="AN136" s="8" t="s">
        <v>748</v>
      </c>
      <c r="AO136" s="8" t="s">
        <v>738</v>
      </c>
      <c r="AP136" s="8" t="s">
        <v>509</v>
      </c>
      <c r="AQ136" s="8" t="s">
        <v>201</v>
      </c>
      <c r="AT136" s="8" t="s">
        <v>746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1184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742</v>
      </c>
      <c r="W137" s="10">
        <v>700</v>
      </c>
      <c r="X137" s="16" t="s">
        <v>1180</v>
      </c>
      <c r="Y137" s="16" t="s">
        <v>819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739</v>
      </c>
      <c r="AN137" s="8" t="s">
        <v>749</v>
      </c>
      <c r="AO137" s="8" t="s">
        <v>738</v>
      </c>
      <c r="AP137" s="8" t="s">
        <v>509</v>
      </c>
      <c r="AQ137" s="8" t="s">
        <v>201</v>
      </c>
      <c r="AT137" s="8" t="s">
        <v>747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1163</v>
      </c>
      <c r="F138" s="8" t="str">
        <f>IF(ISBLANK(E138), "", Table2[[#This Row],[unique_id]])</f>
        <v>study_lamp</v>
      </c>
      <c r="G138" s="8" t="s">
        <v>1164</v>
      </c>
      <c r="H138" s="8" t="s">
        <v>139</v>
      </c>
      <c r="I138" s="8" t="s">
        <v>132</v>
      </c>
      <c r="J138" s="8" t="s">
        <v>787</v>
      </c>
      <c r="K138" s="8" t="s">
        <v>1055</v>
      </c>
      <c r="M138" s="8" t="s">
        <v>136</v>
      </c>
      <c r="T138" s="8"/>
      <c r="U138" s="10"/>
      <c r="V138" s="10" t="s">
        <v>743</v>
      </c>
      <c r="W138" s="51" t="s">
        <v>1165</v>
      </c>
      <c r="X138" s="16" t="s">
        <v>1182</v>
      </c>
      <c r="Y138" s="16" t="s">
        <v>821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739</v>
      </c>
      <c r="AN138" s="8" t="s">
        <v>751</v>
      </c>
      <c r="AO138" s="8" t="s">
        <v>738</v>
      </c>
      <c r="AP138" s="8" t="s">
        <v>509</v>
      </c>
      <c r="AQ138" s="8" t="s">
        <v>465</v>
      </c>
      <c r="AR138" s="8" t="s">
        <v>1073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1184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742</v>
      </c>
      <c r="W139" s="51" t="s">
        <v>1165</v>
      </c>
      <c r="X139" s="16" t="s">
        <v>1180</v>
      </c>
      <c r="Y139" s="16" t="s">
        <v>820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739</v>
      </c>
      <c r="AN139" s="8" t="s">
        <v>752</v>
      </c>
      <c r="AO139" s="8" t="s">
        <v>738</v>
      </c>
      <c r="AP139" s="8" t="s">
        <v>509</v>
      </c>
      <c r="AQ139" s="8" t="s">
        <v>465</v>
      </c>
      <c r="AR139" s="8" t="s">
        <v>1073</v>
      </c>
      <c r="AT139" s="8" t="s">
        <v>1166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1144</v>
      </c>
      <c r="K140" s="8" t="s">
        <v>1055</v>
      </c>
      <c r="M140" s="8" t="s">
        <v>136</v>
      </c>
      <c r="T140" s="8"/>
      <c r="U140" s="10"/>
      <c r="V140" s="10" t="s">
        <v>743</v>
      </c>
      <c r="W140" s="10">
        <v>800</v>
      </c>
      <c r="X140" s="16" t="s">
        <v>1182</v>
      </c>
      <c r="Y140" s="16" t="s">
        <v>821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841</v>
      </c>
      <c r="AN140" s="8" t="s">
        <v>740</v>
      </c>
      <c r="AO140" s="8" t="s">
        <v>844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1184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742</v>
      </c>
      <c r="W141" s="10">
        <v>800</v>
      </c>
      <c r="X141" s="16" t="s">
        <v>1180</v>
      </c>
      <c r="Y141" s="16" t="s">
        <v>821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841</v>
      </c>
      <c r="AN141" s="8" t="s">
        <v>741</v>
      </c>
      <c r="AO141" s="8" t="s">
        <v>844</v>
      </c>
      <c r="AP141" s="8" t="s">
        <v>509</v>
      </c>
      <c r="AQ141" s="8" t="s">
        <v>215</v>
      </c>
      <c r="AT141" s="8" t="s">
        <v>775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1184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742</v>
      </c>
      <c r="W142" s="10">
        <v>800</v>
      </c>
      <c r="X142" s="16" t="s">
        <v>1180</v>
      </c>
      <c r="Y142" s="16" t="s">
        <v>821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841</v>
      </c>
      <c r="AN142" s="8" t="s">
        <v>748</v>
      </c>
      <c r="AO142" s="8" t="s">
        <v>844</v>
      </c>
      <c r="AP142" s="8" t="s">
        <v>509</v>
      </c>
      <c r="AQ142" s="8" t="s">
        <v>215</v>
      </c>
      <c r="AT142" s="8" t="s">
        <v>776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1184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742</v>
      </c>
      <c r="W143" s="10">
        <v>800</v>
      </c>
      <c r="X143" s="16" t="s">
        <v>1180</v>
      </c>
      <c r="Y143" s="16" t="s">
        <v>821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841</v>
      </c>
      <c r="AN143" s="8" t="s">
        <v>749</v>
      </c>
      <c r="AO143" s="8" t="s">
        <v>844</v>
      </c>
      <c r="AP143" s="8" t="s">
        <v>509</v>
      </c>
      <c r="AQ143" s="8" t="s">
        <v>215</v>
      </c>
      <c r="AT143" s="8" t="s">
        <v>777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1184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742</v>
      </c>
      <c r="W144" s="10">
        <v>800</v>
      </c>
      <c r="X144" s="16" t="s">
        <v>1180</v>
      </c>
      <c r="Y144" s="16" t="s">
        <v>821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841</v>
      </c>
      <c r="AN144" s="8" t="s">
        <v>753</v>
      </c>
      <c r="AO144" s="8" t="s">
        <v>844</v>
      </c>
      <c r="AP144" s="8" t="s">
        <v>509</v>
      </c>
      <c r="AQ144" s="8" t="s">
        <v>215</v>
      </c>
      <c r="AT144" s="8" t="s">
        <v>778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867</v>
      </c>
      <c r="F145" s="8" t="str">
        <f>IF(ISBLANK(E145), "", Table2[[#This Row],[unique_id]])</f>
        <v>kitchen_downlights</v>
      </c>
      <c r="G145" s="8" t="s">
        <v>868</v>
      </c>
      <c r="H145" s="8" t="s">
        <v>139</v>
      </c>
      <c r="I145" s="52" t="s">
        <v>132</v>
      </c>
      <c r="J145" s="52" t="s">
        <v>1146</v>
      </c>
      <c r="K145" s="52"/>
      <c r="L145" s="52"/>
      <c r="M145" s="52" t="s">
        <v>136</v>
      </c>
      <c r="N145" s="52"/>
      <c r="O145" s="8" t="s">
        <v>172</v>
      </c>
      <c r="P145" s="8" t="s">
        <v>1184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1205</v>
      </c>
      <c r="T145" s="8"/>
      <c r="U145" s="10"/>
      <c r="V145" s="10"/>
      <c r="W145" s="10"/>
      <c r="X145" s="10"/>
      <c r="Y145" s="10"/>
      <c r="Z145" s="8"/>
      <c r="AC145" s="8" t="s">
        <v>361</v>
      </c>
      <c r="AE145" s="10"/>
      <c r="AG145" s="8" t="str">
        <f t="shared" si="12"/>
        <v/>
      </c>
      <c r="AH145" s="8" t="str">
        <f t="shared" si="13"/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471</v>
      </c>
      <c r="AN145" s="8" t="s">
        <v>869</v>
      </c>
      <c r="AO145" s="8" t="s">
        <v>468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600</v>
      </c>
      <c r="AT145" s="8" t="s">
        <v>457</v>
      </c>
      <c r="AU145" s="8" t="s">
        <v>591</v>
      </c>
      <c r="AV145" s="8"/>
      <c r="AX145" s="8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1143</v>
      </c>
      <c r="K146" s="8" t="s">
        <v>1055</v>
      </c>
      <c r="M146" s="8" t="s">
        <v>136</v>
      </c>
      <c r="T146" s="8"/>
      <c r="U146" s="10"/>
      <c r="V146" s="10" t="s">
        <v>743</v>
      </c>
      <c r="W146" s="10">
        <v>900</v>
      </c>
      <c r="X146" s="16" t="s">
        <v>1182</v>
      </c>
      <c r="Y146" s="16" t="s">
        <v>821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739</v>
      </c>
      <c r="AN146" s="8" t="s">
        <v>740</v>
      </c>
      <c r="AO146" s="8" t="s">
        <v>738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1184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742</v>
      </c>
      <c r="W147" s="10">
        <v>900</v>
      </c>
      <c r="X147" s="16" t="s">
        <v>1180</v>
      </c>
      <c r="Y147" s="16" t="s">
        <v>821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739</v>
      </c>
      <c r="AN147" s="8" t="s">
        <v>741</v>
      </c>
      <c r="AO147" s="8" t="s">
        <v>738</v>
      </c>
      <c r="AP147" s="8" t="s">
        <v>509</v>
      </c>
      <c r="AQ147" s="8" t="s">
        <v>223</v>
      </c>
      <c r="AT147" s="8" t="s">
        <v>779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1143</v>
      </c>
      <c r="K148" s="8" t="s">
        <v>1055</v>
      </c>
      <c r="M148" s="8" t="s">
        <v>136</v>
      </c>
      <c r="T148" s="8"/>
      <c r="U148" s="10"/>
      <c r="V148" s="10" t="s">
        <v>743</v>
      </c>
      <c r="W148" s="10">
        <v>1000</v>
      </c>
      <c r="X148" s="16" t="s">
        <v>1182</v>
      </c>
      <c r="Y148" s="16" t="s">
        <v>821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739</v>
      </c>
      <c r="AN148" s="8" t="s">
        <v>740</v>
      </c>
      <c r="AO148" s="8" t="s">
        <v>738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1184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742</v>
      </c>
      <c r="W149" s="10">
        <v>1000</v>
      </c>
      <c r="X149" s="16" t="s">
        <v>1180</v>
      </c>
      <c r="Y149" s="16" t="s">
        <v>821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739</v>
      </c>
      <c r="AN149" s="8" t="s">
        <v>741</v>
      </c>
      <c r="AO149" s="8" t="s">
        <v>738</v>
      </c>
      <c r="AP149" s="8" t="s">
        <v>509</v>
      </c>
      <c r="AQ149" s="8" t="s">
        <v>221</v>
      </c>
      <c r="AT149" s="8" t="s">
        <v>780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1143</v>
      </c>
      <c r="M150" s="8" t="s">
        <v>136</v>
      </c>
      <c r="T150" s="8"/>
      <c r="U150" s="10"/>
      <c r="V150" s="10" t="s">
        <v>743</v>
      </c>
      <c r="W150" s="10">
        <v>1100</v>
      </c>
      <c r="X150" s="16" t="s">
        <v>1182</v>
      </c>
      <c r="Y150" s="16" t="s">
        <v>822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841</v>
      </c>
      <c r="AN150" s="8" t="s">
        <v>740</v>
      </c>
      <c r="AO150" s="8" t="s">
        <v>844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1184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742</v>
      </c>
      <c r="W151" s="10">
        <v>1100</v>
      </c>
      <c r="X151" s="16" t="s">
        <v>1180</v>
      </c>
      <c r="Y151" s="16" t="s">
        <v>822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841</v>
      </c>
      <c r="AN151" s="8" t="s">
        <v>741</v>
      </c>
      <c r="AO151" s="8" t="s">
        <v>844</v>
      </c>
      <c r="AP151" s="8" t="s">
        <v>509</v>
      </c>
      <c r="AQ151" s="8" t="s">
        <v>222</v>
      </c>
      <c r="AT151" s="8" t="s">
        <v>781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1143</v>
      </c>
      <c r="K152" s="8" t="s">
        <v>1056</v>
      </c>
      <c r="M152" s="8" t="s">
        <v>136</v>
      </c>
      <c r="T152" s="8"/>
      <c r="U152" s="10"/>
      <c r="V152" s="10" t="s">
        <v>743</v>
      </c>
      <c r="W152" s="10">
        <v>1200</v>
      </c>
      <c r="X152" s="16" t="s">
        <v>1182</v>
      </c>
      <c r="Y152" s="16" t="s">
        <v>819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739</v>
      </c>
      <c r="AN152" s="8" t="s">
        <v>740</v>
      </c>
      <c r="AO152" s="8" t="s">
        <v>738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1184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742</v>
      </c>
      <c r="W153" s="10">
        <v>1200</v>
      </c>
      <c r="X153" s="16" t="s">
        <v>1180</v>
      </c>
      <c r="Y153" s="16" t="s">
        <v>819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739</v>
      </c>
      <c r="AN153" s="8" t="s">
        <v>741</v>
      </c>
      <c r="AO153" s="8" t="s">
        <v>738</v>
      </c>
      <c r="AP153" s="8" t="s">
        <v>509</v>
      </c>
      <c r="AQ153" s="8" t="s">
        <v>467</v>
      </c>
      <c r="AT153" s="8" t="s">
        <v>782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1143</v>
      </c>
      <c r="K154" s="8" t="s">
        <v>1056</v>
      </c>
      <c r="M154" s="8" t="s">
        <v>136</v>
      </c>
      <c r="T154" s="8"/>
      <c r="U154" s="10"/>
      <c r="V154" s="10" t="s">
        <v>743</v>
      </c>
      <c r="W154" s="10">
        <v>1300</v>
      </c>
      <c r="X154" s="16" t="s">
        <v>1182</v>
      </c>
      <c r="Y154" s="16" t="s">
        <v>819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841</v>
      </c>
      <c r="AN154" s="8" t="s">
        <v>740</v>
      </c>
      <c r="AO154" s="8" t="s">
        <v>844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1184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742</v>
      </c>
      <c r="W155" s="10">
        <v>1300</v>
      </c>
      <c r="X155" s="16" t="s">
        <v>1180</v>
      </c>
      <c r="Y155" s="16" t="s">
        <v>819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841</v>
      </c>
      <c r="AN155" s="8" t="s">
        <v>741</v>
      </c>
      <c r="AO155" s="8" t="s">
        <v>844</v>
      </c>
      <c r="AP155" s="8" t="s">
        <v>509</v>
      </c>
      <c r="AQ155" s="8" t="s">
        <v>543</v>
      </c>
      <c r="AT155" s="8" t="s">
        <v>783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1143</v>
      </c>
      <c r="K156" s="8" t="s">
        <v>1056</v>
      </c>
      <c r="M156" s="8" t="s">
        <v>136</v>
      </c>
      <c r="T156" s="8"/>
      <c r="U156" s="10"/>
      <c r="V156" s="10" t="s">
        <v>743</v>
      </c>
      <c r="W156" s="10">
        <v>1400</v>
      </c>
      <c r="X156" s="16" t="s">
        <v>1182</v>
      </c>
      <c r="Y156" s="16" t="s">
        <v>819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841</v>
      </c>
      <c r="AN156" s="8" t="s">
        <v>740</v>
      </c>
      <c r="AO156" s="8" t="s">
        <v>844</v>
      </c>
      <c r="AP156" s="8" t="s">
        <v>509</v>
      </c>
      <c r="AQ156" s="8" t="s">
        <v>750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1184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742</v>
      </c>
      <c r="W157" s="10">
        <v>1400</v>
      </c>
      <c r="X157" s="16" t="s">
        <v>1180</v>
      </c>
      <c r="Y157" s="16" t="s">
        <v>819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841</v>
      </c>
      <c r="AN157" s="8" t="s">
        <v>741</v>
      </c>
      <c r="AO157" s="8" t="s">
        <v>844</v>
      </c>
      <c r="AP157" s="8" t="s">
        <v>509</v>
      </c>
      <c r="AQ157" s="8" t="s">
        <v>750</v>
      </c>
      <c r="AT157" s="8" t="s">
        <v>784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609</v>
      </c>
      <c r="F158" s="8" t="str">
        <f>IF(ISBLANK(E158), "", Table2[[#This Row],[unique_id]])</f>
        <v>deck_festoons</v>
      </c>
      <c r="G158" s="8" t="s">
        <v>374</v>
      </c>
      <c r="H158" s="8" t="s">
        <v>139</v>
      </c>
      <c r="I158" s="8" t="s">
        <v>132</v>
      </c>
      <c r="J158" s="8" t="s">
        <v>1148</v>
      </c>
      <c r="M158" s="8" t="s">
        <v>136</v>
      </c>
      <c r="O158" s="8" t="s">
        <v>172</v>
      </c>
      <c r="P158" s="8" t="s">
        <v>1184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361</v>
      </c>
      <c r="AE158" s="10"/>
      <c r="AG158" s="8" t="str">
        <f t="shared" si="12"/>
        <v/>
      </c>
      <c r="AH158" s="8" t="str">
        <f t="shared" si="13"/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470</v>
      </c>
      <c r="AN158" s="8" t="s">
        <v>477</v>
      </c>
      <c r="AO158" s="8" t="s">
        <v>469</v>
      </c>
      <c r="AP158" s="8" t="str">
        <f>IF(OR(ISBLANK(AT158), ISBLANK(AU158)), "", Table2[[#This Row],[device_via_device]])</f>
        <v>TPLink</v>
      </c>
      <c r="AQ158" s="8" t="s">
        <v>466</v>
      </c>
      <c r="AS158" s="8" t="s">
        <v>600</v>
      </c>
      <c r="AT158" s="8" t="s">
        <v>840</v>
      </c>
      <c r="AU158" s="8" t="s">
        <v>839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834</v>
      </c>
      <c r="F159" s="8" t="str">
        <f>IF(ISBLANK(E159), "", Table2[[#This Row],[unique_id]])</f>
        <v>landing_festoons</v>
      </c>
      <c r="G159" s="8" t="s">
        <v>835</v>
      </c>
      <c r="H159" s="8" t="s">
        <v>139</v>
      </c>
      <c r="I159" s="8" t="s">
        <v>132</v>
      </c>
      <c r="J159" s="8" t="s">
        <v>1148</v>
      </c>
      <c r="M159" s="8" t="s">
        <v>136</v>
      </c>
      <c r="O159" s="8" t="s">
        <v>172</v>
      </c>
      <c r="P159" s="8" t="s">
        <v>1184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361</v>
      </c>
      <c r="AE159" s="10"/>
      <c r="AG159" s="8" t="str">
        <f t="shared" si="12"/>
        <v/>
      </c>
      <c r="AH159" s="8" t="str">
        <f t="shared" si="13"/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470</v>
      </c>
      <c r="AN159" s="8" t="s">
        <v>477</v>
      </c>
      <c r="AO159" s="8" t="s">
        <v>469</v>
      </c>
      <c r="AP159" s="8" t="str">
        <f>IF(OR(ISBLANK(AT159), ISBLANK(AU159)), "", Table2[[#This Row],[device_via_device]])</f>
        <v>TPLink</v>
      </c>
      <c r="AQ159" s="8" t="s">
        <v>836</v>
      </c>
      <c r="AS159" s="8" t="s">
        <v>600</v>
      </c>
      <c r="AT159" s="8" t="s">
        <v>837</v>
      </c>
      <c r="AU159" s="8" t="s">
        <v>838</v>
      </c>
      <c r="AV159" s="8"/>
      <c r="AX159" s="8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872</v>
      </c>
      <c r="C160" s="8" t="s">
        <v>509</v>
      </c>
      <c r="D160" s="8" t="s">
        <v>137</v>
      </c>
      <c r="E160" s="8" t="s">
        <v>856</v>
      </c>
      <c r="F160" s="8" t="str">
        <f>IF(ISBLANK(E160), "", Table2[[#This Row],[unique_id]])</f>
        <v>garden_pedestals</v>
      </c>
      <c r="G160" s="8" t="s">
        <v>857</v>
      </c>
      <c r="H160" s="8" t="s">
        <v>139</v>
      </c>
      <c r="I160" s="8" t="s">
        <v>132</v>
      </c>
      <c r="J160" s="8" t="s">
        <v>1147</v>
      </c>
      <c r="M160" s="8" t="s">
        <v>136</v>
      </c>
      <c r="T160" s="8"/>
      <c r="U160" s="10"/>
      <c r="V160" s="10" t="s">
        <v>743</v>
      </c>
      <c r="W160" s="10" t="s">
        <v>847</v>
      </c>
      <c r="X160" s="16" t="s">
        <v>1183</v>
      </c>
      <c r="Y160" s="16" t="s">
        <v>846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843</v>
      </c>
      <c r="AN160" s="8" t="s">
        <v>859</v>
      </c>
      <c r="AO160" s="8" t="s">
        <v>845</v>
      </c>
      <c r="AP160" s="8" t="s">
        <v>509</v>
      </c>
      <c r="AQ160" s="8" t="s">
        <v>858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872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1184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742</v>
      </c>
      <c r="W161" s="10" t="s">
        <v>847</v>
      </c>
      <c r="X161" s="16" t="s">
        <v>1180</v>
      </c>
      <c r="Y161" s="16" t="s">
        <v>846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843</v>
      </c>
      <c r="AN161" s="8" t="s">
        <v>860</v>
      </c>
      <c r="AO161" s="8" t="s">
        <v>845</v>
      </c>
      <c r="AP161" s="8" t="s">
        <v>509</v>
      </c>
      <c r="AQ161" s="8" t="s">
        <v>858</v>
      </c>
      <c r="AT161" s="8" t="s">
        <v>842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872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1184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742</v>
      </c>
      <c r="W162" s="10" t="s">
        <v>847</v>
      </c>
      <c r="X162" s="16" t="s">
        <v>1180</v>
      </c>
      <c r="Y162" s="16" t="s">
        <v>846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843</v>
      </c>
      <c r="AN162" s="8" t="s">
        <v>861</v>
      </c>
      <c r="AO162" s="8" t="s">
        <v>845</v>
      </c>
      <c r="AP162" s="8" t="s">
        <v>509</v>
      </c>
      <c r="AQ162" s="8" t="s">
        <v>858</v>
      </c>
      <c r="AT162" s="8" t="s">
        <v>848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872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1184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742</v>
      </c>
      <c r="W163" s="10" t="s">
        <v>847</v>
      </c>
      <c r="X163" s="16" t="s">
        <v>1180</v>
      </c>
      <c r="Y163" s="16" t="s">
        <v>846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843</v>
      </c>
      <c r="AN163" s="8" t="s">
        <v>862</v>
      </c>
      <c r="AO163" s="8" t="s">
        <v>845</v>
      </c>
      <c r="AP163" s="8" t="s">
        <v>509</v>
      </c>
      <c r="AQ163" s="8" t="s">
        <v>858</v>
      </c>
      <c r="AT163" s="8" t="s">
        <v>849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872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1184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742</v>
      </c>
      <c r="W164" s="10" t="s">
        <v>847</v>
      </c>
      <c r="X164" s="16" t="s">
        <v>1180</v>
      </c>
      <c r="Y164" s="16" t="s">
        <v>846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843</v>
      </c>
      <c r="AN164" s="8" t="s">
        <v>863</v>
      </c>
      <c r="AO164" s="8" t="s">
        <v>845</v>
      </c>
      <c r="AP164" s="8" t="s">
        <v>509</v>
      </c>
      <c r="AQ164" s="8" t="s">
        <v>858</v>
      </c>
      <c r="AT164" s="8" t="s">
        <v>850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872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742</v>
      </c>
      <c r="W165" s="32" t="s">
        <v>847</v>
      </c>
      <c r="X165" s="33" t="s">
        <v>1180</v>
      </c>
      <c r="Y165" s="33" t="s">
        <v>846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843</v>
      </c>
      <c r="AN165" s="8" t="s">
        <v>985</v>
      </c>
      <c r="AO165" s="31" t="s">
        <v>845</v>
      </c>
      <c r="AP165" s="31" t="s">
        <v>509</v>
      </c>
      <c r="AQ165" s="31" t="s">
        <v>858</v>
      </c>
      <c r="AT165" s="31" t="s">
        <v>984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872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742</v>
      </c>
      <c r="W166" s="32" t="s">
        <v>847</v>
      </c>
      <c r="X166" s="33" t="s">
        <v>1180</v>
      </c>
      <c r="Y166" s="33" t="s">
        <v>846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843</v>
      </c>
      <c r="AN166" s="8" t="s">
        <v>986</v>
      </c>
      <c r="AO166" s="31" t="s">
        <v>845</v>
      </c>
      <c r="AP166" s="31" t="s">
        <v>509</v>
      </c>
      <c r="AQ166" s="31" t="s">
        <v>858</v>
      </c>
      <c r="AT166" s="31" t="s">
        <v>984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872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742</v>
      </c>
      <c r="W167" s="32" t="s">
        <v>847</v>
      </c>
      <c r="X167" s="33" t="s">
        <v>1180</v>
      </c>
      <c r="Y167" s="33" t="s">
        <v>846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843</v>
      </c>
      <c r="AN167" s="8" t="s">
        <v>987</v>
      </c>
      <c r="AO167" s="31" t="s">
        <v>845</v>
      </c>
      <c r="AP167" s="31" t="s">
        <v>509</v>
      </c>
      <c r="AQ167" s="31" t="s">
        <v>858</v>
      </c>
      <c r="AT167" s="31" t="s">
        <v>984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872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742</v>
      </c>
      <c r="W168" s="32" t="s">
        <v>847</v>
      </c>
      <c r="X168" s="33" t="s">
        <v>1180</v>
      </c>
      <c r="Y168" s="33" t="s">
        <v>846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843</v>
      </c>
      <c r="AN168" s="8" t="s">
        <v>988</v>
      </c>
      <c r="AO168" s="31" t="s">
        <v>845</v>
      </c>
      <c r="AP168" s="31" t="s">
        <v>509</v>
      </c>
      <c r="AQ168" s="31" t="s">
        <v>858</v>
      </c>
      <c r="AT168" s="31" t="s">
        <v>984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872</v>
      </c>
      <c r="C169" s="8" t="s">
        <v>509</v>
      </c>
      <c r="D169" s="8" t="s">
        <v>137</v>
      </c>
      <c r="E169" s="8" t="s">
        <v>866</v>
      </c>
      <c r="F169" s="8" t="str">
        <f>IF(ISBLANK(E169), "", Table2[[#This Row],[unique_id]])</f>
        <v>tree_spotlights</v>
      </c>
      <c r="G169" s="8" t="s">
        <v>855</v>
      </c>
      <c r="H169" s="8" t="s">
        <v>139</v>
      </c>
      <c r="I169" s="8" t="s">
        <v>132</v>
      </c>
      <c r="J169" s="8" t="s">
        <v>1149</v>
      </c>
      <c r="M169" s="8" t="s">
        <v>136</v>
      </c>
      <c r="T169" s="8"/>
      <c r="U169" s="10"/>
      <c r="V169" s="10" t="s">
        <v>743</v>
      </c>
      <c r="W169" s="10" t="s">
        <v>854</v>
      </c>
      <c r="X169" s="16" t="s">
        <v>1183</v>
      </c>
      <c r="Y169" s="16" t="s">
        <v>846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843</v>
      </c>
      <c r="AN169" s="8" t="s">
        <v>864</v>
      </c>
      <c r="AO169" s="8" t="s">
        <v>853</v>
      </c>
      <c r="AP169" s="8" t="s">
        <v>509</v>
      </c>
      <c r="AQ169" s="8" t="s">
        <v>852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872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1184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742</v>
      </c>
      <c r="W170" s="10" t="s">
        <v>854</v>
      </c>
      <c r="X170" s="16" t="s">
        <v>1180</v>
      </c>
      <c r="Y170" s="16" t="s">
        <v>846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843</v>
      </c>
      <c r="AN170" s="8" t="s">
        <v>865</v>
      </c>
      <c r="AO170" s="8" t="s">
        <v>853</v>
      </c>
      <c r="AP170" s="8" t="s">
        <v>509</v>
      </c>
      <c r="AQ170" s="8" t="s">
        <v>852</v>
      </c>
      <c r="AT170" s="8" t="s">
        <v>851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872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1184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742</v>
      </c>
      <c r="W171" s="10" t="s">
        <v>854</v>
      </c>
      <c r="X171" s="16" t="s">
        <v>1180</v>
      </c>
      <c r="Y171" s="16" t="s">
        <v>846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843</v>
      </c>
      <c r="AN171" s="8" t="s">
        <v>870</v>
      </c>
      <c r="AO171" s="8" t="s">
        <v>853</v>
      </c>
      <c r="AP171" s="8" t="s">
        <v>509</v>
      </c>
      <c r="AQ171" s="8" t="s">
        <v>852</v>
      </c>
      <c r="AT171" s="8" t="s">
        <v>871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872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742</v>
      </c>
      <c r="W172" s="32" t="s">
        <v>854</v>
      </c>
      <c r="X172" s="33" t="s">
        <v>1180</v>
      </c>
      <c r="Y172" s="33" t="s">
        <v>846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843</v>
      </c>
      <c r="AN172" s="8" t="s">
        <v>989</v>
      </c>
      <c r="AO172" s="31" t="s">
        <v>853</v>
      </c>
      <c r="AP172" s="31" t="s">
        <v>509</v>
      </c>
      <c r="AQ172" s="31" t="s">
        <v>852</v>
      </c>
      <c r="AT172" s="31" t="s">
        <v>984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669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1033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294</v>
      </c>
      <c r="F174" s="8" t="str">
        <f>IF(ISBLANK(E174), "", Table2[[#This Row],[unique_id]])</f>
        <v>bathroom_rails</v>
      </c>
      <c r="G174" s="8" t="s">
        <v>686</v>
      </c>
      <c r="H174" s="8" t="s">
        <v>1033</v>
      </c>
      <c r="I174" s="52" t="s">
        <v>132</v>
      </c>
      <c r="J174" s="52" t="s">
        <v>686</v>
      </c>
      <c r="K174" s="52"/>
      <c r="L174" s="52"/>
      <c r="M174" s="52" t="s">
        <v>314</v>
      </c>
      <c r="N174" s="52"/>
      <c r="O174" s="8" t="s">
        <v>172</v>
      </c>
      <c r="P174" s="13" t="s">
        <v>1185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1206</v>
      </c>
      <c r="T174" s="8"/>
      <c r="U174" s="10"/>
      <c r="V174" s="10"/>
      <c r="W174" s="10"/>
      <c r="X174" s="10"/>
      <c r="Y174" s="10"/>
      <c r="Z174" s="8"/>
      <c r="AC174" s="8" t="s">
        <v>313</v>
      </c>
      <c r="AE174" s="10"/>
      <c r="AG174" s="8" t="str">
        <f t="shared" si="15"/>
        <v/>
      </c>
      <c r="AH174" s="8" t="str">
        <f t="shared" si="13"/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471</v>
      </c>
      <c r="AN174" s="8" t="s">
        <v>479</v>
      </c>
      <c r="AO174" s="8" t="s">
        <v>468</v>
      </c>
      <c r="AP174" s="8" t="str">
        <f>IF(OR(ISBLANK(AT174), ISBLANK(AU174)), "", Table2[[#This Row],[device_via_device]])</f>
        <v>TPLink</v>
      </c>
      <c r="AQ174" s="8" t="s">
        <v>467</v>
      </c>
      <c r="AS174" s="8" t="s">
        <v>600</v>
      </c>
      <c r="AT174" s="8" t="s">
        <v>459</v>
      </c>
      <c r="AU174" s="8" t="s">
        <v>593</v>
      </c>
      <c r="AV174" s="8"/>
      <c r="AX174" s="8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872</v>
      </c>
      <c r="C175" s="8" t="s">
        <v>1091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683</v>
      </c>
      <c r="H175" s="8" t="s">
        <v>1033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676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673</v>
      </c>
      <c r="AN175" s="8" t="s">
        <v>672</v>
      </c>
      <c r="AO175" s="8" t="s">
        <v>674</v>
      </c>
      <c r="AP175" s="8" t="s">
        <v>437</v>
      </c>
      <c r="AQ175" s="8" t="s">
        <v>38</v>
      </c>
      <c r="AS175" s="8" t="s">
        <v>600</v>
      </c>
      <c r="AT175" s="8" t="s">
        <v>671</v>
      </c>
      <c r="AU175" s="9" t="s">
        <v>675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1091</v>
      </c>
      <c r="D176" s="8" t="s">
        <v>134</v>
      </c>
      <c r="E176" s="8" t="s">
        <v>677</v>
      </c>
      <c r="F176" s="8" t="str">
        <f>IF(ISBLANK(E176), "", Table2[[#This Row],[unique_id]])</f>
        <v>outdoor_pool_filter</v>
      </c>
      <c r="G176" s="8" t="s">
        <v>414</v>
      </c>
      <c r="H176" s="8" t="s">
        <v>1033</v>
      </c>
      <c r="I176" s="8" t="s">
        <v>132</v>
      </c>
      <c r="J176" s="8" t="str">
        <f>Table2[[#This Row],[friendly_name]]</f>
        <v>Pool Filter</v>
      </c>
      <c r="M176" s="8" t="s">
        <v>314</v>
      </c>
      <c r="O176" s="8" t="s">
        <v>172</v>
      </c>
      <c r="P176" s="8" t="s">
        <v>1185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678</v>
      </c>
      <c r="AU176" s="9"/>
      <c r="AV176" s="9"/>
      <c r="AW176" s="9"/>
      <c r="AX176" s="8" t="str">
        <f t="shared" si="14"/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688</v>
      </c>
      <c r="D177" s="58" t="s">
        <v>129</v>
      </c>
      <c r="E177" s="59" t="s">
        <v>693</v>
      </c>
      <c r="F177" s="58" t="str">
        <f>IF(ISBLANK(E177), "", Table2[[#This Row],[unique_id]])</f>
        <v>lounge_air_purifier</v>
      </c>
      <c r="G177" s="58" t="s">
        <v>203</v>
      </c>
      <c r="H177" s="58" t="s">
        <v>689</v>
      </c>
      <c r="I177" s="52" t="s">
        <v>132</v>
      </c>
      <c r="J177" s="52" t="s">
        <v>716</v>
      </c>
      <c r="K177" s="52"/>
      <c r="L177" s="52"/>
      <c r="M177" s="52" t="s">
        <v>136</v>
      </c>
      <c r="N177" s="52"/>
      <c r="P177" s="58" t="s">
        <v>1184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742</v>
      </c>
      <c r="W177" s="60"/>
      <c r="X177" s="61" t="s">
        <v>1180</v>
      </c>
      <c r="Y177" s="61"/>
      <c r="AC177" s="58" t="s">
        <v>690</v>
      </c>
      <c r="AE177" s="60"/>
      <c r="AG177" s="58" t="str">
        <f t="shared" si="15"/>
        <v/>
      </c>
      <c r="AH177" s="58" t="str">
        <f t="shared" si="13"/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705</v>
      </c>
      <c r="AM177" s="60" t="s">
        <v>706</v>
      </c>
      <c r="AN177" s="58" t="s">
        <v>704</v>
      </c>
      <c r="AO177" s="58" t="s">
        <v>707</v>
      </c>
      <c r="AP177" s="58" t="s">
        <v>688</v>
      </c>
      <c r="AQ177" s="58" t="s">
        <v>203</v>
      </c>
      <c r="AT177" s="58" t="s">
        <v>728</v>
      </c>
      <c r="AX177" s="58" t="str">
        <f t="shared" si="14"/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688</v>
      </c>
      <c r="D178" s="58" t="s">
        <v>129</v>
      </c>
      <c r="E178" s="59" t="s">
        <v>792</v>
      </c>
      <c r="F178" s="58" t="str">
        <f>IF(ISBLANK(E178), "", Table2[[#This Row],[unique_id]])</f>
        <v>dining_air_purifier</v>
      </c>
      <c r="G178" s="58" t="s">
        <v>202</v>
      </c>
      <c r="H178" s="58" t="s">
        <v>689</v>
      </c>
      <c r="I178" s="52" t="s">
        <v>132</v>
      </c>
      <c r="J178" s="52" t="s">
        <v>716</v>
      </c>
      <c r="K178" s="52"/>
      <c r="L178" s="52"/>
      <c r="M178" s="52" t="s">
        <v>136</v>
      </c>
      <c r="N178" s="52"/>
      <c r="P178" s="58" t="s">
        <v>1184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742</v>
      </c>
      <c r="W178" s="60"/>
      <c r="X178" s="61" t="s">
        <v>1180</v>
      </c>
      <c r="Y178" s="61"/>
      <c r="AC178" s="58" t="s">
        <v>690</v>
      </c>
      <c r="AE178" s="60"/>
      <c r="AG178" s="58" t="str">
        <f t="shared" si="15"/>
        <v/>
      </c>
      <c r="AH178" s="58" t="str">
        <f t="shared" si="13"/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794</v>
      </c>
      <c r="AM178" s="60" t="s">
        <v>706</v>
      </c>
      <c r="AN178" s="58" t="s">
        <v>704</v>
      </c>
      <c r="AO178" s="58" t="s">
        <v>707</v>
      </c>
      <c r="AP178" s="58" t="s">
        <v>688</v>
      </c>
      <c r="AQ178" s="58" t="s">
        <v>202</v>
      </c>
      <c r="AT178" s="58" t="s">
        <v>793</v>
      </c>
      <c r="AX178" s="58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666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666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666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669</v>
      </c>
      <c r="D182" s="8" t="s">
        <v>436</v>
      </c>
      <c r="E182" s="8" t="s">
        <v>667</v>
      </c>
      <c r="F182" s="8" t="str">
        <f>IF(ISBLANK(E182), "", Table2[[#This Row],[unique_id]])</f>
        <v>graph_break</v>
      </c>
      <c r="G182" s="8" t="s">
        <v>668</v>
      </c>
      <c r="H182" s="8" t="s">
        <v>282</v>
      </c>
      <c r="I182" s="8" t="s">
        <v>141</v>
      </c>
      <c r="T182" s="8" t="s">
        <v>666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1212</v>
      </c>
      <c r="F183" s="8" t="str">
        <f>IF(ISBLANK(E183), "", Table2[[#This Row],[unique_id]])</f>
        <v>mobile_adhoc_outlet_current_consumption</v>
      </c>
      <c r="G183" s="8" t="s">
        <v>246</v>
      </c>
      <c r="H183" s="8" t="s">
        <v>282</v>
      </c>
      <c r="I183" s="8" t="s">
        <v>141</v>
      </c>
      <c r="M183" s="8" t="s">
        <v>136</v>
      </c>
      <c r="T183" s="8" t="s">
        <v>666</v>
      </c>
      <c r="U183" s="10"/>
      <c r="V183" s="10"/>
      <c r="W183" s="10"/>
      <c r="X183" s="10"/>
      <c r="Y183" s="10"/>
      <c r="Z183" s="8"/>
      <c r="AA183" s="8" t="s">
        <v>430</v>
      </c>
      <c r="AC183" s="8" t="s">
        <v>283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666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666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1190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666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1191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666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1091</v>
      </c>
      <c r="D188" s="12" t="s">
        <v>27</v>
      </c>
      <c r="E188" s="12" t="s">
        <v>679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666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872</v>
      </c>
      <c r="C189" s="8" t="s">
        <v>1091</v>
      </c>
      <c r="D189" s="12" t="s">
        <v>27</v>
      </c>
      <c r="E189" s="12" t="s">
        <v>681</v>
      </c>
      <c r="F189" s="8" t="str">
        <f>IF(ISBLANK(E189), "", Table2[[#This Row],[unique_id]])</f>
        <v>roof_water_heater_booster_energy_power</v>
      </c>
      <c r="G189" s="12" t="s">
        <v>683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666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666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666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666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872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666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666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666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666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884</v>
      </c>
      <c r="F197" s="8" t="str">
        <f>IF(ISBLANK(E197), "", Table2[[#This Row],[unique_id]])</f>
        <v>landing_festoons_current_consumption</v>
      </c>
      <c r="G197" s="8" t="s">
        <v>835</v>
      </c>
      <c r="H197" s="8" t="s">
        <v>282</v>
      </c>
      <c r="I197" s="8" t="s">
        <v>141</v>
      </c>
      <c r="M197" s="8" t="s">
        <v>136</v>
      </c>
      <c r="T197" s="8" t="s">
        <v>666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882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666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686</v>
      </c>
      <c r="H199" s="8" t="s">
        <v>282</v>
      </c>
      <c r="I199" s="8" t="s">
        <v>141</v>
      </c>
      <c r="M199" s="8" t="s">
        <v>136</v>
      </c>
      <c r="T199" s="8" t="s">
        <v>666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666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666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1196</v>
      </c>
      <c r="F202" s="8" t="str">
        <f>IF(ISBLANK(E202), "", Table2[[#This Row],[unique_id]])</f>
        <v>servers_network_power</v>
      </c>
      <c r="G202" s="8" t="s">
        <v>655</v>
      </c>
      <c r="H202" s="8" t="s">
        <v>282</v>
      </c>
      <c r="I202" s="8" t="s">
        <v>141</v>
      </c>
      <c r="M202" s="8" t="s">
        <v>136</v>
      </c>
      <c r="T202" s="8" t="s">
        <v>666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669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666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666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666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666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665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665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665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669</v>
      </c>
      <c r="D211" s="8" t="s">
        <v>436</v>
      </c>
      <c r="E211" s="8" t="s">
        <v>667</v>
      </c>
      <c r="F211" s="8" t="str">
        <f>IF(ISBLANK(E211), "", Table2[[#This Row],[unique_id]])</f>
        <v>graph_break</v>
      </c>
      <c r="G211" s="8" t="s">
        <v>668</v>
      </c>
      <c r="H211" s="8" t="s">
        <v>229</v>
      </c>
      <c r="I211" s="8" t="s">
        <v>141</v>
      </c>
      <c r="T211" s="8" t="s">
        <v>665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1213</v>
      </c>
      <c r="F212" s="8" t="str">
        <f>IF(ISBLANK(E212), "", Table2[[#This Row],[unique_id]])</f>
        <v>mobile_adhoc_outlet_today_s_consumption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665</v>
      </c>
      <c r="U212" s="10"/>
      <c r="V212" s="10"/>
      <c r="W212" s="10"/>
      <c r="X212" s="10"/>
      <c r="Y212" s="10"/>
      <c r="Z212" s="8"/>
      <c r="AA212" s="8" t="s">
        <v>431</v>
      </c>
      <c r="AC212" s="8" t="s">
        <v>284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665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665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1192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665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1193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665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1091</v>
      </c>
      <c r="D217" s="8" t="s">
        <v>27</v>
      </c>
      <c r="E217" s="8" t="s">
        <v>680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665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872</v>
      </c>
      <c r="C218" s="8" t="s">
        <v>1091</v>
      </c>
      <c r="D218" s="8" t="s">
        <v>27</v>
      </c>
      <c r="E218" s="8" t="s">
        <v>682</v>
      </c>
      <c r="F218" s="8" t="str">
        <f>IF(ISBLANK(E218), "", Table2[[#This Row],[unique_id]])</f>
        <v>roof_water_heater_booster_energy_today</v>
      </c>
      <c r="G218" s="8" t="s">
        <v>683</v>
      </c>
      <c r="H218" s="8" t="s">
        <v>229</v>
      </c>
      <c r="I218" s="8" t="s">
        <v>141</v>
      </c>
      <c r="M218" s="8" t="s">
        <v>136</v>
      </c>
      <c r="T218" s="8" t="s">
        <v>665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665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665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665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872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665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665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665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665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885</v>
      </c>
      <c r="F226" s="8" t="str">
        <f>IF(ISBLANK(E226), "", Table2[[#This Row],[unique_id]])</f>
        <v>landing_festoons_today_s_consumption</v>
      </c>
      <c r="G226" s="8" t="s">
        <v>835</v>
      </c>
      <c r="H226" s="8" t="s">
        <v>229</v>
      </c>
      <c r="I226" s="8" t="s">
        <v>141</v>
      </c>
      <c r="M226" s="8" t="s">
        <v>136</v>
      </c>
      <c r="T226" s="8" t="s">
        <v>665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883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665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686</v>
      </c>
      <c r="H228" s="8" t="s">
        <v>229</v>
      </c>
      <c r="I228" s="8" t="s">
        <v>141</v>
      </c>
      <c r="M228" s="8" t="s">
        <v>136</v>
      </c>
      <c r="T228" s="8" t="s">
        <v>665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665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665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665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665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1197</v>
      </c>
      <c r="F233" s="8" t="str">
        <f>IF(ISBLANK(E233), "", Table2[[#This Row],[unique_id]])</f>
        <v>servers_network_energy_daily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665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665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665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669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665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665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665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665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665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665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665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665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665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872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1139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1127</v>
      </c>
      <c r="AI247" s="8"/>
      <c r="AJ247" s="8">
        <v>1</v>
      </c>
      <c r="AK247" s="35" t="s">
        <v>1128</v>
      </c>
      <c r="AL247" s="8" t="s">
        <v>1131</v>
      </c>
      <c r="AM247" s="10" t="s">
        <v>1129</v>
      </c>
      <c r="AN247" s="8" t="s">
        <v>1130</v>
      </c>
      <c r="AO247" s="8" t="s">
        <v>1132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1139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1133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1127</v>
      </c>
      <c r="AI248" s="49" t="s">
        <v>1135</v>
      </c>
      <c r="AJ248" s="8">
        <v>1</v>
      </c>
      <c r="AK248" s="35" t="s">
        <v>1128</v>
      </c>
      <c r="AL248" s="8" t="s">
        <v>1131</v>
      </c>
      <c r="AM248" s="10" t="s">
        <v>1129</v>
      </c>
      <c r="AN248" s="8" t="s">
        <v>1130</v>
      </c>
      <c r="AO248" s="8" t="s">
        <v>1132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1139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1134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1127</v>
      </c>
      <c r="AI249" s="49" t="s">
        <v>1136</v>
      </c>
      <c r="AJ249" s="8">
        <v>1</v>
      </c>
      <c r="AK249" s="35" t="s">
        <v>1128</v>
      </c>
      <c r="AL249" s="8" t="s">
        <v>1131</v>
      </c>
      <c r="AM249" s="10" t="s">
        <v>1129</v>
      </c>
      <c r="AN249" s="8" t="s">
        <v>1130</v>
      </c>
      <c r="AO249" s="8" t="s">
        <v>1132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1139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1134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1127</v>
      </c>
      <c r="AI250" s="49" t="s">
        <v>1137</v>
      </c>
      <c r="AJ250" s="8">
        <v>1</v>
      </c>
      <c r="AK250" s="35" t="s">
        <v>1128</v>
      </c>
      <c r="AL250" s="8" t="s">
        <v>1131</v>
      </c>
      <c r="AM250" s="10" t="s">
        <v>1129</v>
      </c>
      <c r="AN250" s="8" t="s">
        <v>1130</v>
      </c>
      <c r="AO250" s="8" t="s">
        <v>1132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1123</v>
      </c>
      <c r="F251" s="8" t="str">
        <f>IF(ISBLANK(E251), "", Table2[[#This Row],[unique_id]])</f>
        <v>network_certifcate_expiry</v>
      </c>
      <c r="G251" s="8" t="s">
        <v>1124</v>
      </c>
      <c r="H251" s="8" t="s">
        <v>1139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1125</v>
      </c>
      <c r="AD251" s="8">
        <v>200</v>
      </c>
      <c r="AE251" s="10" t="s">
        <v>34</v>
      </c>
      <c r="AF251" s="8" t="s">
        <v>1126</v>
      </c>
      <c r="AG251" s="8" t="str">
        <f t="shared" si="21"/>
        <v>haas/entity/sensor/internet/network_certifcate_expiry/config</v>
      </c>
      <c r="AH251" s="8" t="s">
        <v>1127</v>
      </c>
      <c r="AI251" s="49" t="s">
        <v>1138</v>
      </c>
      <c r="AJ251" s="8">
        <v>1</v>
      </c>
      <c r="AK251" s="35" t="s">
        <v>1128</v>
      </c>
      <c r="AL251" s="8" t="s">
        <v>1131</v>
      </c>
      <c r="AM251" s="10" t="s">
        <v>1129</v>
      </c>
      <c r="AN251" s="8" t="s">
        <v>1130</v>
      </c>
      <c r="AO251" s="8" t="s">
        <v>1132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872</v>
      </c>
      <c r="C252" s="8" t="s">
        <v>151</v>
      </c>
      <c r="D252" s="8" t="s">
        <v>394</v>
      </c>
      <c r="E252" s="8" t="s">
        <v>1120</v>
      </c>
      <c r="F252" s="8" t="str">
        <f>IF(ISBLANK(E252), "", Table2[[#This Row],[unique_id]])</f>
        <v>network_refresh_zigbee_router_lqi</v>
      </c>
      <c r="G252" s="8" t="s">
        <v>1121</v>
      </c>
      <c r="H252" s="8" t="s">
        <v>1118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1122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688</v>
      </c>
      <c r="D253" s="8" t="s">
        <v>27</v>
      </c>
      <c r="E253" s="8" t="s">
        <v>1112</v>
      </c>
      <c r="F253" s="8" t="str">
        <f>IF(ISBLANK(E253), "", Table2[[#This Row],[unique_id]])</f>
        <v>template_driveway_repeater_linkquality_percentage</v>
      </c>
      <c r="G253" s="8" t="s">
        <v>1102</v>
      </c>
      <c r="H253" s="8" t="s">
        <v>1118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688</v>
      </c>
      <c r="D254" s="8" t="s">
        <v>27</v>
      </c>
      <c r="E254" s="8" t="s">
        <v>1113</v>
      </c>
      <c r="F254" s="8" t="str">
        <f>IF(ISBLANK(E254), "", Table2[[#This Row],[unique_id]])</f>
        <v>template_landing_repeater_linkquality_percentage</v>
      </c>
      <c r="G254" s="8" t="s">
        <v>1103</v>
      </c>
      <c r="H254" s="8" t="s">
        <v>1118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688</v>
      </c>
      <c r="D255" s="8" t="s">
        <v>27</v>
      </c>
      <c r="E255" s="8" t="s">
        <v>1114</v>
      </c>
      <c r="F255" s="8" t="str">
        <f>IF(ISBLANK(E255), "", Table2[[#This Row],[unique_id]])</f>
        <v>template_garden_repeater_linkquality_percentage</v>
      </c>
      <c r="G255" s="8" t="s">
        <v>1097</v>
      </c>
      <c r="H255" s="8" t="s">
        <v>1118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1109</v>
      </c>
      <c r="D256" s="8" t="s">
        <v>27</v>
      </c>
      <c r="E256" s="8" t="s">
        <v>1116</v>
      </c>
      <c r="F256" s="8" t="str">
        <f>IF(ISBLANK(E256), "", Table2[[#This Row],[unique_id]])</f>
        <v>template_kitchen_fan_outlet_linkquality_percentage</v>
      </c>
      <c r="G256" s="8" t="s">
        <v>973</v>
      </c>
      <c r="H256" s="8" t="s">
        <v>1118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1109</v>
      </c>
      <c r="D257" s="8" t="s">
        <v>27</v>
      </c>
      <c r="E257" s="8" t="s">
        <v>1115</v>
      </c>
      <c r="F257" s="8" t="str">
        <f>IF(ISBLANK(E257), "", Table2[[#This Row],[unique_id]])</f>
        <v>template_deck_fans_outlet_linkquality_percentage</v>
      </c>
      <c r="G257" s="8" t="s">
        <v>974</v>
      </c>
      <c r="H257" s="8" t="s">
        <v>1118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1109</v>
      </c>
      <c r="D258" s="8" t="s">
        <v>27</v>
      </c>
      <c r="E258" s="8" t="s">
        <v>1117</v>
      </c>
      <c r="F258" s="8" t="str">
        <f>IF(ISBLANK(E258), "", Table2[[#This Row],[unique_id]])</f>
        <v>template_edwin_wardrobe_outlet_linkquality_percentage</v>
      </c>
      <c r="G258" s="8" t="s">
        <v>1110</v>
      </c>
      <c r="H258" s="8" t="s">
        <v>1118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1036</v>
      </c>
      <c r="H259" s="8" t="s">
        <v>1119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1098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1111</v>
      </c>
      <c r="F260" s="8" t="str">
        <f>IF(ISBLANK(E260), "", Table2[[#This Row],[unique_id]])</f>
        <v>template_weatherstation_coms_signal_quality_percentage</v>
      </c>
      <c r="G260" s="8" t="s">
        <v>1036</v>
      </c>
      <c r="H260" s="8" t="s">
        <v>1119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669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1119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991</v>
      </c>
      <c r="D262" s="8" t="s">
        <v>27</v>
      </c>
      <c r="E262" s="8" t="s">
        <v>1041</v>
      </c>
      <c r="F262" s="8" t="str">
        <f>IF(ISBLANK(E262), "", Table2[[#This Row],[unique_id]])</f>
        <v>back_door_lock_battery</v>
      </c>
      <c r="G262" s="8" t="s">
        <v>1027</v>
      </c>
      <c r="H262" s="8" t="s">
        <v>790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991</v>
      </c>
      <c r="D263" s="8" t="s">
        <v>27</v>
      </c>
      <c r="E263" s="8" t="s">
        <v>1042</v>
      </c>
      <c r="F263" s="8" t="str">
        <f>IF(ISBLANK(E263), "", Table2[[#This Row],[unique_id]])</f>
        <v>front_door_lock_battery</v>
      </c>
      <c r="G263" s="8" t="s">
        <v>1026</v>
      </c>
      <c r="H263" s="8" t="s">
        <v>790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1044</v>
      </c>
      <c r="F264" s="8" t="str">
        <f>IF(ISBLANK(E264), "", Table2[[#This Row],[unique_id]])</f>
        <v>template_back_door_sensor_battery_last</v>
      </c>
      <c r="G264" s="8" t="s">
        <v>1029</v>
      </c>
      <c r="H264" s="8" t="s">
        <v>790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1043</v>
      </c>
      <c r="F265" s="8" t="str">
        <f>IF(ISBLANK(E265), "", Table2[[#This Row],[unique_id]])</f>
        <v>template_front_door_sensor_battery_last</v>
      </c>
      <c r="G265" s="8" t="s">
        <v>1028</v>
      </c>
      <c r="H265" s="8" t="s">
        <v>790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695</v>
      </c>
      <c r="D266" s="8" t="s">
        <v>27</v>
      </c>
      <c r="E266" s="8" t="s">
        <v>736</v>
      </c>
      <c r="F266" s="8" t="str">
        <f>IF(ISBLANK(E266), "", Table2[[#This Row],[unique_id]])</f>
        <v>home_cube_remote_battery</v>
      </c>
      <c r="G266" s="8" t="s">
        <v>703</v>
      </c>
      <c r="H266" s="8" t="s">
        <v>790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1038</v>
      </c>
      <c r="F267" s="8" t="str">
        <f>IF(ISBLANK(E267), "", Table2[[#This Row],[unique_id]])</f>
        <v>template_weatherstation_console_battery_percent_int</v>
      </c>
      <c r="G267" s="8" t="s">
        <v>1036</v>
      </c>
      <c r="H267" s="8" t="s">
        <v>790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1037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702</v>
      </c>
      <c r="H268" s="8" t="s">
        <v>790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1098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939</v>
      </c>
      <c r="F269" s="8" t="str">
        <f>IF(ISBLANK(E269), "", Table2[[#This Row],[unique_id]])</f>
        <v>bertram_2_office_pantry_battery_percent</v>
      </c>
      <c r="G269" s="8" t="s">
        <v>696</v>
      </c>
      <c r="H269" s="8" t="s">
        <v>790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723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940</v>
      </c>
      <c r="F270" s="8" t="str">
        <f>IF(ISBLANK(E270), "", Table2[[#This Row],[unique_id]])</f>
        <v>bertram_2_office_lounge_battery_percent</v>
      </c>
      <c r="G270" s="8" t="s">
        <v>697</v>
      </c>
      <c r="H270" s="8" t="s">
        <v>790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722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941</v>
      </c>
      <c r="F271" s="8" t="str">
        <f>IF(ISBLANK(E271), "", Table2[[#This Row],[unique_id]])</f>
        <v>bertram_2_office_dining_battery_percent</v>
      </c>
      <c r="G271" s="8" t="s">
        <v>698</v>
      </c>
      <c r="H271" s="8" t="s">
        <v>790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724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942</v>
      </c>
      <c r="F272" s="8" t="str">
        <f>IF(ISBLANK(E272), "", Table2[[#This Row],[unique_id]])</f>
        <v>bertram_2_office_basement_battery_percent</v>
      </c>
      <c r="G272" s="8" t="s">
        <v>699</v>
      </c>
      <c r="H272" s="8" t="s">
        <v>790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725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1158</v>
      </c>
      <c r="F273" s="8" t="str">
        <f>IF(ISBLANK(E273), "", Table2[[#This Row],[unique_id]])</f>
        <v>parents_move_battery</v>
      </c>
      <c r="G273" s="8" t="s">
        <v>700</v>
      </c>
      <c r="H273" s="8" t="s">
        <v>790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1157</v>
      </c>
      <c r="F274" s="8" t="str">
        <f>IF(ISBLANK(E274), "", Table2[[#This Row],[unique_id]])</f>
        <v>kitchen_move_battery</v>
      </c>
      <c r="G274" s="8" t="s">
        <v>701</v>
      </c>
      <c r="H274" s="8" t="s">
        <v>790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669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790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881</v>
      </c>
      <c r="F276" s="8" t="str">
        <f>IF(ISBLANK(E276), "", Table2[[#This Row],[unique_id]])</f>
        <v>lounge_tv_outlet</v>
      </c>
      <c r="G276" s="8" t="s">
        <v>187</v>
      </c>
      <c r="H276" s="8" t="s">
        <v>791</v>
      </c>
      <c r="I276" s="52" t="s">
        <v>360</v>
      </c>
      <c r="J276" s="52"/>
      <c r="K276" s="52"/>
      <c r="L276" s="52"/>
      <c r="M276" s="52" t="s">
        <v>314</v>
      </c>
      <c r="N276" s="52"/>
      <c r="O276" s="8" t="s">
        <v>172</v>
      </c>
      <c r="P276" s="8" t="s">
        <v>1184</v>
      </c>
      <c r="Q276" s="57" t="s">
        <v>1168</v>
      </c>
      <c r="R276" s="8" t="str">
        <f>_xlfn.CONCAT( Table2[[#This Row],[device_suggested_area]], " ",Table2[[#This Row],[powercalc_group_3]])</f>
        <v>Lounge Audio Visual Devices</v>
      </c>
      <c r="S276" s="11" t="s">
        <v>1198</v>
      </c>
      <c r="T276" s="8"/>
      <c r="U276" s="10"/>
      <c r="V276" s="10"/>
      <c r="W276" s="10"/>
      <c r="X276" s="10"/>
      <c r="Y276" s="10"/>
      <c r="Z276" s="8"/>
      <c r="AC276" s="8" t="s">
        <v>307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471</v>
      </c>
      <c r="AN276" s="8" t="s">
        <v>478</v>
      </c>
      <c r="AO276" s="8" t="s">
        <v>468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600</v>
      </c>
      <c r="AT276" s="8" t="s">
        <v>458</v>
      </c>
      <c r="AU276" s="8" t="s">
        <v>592</v>
      </c>
      <c r="AV276" s="8"/>
      <c r="AX276" s="8" t="str">
        <f t="shared" si="27"/>
        <v>[["mac", "ac:84:c6:54:a3:a2"], ["ip", "10.0.6.80"]]</v>
      </c>
    </row>
    <row r="277" spans="1:50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1214</v>
      </c>
      <c r="F277" s="8" t="str">
        <f>IF(ISBLANK(E277), "", Table2[[#This Row],[unique_id]])</f>
        <v>mobile_adhoc_outlet</v>
      </c>
      <c r="G277" s="8" t="s">
        <v>246</v>
      </c>
      <c r="H277" s="8" t="s">
        <v>791</v>
      </c>
      <c r="I277" s="52" t="s">
        <v>360</v>
      </c>
      <c r="J277" s="52"/>
      <c r="K277" s="52"/>
      <c r="L277" s="52"/>
      <c r="M277" s="52" t="s">
        <v>314</v>
      </c>
      <c r="N277" s="52"/>
      <c r="O277" s="8" t="s">
        <v>172</v>
      </c>
      <c r="P277" s="8" t="s">
        <v>1184</v>
      </c>
      <c r="Q277" s="8" t="s">
        <v>791</v>
      </c>
      <c r="R277" s="8" t="str">
        <f>_xlfn.CONCAT( Table2[[#This Row],[device_suggested_area]], " ",Table2[[#This Row],[powercalc_group_3]])</f>
        <v>Mobile Power Plugs</v>
      </c>
      <c r="T277" s="8"/>
      <c r="U277" s="10"/>
      <c r="V277" s="10"/>
      <c r="W277" s="10"/>
      <c r="X277" s="10"/>
      <c r="Y277" s="10"/>
      <c r="Z277" s="8"/>
      <c r="AC277" s="8" t="s">
        <v>308</v>
      </c>
      <c r="AE277" s="10"/>
      <c r="AG277" s="8" t="str">
        <f t="shared" si="28"/>
        <v/>
      </c>
      <c r="AH277" s="8" t="str">
        <f t="shared" si="26"/>
        <v/>
      </c>
      <c r="AK277" s="37"/>
      <c r="AL277" s="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10" t="s">
        <v>470</v>
      </c>
      <c r="AN277" s="8" t="s">
        <v>503</v>
      </c>
      <c r="AO277" s="13" t="s">
        <v>469</v>
      </c>
      <c r="AP277" s="8" t="str">
        <f>IF(OR(ISBLANK(AT277), ISBLANK(AU277)), "", Table2[[#This Row],[device_via_device]])</f>
        <v>TPLink</v>
      </c>
      <c r="AQ277" s="8" t="s">
        <v>810</v>
      </c>
      <c r="AS277" s="8" t="s">
        <v>600</v>
      </c>
      <c r="AT277" s="8" t="s">
        <v>448</v>
      </c>
      <c r="AU277" s="8" t="s">
        <v>582</v>
      </c>
      <c r="AV277" s="8"/>
      <c r="AX277" s="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295</v>
      </c>
      <c r="F278" s="8" t="str">
        <f>IF(ISBLANK(E278), "", Table2[[#This Row],[unique_id]])</f>
        <v>study_outlet</v>
      </c>
      <c r="G278" s="8" t="s">
        <v>240</v>
      </c>
      <c r="H278" s="8" t="s">
        <v>791</v>
      </c>
      <c r="I278" s="52" t="s">
        <v>360</v>
      </c>
      <c r="J278" s="52"/>
      <c r="K278" s="52"/>
      <c r="L278" s="52"/>
      <c r="M278" s="52" t="s">
        <v>314</v>
      </c>
      <c r="N278" s="52"/>
      <c r="O278" s="8" t="s">
        <v>172</v>
      </c>
      <c r="P278" s="8" t="s">
        <v>1184</v>
      </c>
      <c r="Q278" s="8" t="s">
        <v>791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308</v>
      </c>
      <c r="AE278" s="10"/>
      <c r="AG278" s="8" t="str">
        <f t="shared" si="28"/>
        <v/>
      </c>
      <c r="AH278" s="8" t="str">
        <f t="shared" si="26"/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470</v>
      </c>
      <c r="AN278" s="8" t="s">
        <v>480</v>
      </c>
      <c r="AO278" s="14" t="s">
        <v>469</v>
      </c>
      <c r="AP278" s="8" t="str">
        <f>IF(OR(ISBLANK(AT278), ISBLANK(AU278)), "", Table2[[#This Row],[device_via_device]])</f>
        <v>TPLink</v>
      </c>
      <c r="AQ278" s="8" t="s">
        <v>465</v>
      </c>
      <c r="AS278" s="8" t="s">
        <v>600</v>
      </c>
      <c r="AT278" s="8" t="s">
        <v>460</v>
      </c>
      <c r="AU278" s="8" t="s">
        <v>594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296</v>
      </c>
      <c r="F279" s="8" t="str">
        <f>IF(ISBLANK(E279), "", Table2[[#This Row],[unique_id]])</f>
        <v>office_outlet</v>
      </c>
      <c r="G279" s="8" t="s">
        <v>239</v>
      </c>
      <c r="H279" s="8" t="s">
        <v>791</v>
      </c>
      <c r="I279" s="52" t="s">
        <v>360</v>
      </c>
      <c r="J279" s="52"/>
      <c r="K279" s="52"/>
      <c r="L279" s="52"/>
      <c r="M279" s="52" t="s">
        <v>314</v>
      </c>
      <c r="N279" s="52"/>
      <c r="O279" s="8" t="s">
        <v>172</v>
      </c>
      <c r="P279" s="8" t="s">
        <v>1184</v>
      </c>
      <c r="Q279" s="8" t="s">
        <v>791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308</v>
      </c>
      <c r="AE279" s="10"/>
      <c r="AG279" s="8" t="str">
        <f t="shared" si="28"/>
        <v/>
      </c>
      <c r="AH279" s="8" t="str">
        <f t="shared" si="26"/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470</v>
      </c>
      <c r="AN279" s="8" t="s">
        <v>480</v>
      </c>
      <c r="AO279" s="14" t="s">
        <v>469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600</v>
      </c>
      <c r="AT279" s="8" t="s">
        <v>461</v>
      </c>
      <c r="AU279" s="8" t="s">
        <v>595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288</v>
      </c>
      <c r="F280" s="8" t="str">
        <f>IF(ISBLANK(E280), "", Table2[[#This Row],[unique_id]])</f>
        <v>kitchen_dish_washer</v>
      </c>
      <c r="G280" s="8" t="s">
        <v>242</v>
      </c>
      <c r="H280" s="8" t="s">
        <v>791</v>
      </c>
      <c r="I280" s="52" t="s">
        <v>360</v>
      </c>
      <c r="J280" s="52"/>
      <c r="K280" s="52"/>
      <c r="L280" s="52"/>
      <c r="M280" s="52" t="s">
        <v>314</v>
      </c>
      <c r="N280" s="52"/>
      <c r="O280" s="8" t="s">
        <v>172</v>
      </c>
      <c r="P280" s="8" t="s">
        <v>1185</v>
      </c>
      <c r="Q280" s="8" t="s">
        <v>1203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301</v>
      </c>
      <c r="AE280" s="10"/>
      <c r="AG280" s="8" t="str">
        <f t="shared" si="28"/>
        <v/>
      </c>
      <c r="AH280" s="8" t="str">
        <f t="shared" si="26"/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470</v>
      </c>
      <c r="AN280" s="8" t="s">
        <v>482</v>
      </c>
      <c r="AO280" s="14" t="s">
        <v>469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600</v>
      </c>
      <c r="AT280" s="8" t="s">
        <v>451</v>
      </c>
      <c r="AU280" s="8" t="s">
        <v>585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289</v>
      </c>
      <c r="F281" s="8" t="str">
        <f>IF(ISBLANK(E281), "", Table2[[#This Row],[unique_id]])</f>
        <v>laundry_clothes_dryer</v>
      </c>
      <c r="G281" s="8" t="s">
        <v>243</v>
      </c>
      <c r="H281" s="8" t="s">
        <v>791</v>
      </c>
      <c r="I281" s="52" t="s">
        <v>360</v>
      </c>
      <c r="J281" s="52"/>
      <c r="K281" s="52"/>
      <c r="L281" s="52"/>
      <c r="M281" s="52" t="s">
        <v>314</v>
      </c>
      <c r="N281" s="52"/>
      <c r="O281" s="8" t="s">
        <v>172</v>
      </c>
      <c r="P281" s="8" t="s">
        <v>1185</v>
      </c>
      <c r="Q281" s="8" t="s">
        <v>1203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302</v>
      </c>
      <c r="AE281" s="10"/>
      <c r="AG281" s="8" t="str">
        <f t="shared" si="28"/>
        <v/>
      </c>
      <c r="AH281" s="8" t="str">
        <f t="shared" si="26"/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470</v>
      </c>
      <c r="AN281" s="8" t="s">
        <v>506</v>
      </c>
      <c r="AO281" s="14" t="s">
        <v>469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600</v>
      </c>
      <c r="AT281" s="8" t="s">
        <v>452</v>
      </c>
      <c r="AU281" s="8" t="s">
        <v>586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290</v>
      </c>
      <c r="F282" s="8" t="str">
        <f>IF(ISBLANK(E282), "", Table2[[#This Row],[unique_id]])</f>
        <v>laundry_washing_machine</v>
      </c>
      <c r="G282" s="8" t="s">
        <v>241</v>
      </c>
      <c r="H282" s="8" t="s">
        <v>791</v>
      </c>
      <c r="I282" s="52" t="s">
        <v>360</v>
      </c>
      <c r="J282" s="52"/>
      <c r="K282" s="52"/>
      <c r="L282" s="52"/>
      <c r="M282" s="52" t="s">
        <v>314</v>
      </c>
      <c r="N282" s="52"/>
      <c r="O282" s="8" t="s">
        <v>172</v>
      </c>
      <c r="P282" s="8" t="s">
        <v>1185</v>
      </c>
      <c r="Q282" s="8" t="s">
        <v>1203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303</v>
      </c>
      <c r="AE282" s="10"/>
      <c r="AG282" s="8" t="str">
        <f t="shared" si="28"/>
        <v/>
      </c>
      <c r="AH282" s="8" t="str">
        <f t="shared" si="26"/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470</v>
      </c>
      <c r="AN282" s="8" t="s">
        <v>507</v>
      </c>
      <c r="AO282" s="14" t="s">
        <v>469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600</v>
      </c>
      <c r="AT282" s="8" t="s">
        <v>453</v>
      </c>
      <c r="AU282" s="8" t="s">
        <v>587</v>
      </c>
      <c r="AV282" s="8"/>
      <c r="AX282" s="8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872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791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292</v>
      </c>
      <c r="F284" s="8" t="str">
        <f>IF(ISBLANK(E284), "", Table2[[#This Row],[unique_id]])</f>
        <v>kitchen_fridge</v>
      </c>
      <c r="G284" s="8" t="s">
        <v>237</v>
      </c>
      <c r="H284" s="8" t="s">
        <v>791</v>
      </c>
      <c r="I284" s="52" t="s">
        <v>360</v>
      </c>
      <c r="J284" s="52"/>
      <c r="K284" s="52"/>
      <c r="L284" s="52"/>
      <c r="M284" s="52" t="s">
        <v>314</v>
      </c>
      <c r="N284" s="52"/>
      <c r="O284" s="8" t="s">
        <v>172</v>
      </c>
      <c r="P284" s="8" t="s">
        <v>1184</v>
      </c>
      <c r="Q284" s="8" t="s">
        <v>1204</v>
      </c>
      <c r="R284" s="8" t="str">
        <f>_xlfn.CONCAT( Table2[[#This Row],[device_suggested_area]], " ",Table2[[#This Row],[powercalc_group_3]])</f>
        <v>Kitchen Whitegoods Continuous</v>
      </c>
      <c r="S284" s="11" t="s">
        <v>1199</v>
      </c>
      <c r="T284" s="8"/>
      <c r="U284" s="10"/>
      <c r="V284" s="10"/>
      <c r="W284" s="10"/>
      <c r="X284" s="10"/>
      <c r="Y284" s="10"/>
      <c r="Z284" s="8"/>
      <c r="AC284" s="8" t="s">
        <v>305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471</v>
      </c>
      <c r="AN284" s="8" t="s">
        <v>475</v>
      </c>
      <c r="AO284" s="8" t="s">
        <v>468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600</v>
      </c>
      <c r="AT284" s="8" t="s">
        <v>455</v>
      </c>
      <c r="AU284" s="8" t="s">
        <v>589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293</v>
      </c>
      <c r="F285" s="8" t="str">
        <f>IF(ISBLANK(E285), "", Table2[[#This Row],[unique_id]])</f>
        <v>deck_freezer</v>
      </c>
      <c r="G285" s="8" t="s">
        <v>238</v>
      </c>
      <c r="H285" s="8" t="s">
        <v>791</v>
      </c>
      <c r="I285" s="52" t="s">
        <v>360</v>
      </c>
      <c r="J285" s="52"/>
      <c r="K285" s="52"/>
      <c r="L285" s="52"/>
      <c r="M285" s="52" t="s">
        <v>314</v>
      </c>
      <c r="N285" s="52"/>
      <c r="O285" s="8" t="s">
        <v>172</v>
      </c>
      <c r="P285" s="8" t="s">
        <v>1184</v>
      </c>
      <c r="Q285" s="8" t="s">
        <v>1204</v>
      </c>
      <c r="R285" s="8" t="str">
        <f>_xlfn.CONCAT( Table2[[#This Row],[device_suggested_area]], " ",Table2[[#This Row],[powercalc_group_3]])</f>
        <v>Deck Whitegoods Continuous</v>
      </c>
      <c r="S285" s="11" t="s">
        <v>1200</v>
      </c>
      <c r="T285" s="8"/>
      <c r="U285" s="10"/>
      <c r="V285" s="10"/>
      <c r="W285" s="10"/>
      <c r="X285" s="10"/>
      <c r="Y285" s="10"/>
      <c r="Z285" s="8"/>
      <c r="AC285" s="8" t="s">
        <v>306</v>
      </c>
      <c r="AE285" s="10"/>
      <c r="AG285" s="8" t="str">
        <f t="shared" si="28"/>
        <v/>
      </c>
      <c r="AH285" s="8" t="str">
        <f t="shared" si="26"/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471</v>
      </c>
      <c r="AN285" s="8" t="s">
        <v>476</v>
      </c>
      <c r="AO285" s="8" t="s">
        <v>468</v>
      </c>
      <c r="AP285" s="8" t="str">
        <f>IF(OR(ISBLANK(AT285), ISBLANK(AU285)), "", Table2[[#This Row],[device_via_device]])</f>
        <v>TPLink</v>
      </c>
      <c r="AQ285" s="8" t="s">
        <v>466</v>
      </c>
      <c r="AS285" s="8" t="s">
        <v>600</v>
      </c>
      <c r="AT285" s="8" t="s">
        <v>456</v>
      </c>
      <c r="AU285" s="8" t="s">
        <v>590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299</v>
      </c>
      <c r="F286" s="8" t="str">
        <f>IF(ISBLANK(E286), "", Table2[[#This Row],[unique_id]])</f>
        <v>study_battery_charger</v>
      </c>
      <c r="G286" s="8" t="s">
        <v>245</v>
      </c>
      <c r="H286" s="8" t="s">
        <v>791</v>
      </c>
      <c r="I286" s="52" t="s">
        <v>360</v>
      </c>
      <c r="J286" s="52"/>
      <c r="K286" s="52"/>
      <c r="L286" s="52"/>
      <c r="M286" s="52" t="s">
        <v>314</v>
      </c>
      <c r="N286" s="52"/>
      <c r="O286" s="8" t="s">
        <v>172</v>
      </c>
      <c r="P286" s="8" t="s">
        <v>1184</v>
      </c>
      <c r="Q286" s="8" t="s">
        <v>791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312</v>
      </c>
      <c r="AE286" s="10"/>
      <c r="AG286" s="8" t="str">
        <f t="shared" si="28"/>
        <v/>
      </c>
      <c r="AH286" s="8" t="str">
        <f t="shared" si="26"/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470</v>
      </c>
      <c r="AN286" s="8" t="s">
        <v>504</v>
      </c>
      <c r="AO286" s="14" t="s">
        <v>469</v>
      </c>
      <c r="AP286" s="8" t="str">
        <f>IF(OR(ISBLANK(AT286), ISBLANK(AU286)), "", Table2[[#This Row],[device_via_device]])</f>
        <v>TPLink</v>
      </c>
      <c r="AQ286" s="8" t="s">
        <v>465</v>
      </c>
      <c r="AS286" s="8" t="s">
        <v>600</v>
      </c>
      <c r="AT286" s="8" t="s">
        <v>449</v>
      </c>
      <c r="AU286" s="8" t="s">
        <v>583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300</v>
      </c>
      <c r="F287" s="8" t="str">
        <f>IF(ISBLANK(E287), "", Table2[[#This Row],[unique_id]])</f>
        <v>laundry_vacuum_charger</v>
      </c>
      <c r="G287" s="8" t="s">
        <v>244</v>
      </c>
      <c r="H287" s="8" t="s">
        <v>791</v>
      </c>
      <c r="I287" s="52" t="s">
        <v>360</v>
      </c>
      <c r="J287" s="52"/>
      <c r="K287" s="52"/>
      <c r="L287" s="52"/>
      <c r="M287" s="52" t="s">
        <v>314</v>
      </c>
      <c r="N287" s="52"/>
      <c r="O287" s="8" t="s">
        <v>172</v>
      </c>
      <c r="P287" s="8" t="s">
        <v>1184</v>
      </c>
      <c r="Q287" s="8" t="s">
        <v>791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312</v>
      </c>
      <c r="AE287" s="10"/>
      <c r="AG287" s="8" t="str">
        <f t="shared" si="28"/>
        <v/>
      </c>
      <c r="AH287" s="8" t="str">
        <f t="shared" si="26"/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470</v>
      </c>
      <c r="AN287" s="8" t="s">
        <v>505</v>
      </c>
      <c r="AO287" s="14" t="s">
        <v>469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600</v>
      </c>
      <c r="AT287" s="8" t="s">
        <v>450</v>
      </c>
      <c r="AU287" s="8" t="s">
        <v>584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971</v>
      </c>
      <c r="F288" s="8" t="str">
        <f>IF(ISBLANK(E288), "", Table2[[#This Row],[unique_id]])</f>
        <v>deck_fans_outlet</v>
      </c>
      <c r="G288" s="8" t="s">
        <v>974</v>
      </c>
      <c r="H288" s="8" t="s">
        <v>791</v>
      </c>
      <c r="I288" s="52" t="s">
        <v>360</v>
      </c>
      <c r="J288" s="52"/>
      <c r="K288" s="52"/>
      <c r="L288" s="52"/>
      <c r="M288" s="52" t="s">
        <v>314</v>
      </c>
      <c r="N288" s="52"/>
      <c r="T288" s="8"/>
      <c r="U288" s="10"/>
      <c r="V288" s="10" t="s">
        <v>742</v>
      </c>
      <c r="W288" s="10"/>
      <c r="X288" s="16" t="s">
        <v>1181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978</v>
      </c>
      <c r="AN288" s="11" t="s">
        <v>980</v>
      </c>
      <c r="AO288" s="11" t="s">
        <v>976</v>
      </c>
      <c r="AP288" s="8" t="s">
        <v>509</v>
      </c>
      <c r="AQ288" s="8" t="s">
        <v>466</v>
      </c>
      <c r="AT288" s="8" t="s">
        <v>981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972</v>
      </c>
      <c r="F289" s="8" t="str">
        <f>IF(ISBLANK(E289), "", Table2[[#This Row],[unique_id]])</f>
        <v>kitchen_fan_outlet</v>
      </c>
      <c r="G289" s="8" t="s">
        <v>973</v>
      </c>
      <c r="H289" s="8" t="s">
        <v>791</v>
      </c>
      <c r="I289" s="52" t="s">
        <v>360</v>
      </c>
      <c r="J289" s="52"/>
      <c r="K289" s="52"/>
      <c r="L289" s="52"/>
      <c r="M289" s="52" t="s">
        <v>314</v>
      </c>
      <c r="N289" s="52"/>
      <c r="T289" s="8"/>
      <c r="U289" s="10"/>
      <c r="V289" s="10" t="s">
        <v>742</v>
      </c>
      <c r="W289" s="10"/>
      <c r="X289" s="16" t="s">
        <v>1181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978</v>
      </c>
      <c r="AN289" s="11" t="s">
        <v>979</v>
      </c>
      <c r="AO289" s="11" t="s">
        <v>976</v>
      </c>
      <c r="AP289" s="8" t="s">
        <v>509</v>
      </c>
      <c r="AQ289" s="8" t="s">
        <v>215</v>
      </c>
      <c r="AT289" s="8" t="s">
        <v>982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970</v>
      </c>
      <c r="F290" s="8" t="str">
        <f>IF(ISBLANK(E290), "", Table2[[#This Row],[unique_id]])</f>
        <v>edwin_wardrobe_outlet</v>
      </c>
      <c r="G290" s="8" t="s">
        <v>983</v>
      </c>
      <c r="H290" s="8" t="s">
        <v>791</v>
      </c>
      <c r="I290" s="52" t="s">
        <v>360</v>
      </c>
      <c r="J290" s="52"/>
      <c r="K290" s="52"/>
      <c r="L290" s="52"/>
      <c r="M290" s="52" t="s">
        <v>314</v>
      </c>
      <c r="N290" s="52"/>
      <c r="T290" s="8"/>
      <c r="U290" s="10"/>
      <c r="V290" s="10" t="s">
        <v>742</v>
      </c>
      <c r="W290" s="10"/>
      <c r="X290" s="16" t="s">
        <v>1181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978</v>
      </c>
      <c r="AN290" s="11" t="s">
        <v>977</v>
      </c>
      <c r="AO290" s="11" t="s">
        <v>976</v>
      </c>
      <c r="AP290" s="8" t="s">
        <v>509</v>
      </c>
      <c r="AQ290" s="8" t="s">
        <v>127</v>
      </c>
      <c r="AT290" s="8" t="s">
        <v>975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1091</v>
      </c>
      <c r="D291" s="8" t="s">
        <v>134</v>
      </c>
      <c r="E291" s="8" t="s">
        <v>894</v>
      </c>
      <c r="F291" s="8" t="str">
        <f>IF(ISBLANK(E291), "", Table2[[#This Row],[unique_id]])</f>
        <v>rack_fans</v>
      </c>
      <c r="G291" s="8" t="s">
        <v>895</v>
      </c>
      <c r="H291" s="8" t="s">
        <v>791</v>
      </c>
      <c r="I291" s="52" t="s">
        <v>360</v>
      </c>
      <c r="J291" s="52"/>
      <c r="K291" s="52"/>
      <c r="L291" s="52"/>
      <c r="M291" s="52" t="s">
        <v>314</v>
      </c>
      <c r="N291" s="52"/>
      <c r="T291" s="8"/>
      <c r="U291" s="10"/>
      <c r="V291" s="10"/>
      <c r="W291" s="10"/>
      <c r="X291" s="10"/>
      <c r="Y291" s="10"/>
      <c r="Z291" s="8"/>
      <c r="AC291" s="8" t="s">
        <v>899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898</v>
      </c>
      <c r="AN291" s="8" t="s">
        <v>897</v>
      </c>
      <c r="AO291" s="14" t="s">
        <v>1194</v>
      </c>
      <c r="AP291" s="8" t="s">
        <v>437</v>
      </c>
      <c r="AQ291" s="8" t="s">
        <v>28</v>
      </c>
      <c r="AS291" s="8" t="s">
        <v>600</v>
      </c>
      <c r="AT291" s="8" t="s">
        <v>896</v>
      </c>
      <c r="AU291" s="8" t="s">
        <v>900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297</v>
      </c>
      <c r="F292" s="8" t="str">
        <f>IF(ISBLANK(E292), "", Table2[[#This Row],[unique_id]])</f>
        <v>rack_outlet</v>
      </c>
      <c r="G292" s="8" t="s">
        <v>236</v>
      </c>
      <c r="H292" s="8" t="s">
        <v>791</v>
      </c>
      <c r="I292" s="52" t="s">
        <v>360</v>
      </c>
      <c r="J292" s="52"/>
      <c r="K292" s="52"/>
      <c r="L292" s="52"/>
      <c r="M292" s="52" t="s">
        <v>314</v>
      </c>
      <c r="N292" s="52"/>
      <c r="O292" s="8" t="s">
        <v>172</v>
      </c>
      <c r="P292" s="8" t="s">
        <v>1184</v>
      </c>
      <c r="Q292" s="8" t="s">
        <v>1186</v>
      </c>
      <c r="R292" s="8" t="str">
        <f>_xlfn.CONCAT( Table2[[#This Row],[device_suggested_area]], " ",Table2[[#This Row],[powercalc_group_3]])</f>
        <v>Rack Servers &amp; Network</v>
      </c>
      <c r="S292" s="11" t="s">
        <v>1195</v>
      </c>
      <c r="T292" s="8"/>
      <c r="U292" s="10"/>
      <c r="V292" s="10"/>
      <c r="W292" s="10"/>
      <c r="X292" s="10"/>
      <c r="Y292" s="10"/>
      <c r="Z292" s="8"/>
      <c r="AC292" s="8" t="s">
        <v>309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471</v>
      </c>
      <c r="AN292" s="8" t="s">
        <v>480</v>
      </c>
      <c r="AO292" s="8" t="s">
        <v>468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600</v>
      </c>
      <c r="AT292" s="8" t="s">
        <v>464</v>
      </c>
      <c r="AU292" s="8" t="s">
        <v>598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298</v>
      </c>
      <c r="F293" s="8" t="str">
        <f>IF(ISBLANK(E293), "", Table2[[#This Row],[unique_id]])</f>
        <v>roof_network_switch</v>
      </c>
      <c r="G293" s="8" t="s">
        <v>233</v>
      </c>
      <c r="H293" s="8" t="s">
        <v>791</v>
      </c>
      <c r="I293" s="52" t="s">
        <v>360</v>
      </c>
      <c r="J293" s="52"/>
      <c r="K293" s="52"/>
      <c r="L293" s="52"/>
      <c r="M293" s="52" t="s">
        <v>314</v>
      </c>
      <c r="N293" s="52"/>
      <c r="O293" s="8" t="s">
        <v>172</v>
      </c>
      <c r="P293" s="8" t="s">
        <v>1184</v>
      </c>
      <c r="Q293" s="8" t="s">
        <v>1186</v>
      </c>
      <c r="R293" s="8" t="str">
        <f>_xlfn.CONCAT( Table2[[#This Row],[device_suggested_area]], " ",Table2[[#This Row],[powercalc_group_3]])</f>
        <v>Roof Servers &amp; Network</v>
      </c>
      <c r="S293" s="11" t="s">
        <v>1201</v>
      </c>
      <c r="T293" s="8"/>
      <c r="U293" s="10"/>
      <c r="V293" s="10"/>
      <c r="W293" s="10"/>
      <c r="X293" s="10"/>
      <c r="Y293" s="10"/>
      <c r="Z293" s="8"/>
      <c r="AC293" s="8" t="s">
        <v>310</v>
      </c>
      <c r="AE293" s="10"/>
      <c r="AG293" s="8" t="str">
        <f t="shared" si="28"/>
        <v/>
      </c>
      <c r="AH293" s="8" t="str">
        <f t="shared" si="26"/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471</v>
      </c>
      <c r="AN293" s="8" t="s">
        <v>611</v>
      </c>
      <c r="AO293" s="8" t="s">
        <v>468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600</v>
      </c>
      <c r="AT293" s="8" t="s">
        <v>462</v>
      </c>
      <c r="AU293" s="8" t="s">
        <v>596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610</v>
      </c>
      <c r="F294" s="8" t="str">
        <f>IF(ISBLANK(E294), "", Table2[[#This Row],[unique_id]])</f>
        <v>rack_modem</v>
      </c>
      <c r="G294" s="8" t="s">
        <v>235</v>
      </c>
      <c r="H294" s="8" t="s">
        <v>791</v>
      </c>
      <c r="I294" s="52" t="s">
        <v>360</v>
      </c>
      <c r="J294" s="52"/>
      <c r="K294" s="52"/>
      <c r="L294" s="52"/>
      <c r="M294" s="52" t="s">
        <v>314</v>
      </c>
      <c r="N294" s="52"/>
      <c r="O294" s="8" t="s">
        <v>1073</v>
      </c>
      <c r="P294" s="8" t="s">
        <v>1187</v>
      </c>
      <c r="Q294" s="8" t="s">
        <v>1188</v>
      </c>
      <c r="R294" s="8" t="s">
        <v>1189</v>
      </c>
      <c r="T294" s="8"/>
      <c r="U294" s="10"/>
      <c r="V294" s="10"/>
      <c r="W294" s="10"/>
      <c r="X294" s="10"/>
      <c r="Y294" s="10"/>
      <c r="Z294" s="8"/>
      <c r="AC294" s="8" t="s">
        <v>311</v>
      </c>
      <c r="AE294" s="10"/>
      <c r="AG294" s="8" t="str">
        <f t="shared" si="28"/>
        <v/>
      </c>
      <c r="AH294" s="8" t="str">
        <f t="shared" si="26"/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470</v>
      </c>
      <c r="AN294" s="8" t="s">
        <v>481</v>
      </c>
      <c r="AO294" s="14" t="s">
        <v>469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600</v>
      </c>
      <c r="AT294" s="8" t="s">
        <v>463</v>
      </c>
      <c r="AU294" s="8" t="s">
        <v>597</v>
      </c>
      <c r="AV294" s="8"/>
      <c r="AX294" s="8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688</v>
      </c>
      <c r="D295" s="8" t="s">
        <v>27</v>
      </c>
      <c r="E295" s="8" t="s">
        <v>1095</v>
      </c>
      <c r="F295" s="8" t="str">
        <f>IF(ISBLANK(E295), "", Table2[[#This Row],[unique_id]])</f>
        <v>garden_repeater</v>
      </c>
      <c r="G295" s="8" t="s">
        <v>1097</v>
      </c>
      <c r="H295" s="8" t="s">
        <v>791</v>
      </c>
      <c r="I295" s="8" t="s">
        <v>360</v>
      </c>
      <c r="T295" s="8"/>
      <c r="U295" s="10"/>
      <c r="V295" s="10" t="s">
        <v>742</v>
      </c>
      <c r="W295" s="10"/>
      <c r="X295" s="16" t="s">
        <v>1181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1099</v>
      </c>
      <c r="AM295" s="10" t="s">
        <v>1092</v>
      </c>
      <c r="AN295" s="8" t="s">
        <v>1093</v>
      </c>
      <c r="AO295" s="14" t="s">
        <v>1094</v>
      </c>
      <c r="AP295" s="8" t="s">
        <v>688</v>
      </c>
      <c r="AQ295" s="8" t="s">
        <v>858</v>
      </c>
      <c r="AT295" s="8" t="s">
        <v>1096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688</v>
      </c>
      <c r="D296" s="8" t="s">
        <v>27</v>
      </c>
      <c r="E296" s="8" t="s">
        <v>1100</v>
      </c>
      <c r="F296" s="8" t="str">
        <f>IF(ISBLANK(E296), "", Table2[[#This Row],[unique_id]])</f>
        <v>landing_repeater</v>
      </c>
      <c r="G296" s="8" t="s">
        <v>1103</v>
      </c>
      <c r="H296" s="8" t="s">
        <v>791</v>
      </c>
      <c r="I296" s="8" t="s">
        <v>360</v>
      </c>
      <c r="T296" s="8"/>
      <c r="U296" s="10"/>
      <c r="V296" s="10" t="s">
        <v>742</v>
      </c>
      <c r="W296" s="10"/>
      <c r="X296" s="16" t="s">
        <v>1181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1105</v>
      </c>
      <c r="AM296" s="10" t="s">
        <v>1092</v>
      </c>
      <c r="AN296" s="8" t="s">
        <v>1093</v>
      </c>
      <c r="AO296" s="14" t="s">
        <v>1094</v>
      </c>
      <c r="AP296" s="8" t="s">
        <v>688</v>
      </c>
      <c r="AQ296" s="8" t="s">
        <v>836</v>
      </c>
      <c r="AT296" s="8" t="s">
        <v>1107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688</v>
      </c>
      <c r="D297" s="8" t="s">
        <v>27</v>
      </c>
      <c r="E297" s="8" t="s">
        <v>1101</v>
      </c>
      <c r="F297" s="8" t="str">
        <f>IF(ISBLANK(E297), "", Table2[[#This Row],[unique_id]])</f>
        <v>driveway_repeater</v>
      </c>
      <c r="G297" s="8" t="s">
        <v>1102</v>
      </c>
      <c r="H297" s="8" t="s">
        <v>791</v>
      </c>
      <c r="I297" s="8" t="s">
        <v>360</v>
      </c>
      <c r="T297" s="8"/>
      <c r="U297" s="10"/>
      <c r="V297" s="10" t="s">
        <v>742</v>
      </c>
      <c r="W297" s="10"/>
      <c r="X297" s="16" t="s">
        <v>1181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1106</v>
      </c>
      <c r="AM297" s="10" t="s">
        <v>1092</v>
      </c>
      <c r="AN297" s="8" t="s">
        <v>1093</v>
      </c>
      <c r="AO297" s="14" t="s">
        <v>1094</v>
      </c>
      <c r="AP297" s="8" t="s">
        <v>688</v>
      </c>
      <c r="AQ297" s="8" t="s">
        <v>1104</v>
      </c>
      <c r="AT297" s="8" t="s">
        <v>1108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669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791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797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811</v>
      </c>
      <c r="I299" s="8" t="s">
        <v>360</v>
      </c>
      <c r="J299" s="8" t="s">
        <v>796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1073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789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811</v>
      </c>
      <c r="I300" s="8" t="s">
        <v>360</v>
      </c>
      <c r="J300" s="8" t="s">
        <v>796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1073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798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811</v>
      </c>
      <c r="I301" s="8" t="s">
        <v>360</v>
      </c>
      <c r="J301" s="8" t="s">
        <v>809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1073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799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811</v>
      </c>
      <c r="I302" s="8" t="s">
        <v>360</v>
      </c>
      <c r="J302" s="8" t="s">
        <v>818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800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811</v>
      </c>
      <c r="I303" s="8" t="s">
        <v>360</v>
      </c>
      <c r="J303" s="8" t="s">
        <v>818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801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811</v>
      </c>
      <c r="I304" s="8" t="s">
        <v>360</v>
      </c>
      <c r="J304" s="8" t="s">
        <v>818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886</v>
      </c>
      <c r="F305" s="8" t="str">
        <f>IF(ISBLANK(E305), "", Table2[[#This Row],[unique_id]])</f>
        <v>lighting_reset_adaptive_lighting_lounge_lamp</v>
      </c>
      <c r="G305" t="s">
        <v>831</v>
      </c>
      <c r="H305" s="8" t="s">
        <v>811</v>
      </c>
      <c r="I305" s="8" t="s">
        <v>360</v>
      </c>
      <c r="J305" s="8" t="s">
        <v>796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1073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802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811</v>
      </c>
      <c r="I306" s="8" t="s">
        <v>360</v>
      </c>
      <c r="J306" s="8" t="s">
        <v>818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803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811</v>
      </c>
      <c r="I307" s="8" t="s">
        <v>360</v>
      </c>
      <c r="J307" s="8" t="s">
        <v>818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804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811</v>
      </c>
      <c r="I308" s="8" t="s">
        <v>360</v>
      </c>
      <c r="J308" s="8" t="s">
        <v>818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805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811</v>
      </c>
      <c r="I309" s="8" t="s">
        <v>360</v>
      </c>
      <c r="J309" s="8" t="s">
        <v>818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823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811</v>
      </c>
      <c r="I310" s="8" t="s">
        <v>360</v>
      </c>
      <c r="J310" s="8" t="s">
        <v>818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806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811</v>
      </c>
      <c r="I311" s="8" t="s">
        <v>360</v>
      </c>
      <c r="J311" s="8" t="s">
        <v>818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807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811</v>
      </c>
      <c r="I312" s="8" t="s">
        <v>360</v>
      </c>
      <c r="J312" s="8" t="s">
        <v>818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808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811</v>
      </c>
      <c r="I313" s="8" t="s">
        <v>360</v>
      </c>
      <c r="J313" s="8" t="s">
        <v>818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750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669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811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872</v>
      </c>
      <c r="C327" s="8" t="s">
        <v>669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872</v>
      </c>
      <c r="C328" s="8" t="s">
        <v>151</v>
      </c>
      <c r="D328" s="8" t="s">
        <v>958</v>
      </c>
      <c r="E328" s="8" t="s">
        <v>959</v>
      </c>
      <c r="F328" s="8" t="str">
        <f>IF(ISBLANK(E328), "", Table2[[#This Row],[unique_id]])</f>
        <v>synchronize_devices</v>
      </c>
      <c r="G328" s="8" t="s">
        <v>961</v>
      </c>
      <c r="H328" s="8" t="s">
        <v>960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1168</v>
      </c>
      <c r="I329" s="52" t="s">
        <v>144</v>
      </c>
      <c r="J329" s="52"/>
      <c r="K329" s="52"/>
      <c r="L329" s="52"/>
      <c r="M329" s="52" t="s">
        <v>136</v>
      </c>
      <c r="N329" s="52" t="s">
        <v>327</v>
      </c>
      <c r="O329" s="8" t="s">
        <v>172</v>
      </c>
      <c r="P329" s="8" t="s">
        <v>1184</v>
      </c>
      <c r="Q329" s="57" t="s">
        <v>1168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1012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1168</v>
      </c>
      <c r="I330" s="52" t="s">
        <v>144</v>
      </c>
      <c r="J330" s="52"/>
      <c r="K330" s="52"/>
      <c r="L330" s="52"/>
      <c r="M330" s="52" t="s">
        <v>136</v>
      </c>
      <c r="N330" s="52" t="s">
        <v>327</v>
      </c>
      <c r="O330" s="8" t="s">
        <v>172</v>
      </c>
      <c r="P330" s="8" t="s">
        <v>1184</v>
      </c>
      <c r="Q330" s="57" t="s">
        <v>1168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1012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1168</v>
      </c>
      <c r="I331" s="52" t="s">
        <v>144</v>
      </c>
      <c r="J331" s="52"/>
      <c r="K331" s="52"/>
      <c r="L331" s="52"/>
      <c r="M331" s="52" t="s">
        <v>136</v>
      </c>
      <c r="N331" s="52" t="s">
        <v>327</v>
      </c>
      <c r="O331" s="8" t="s">
        <v>172</v>
      </c>
      <c r="P331" s="8" t="s">
        <v>1184</v>
      </c>
      <c r="Q331" s="57" t="s">
        <v>1168</v>
      </c>
      <c r="R331" s="8" t="str">
        <f>_xlfn.CONCAT( Table2[[#This Row],[device_suggested_area]], " ",Table2[[#This Row],[powercalc_group_3]])</f>
        <v>Parents Audio Visual Devices</v>
      </c>
      <c r="S331" s="8" t="s">
        <v>1202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1012</v>
      </c>
      <c r="AN331" s="8" t="s">
        <v>486</v>
      </c>
      <c r="AO331" s="8" t="s">
        <v>1011</v>
      </c>
      <c r="AP331" s="8" t="s">
        <v>254</v>
      </c>
      <c r="AQ331" s="8" t="s">
        <v>201</v>
      </c>
      <c r="AS331" s="8" t="s">
        <v>580</v>
      </c>
      <c r="AT331" s="15" t="s">
        <v>1010</v>
      </c>
      <c r="AU331" s="14" t="s">
        <v>1009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1168</v>
      </c>
      <c r="I332" s="52" t="s">
        <v>144</v>
      </c>
      <c r="J332" s="52"/>
      <c r="K332" s="52"/>
      <c r="L332" s="52"/>
      <c r="M332" s="52" t="s">
        <v>136</v>
      </c>
      <c r="N332" s="52" t="s">
        <v>327</v>
      </c>
      <c r="O332" s="8" t="s">
        <v>172</v>
      </c>
      <c r="P332" s="8" t="s">
        <v>1184</v>
      </c>
      <c r="Q332" s="57" t="s">
        <v>1168</v>
      </c>
      <c r="R332" s="8" t="str">
        <f>_xlfn.CONCAT( Table2[[#This Row],[device_suggested_area]], " ",Table2[[#This Row],[powercalc_group_3]])</f>
        <v>Kitchen Audio Visual Devices</v>
      </c>
      <c r="S332" s="8" t="s">
        <v>1202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1012</v>
      </c>
      <c r="AN332" s="8" t="s">
        <v>486</v>
      </c>
      <c r="AO332" s="8" t="s">
        <v>1011</v>
      </c>
      <c r="AP332" s="8" t="s">
        <v>254</v>
      </c>
      <c r="AQ332" s="8" t="s">
        <v>215</v>
      </c>
      <c r="AS332" s="8" t="s">
        <v>580</v>
      </c>
      <c r="AT332" s="15" t="s">
        <v>1152</v>
      </c>
      <c r="AU332" s="14" t="s">
        <v>1151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962</v>
      </c>
      <c r="F333" s="8" t="str">
        <f>IF(ISBLANK(E333), "", Table2[[#This Row],[unique_id]])</f>
        <v>office_home</v>
      </c>
      <c r="G333" s="8" t="s">
        <v>963</v>
      </c>
      <c r="H333" s="8" t="s">
        <v>1168</v>
      </c>
      <c r="I333" s="52" t="s">
        <v>144</v>
      </c>
      <c r="J333" s="52"/>
      <c r="K333" s="52"/>
      <c r="L333" s="52"/>
      <c r="M333" s="52" t="s">
        <v>136</v>
      </c>
      <c r="N333" s="52" t="s">
        <v>327</v>
      </c>
      <c r="O333" s="8" t="s">
        <v>172</v>
      </c>
      <c r="P333" s="8" t="s">
        <v>1184</v>
      </c>
      <c r="Q333" s="57" t="s">
        <v>1168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1012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1018</v>
      </c>
      <c r="F334" s="8" t="str">
        <f>IF(ISBLANK(E334), "", Table2[[#This Row],[unique_id]])</f>
        <v>lounge_home</v>
      </c>
      <c r="G334" s="8" t="s">
        <v>1019</v>
      </c>
      <c r="H334" s="8" t="s">
        <v>1168</v>
      </c>
      <c r="I334" s="52" t="s">
        <v>144</v>
      </c>
      <c r="J334" s="52"/>
      <c r="K334" s="52"/>
      <c r="L334" s="52"/>
      <c r="M334" s="52" t="s">
        <v>136</v>
      </c>
      <c r="N334" s="52" t="s">
        <v>327</v>
      </c>
      <c r="O334" s="8" t="s">
        <v>172</v>
      </c>
      <c r="P334" s="8" t="s">
        <v>1184</v>
      </c>
      <c r="Q334" s="57" t="s">
        <v>1168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1012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669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1168</v>
      </c>
      <c r="I335" s="8" t="s">
        <v>144</v>
      </c>
      <c r="M335" s="8" t="s">
        <v>433</v>
      </c>
      <c r="N335" s="8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873</v>
      </c>
      <c r="D336" s="8" t="s">
        <v>145</v>
      </c>
      <c r="E336" s="8" t="s">
        <v>957</v>
      </c>
      <c r="F336" s="8" t="str">
        <f>IF(ISBLANK(E336), "", Table2[[#This Row],[unique_id]])</f>
        <v>lg_webos_smart_tv</v>
      </c>
      <c r="G336" s="8" t="s">
        <v>187</v>
      </c>
      <c r="H336" s="8" t="s">
        <v>1168</v>
      </c>
      <c r="I336" s="52" t="s">
        <v>144</v>
      </c>
      <c r="J336" s="52"/>
      <c r="K336" s="52"/>
      <c r="L336" s="52"/>
      <c r="M336" s="52" t="s">
        <v>136</v>
      </c>
      <c r="N336" s="52" t="s">
        <v>327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876</v>
      </c>
      <c r="AN336" s="8" t="s">
        <v>478</v>
      </c>
      <c r="AO336" s="8" t="s">
        <v>877</v>
      </c>
      <c r="AP336" s="8" t="s">
        <v>873</v>
      </c>
      <c r="AQ336" s="8" t="s">
        <v>203</v>
      </c>
      <c r="AS336" s="8" t="s">
        <v>580</v>
      </c>
      <c r="AT336" s="15" t="s">
        <v>874</v>
      </c>
      <c r="AU336" s="14" t="s">
        <v>875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872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1168</v>
      </c>
      <c r="I337" s="8" t="s">
        <v>144</v>
      </c>
      <c r="M337" s="8" t="s">
        <v>136</v>
      </c>
      <c r="N337" s="8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872</v>
      </c>
      <c r="C338" s="8" t="s">
        <v>254</v>
      </c>
      <c r="D338" s="8" t="s">
        <v>145</v>
      </c>
      <c r="E338" s="8" t="s">
        <v>1071</v>
      </c>
      <c r="F338" s="8" t="str">
        <f>IF(ISBLANK(E338), "", Table2[[#This Row],[unique_id]])</f>
        <v>office_tv</v>
      </c>
      <c r="G338" s="8" t="s">
        <v>1072</v>
      </c>
      <c r="H338" s="8" t="s">
        <v>1168</v>
      </c>
      <c r="I338" s="8" t="s">
        <v>144</v>
      </c>
      <c r="M338" s="8" t="s">
        <v>136</v>
      </c>
      <c r="N338" s="8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669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1168</v>
      </c>
      <c r="I339" s="8" t="s">
        <v>144</v>
      </c>
      <c r="M339" s="8" t="s">
        <v>433</v>
      </c>
      <c r="N339" s="8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1156</v>
      </c>
      <c r="F340" s="8" t="str">
        <f>IF(ISBLANK(E340), "", Table2[[#This Row],[unique_id]])</f>
        <v>lounge_arc</v>
      </c>
      <c r="G340" s="8" t="s">
        <v>1159</v>
      </c>
      <c r="H340" s="8" t="s">
        <v>1168</v>
      </c>
      <c r="I340" s="52" t="s">
        <v>144</v>
      </c>
      <c r="J340" s="52"/>
      <c r="K340" s="52"/>
      <c r="L340" s="52"/>
      <c r="M340" s="52" t="s">
        <v>136</v>
      </c>
      <c r="N340" s="52" t="s">
        <v>327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878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879</v>
      </c>
      <c r="AU340" s="13" t="s">
        <v>880</v>
      </c>
      <c r="AV340" s="14"/>
      <c r="AW340" s="14"/>
      <c r="AX340" s="8" t="str">
        <f t="shared" si="33"/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1155</v>
      </c>
      <c r="F341" s="58" t="str">
        <f>IF(ISBLANK(E341), "", Table2[[#This Row],[unique_id]])</f>
        <v>kitchen_move</v>
      </c>
      <c r="G341" s="58" t="s">
        <v>1160</v>
      </c>
      <c r="H341" s="58" t="s">
        <v>1168</v>
      </c>
      <c r="I341" s="52" t="s">
        <v>144</v>
      </c>
      <c r="J341" s="52"/>
      <c r="K341" s="52"/>
      <c r="L341" s="52"/>
      <c r="M341" s="52" t="s">
        <v>136</v>
      </c>
      <c r="N341" s="52" t="s">
        <v>327</v>
      </c>
      <c r="P341" s="58" t="s">
        <v>1184</v>
      </c>
      <c r="Q341" s="63" t="s">
        <v>1168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 t="shared" si="34"/>
        <v/>
      </c>
      <c r="AH341" s="58" t="str">
        <f t="shared" si="32"/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484</v>
      </c>
      <c r="AN341" s="58" t="s">
        <v>486</v>
      </c>
      <c r="AO341" s="58" t="s">
        <v>487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580</v>
      </c>
      <c r="AT341" s="58" t="s">
        <v>491</v>
      </c>
      <c r="AU341" s="65" t="s">
        <v>663</v>
      </c>
      <c r="AV341" s="66"/>
      <c r="AW341" s="66"/>
      <c r="AX341" s="58" t="str">
        <f t="shared" si="33"/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1154</v>
      </c>
      <c r="F342" s="58" t="str">
        <f>IF(ISBLANK(E342), "", Table2[[#This Row],[unique_id]])</f>
        <v>kitchen_five</v>
      </c>
      <c r="G342" s="58" t="s">
        <v>1161</v>
      </c>
      <c r="H342" s="58" t="s">
        <v>1168</v>
      </c>
      <c r="I342" s="52" t="s">
        <v>144</v>
      </c>
      <c r="J342" s="52"/>
      <c r="K342" s="52"/>
      <c r="L342" s="52"/>
      <c r="M342" s="52" t="s">
        <v>136</v>
      </c>
      <c r="N342" s="52" t="s">
        <v>327</v>
      </c>
      <c r="P342" s="58" t="s">
        <v>1184</v>
      </c>
      <c r="Q342" s="63" t="s">
        <v>1168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 t="shared" si="34"/>
        <v/>
      </c>
      <c r="AH342" s="58" t="str">
        <f t="shared" si="32"/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484</v>
      </c>
      <c r="AN342" s="58" t="s">
        <v>485</v>
      </c>
      <c r="AO342" s="58" t="s">
        <v>488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580</v>
      </c>
      <c r="AT342" s="67" t="s">
        <v>490</v>
      </c>
      <c r="AU342" s="65" t="s">
        <v>664</v>
      </c>
      <c r="AV342" s="66"/>
      <c r="AW342" s="66"/>
      <c r="AX342" s="58" t="str">
        <f t="shared" si="33"/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1153</v>
      </c>
      <c r="F343" s="58" t="str">
        <f>IF(ISBLANK(E343), "", Table2[[#This Row],[unique_id]])</f>
        <v>parents_move</v>
      </c>
      <c r="G343" s="58" t="s">
        <v>1162</v>
      </c>
      <c r="H343" s="58" t="s">
        <v>1168</v>
      </c>
      <c r="I343" s="52" t="s">
        <v>144</v>
      </c>
      <c r="J343" s="52"/>
      <c r="K343" s="52"/>
      <c r="L343" s="52"/>
      <c r="M343" s="52" t="s">
        <v>136</v>
      </c>
      <c r="N343" s="52" t="s">
        <v>327</v>
      </c>
      <c r="P343" s="58" t="s">
        <v>1184</v>
      </c>
      <c r="Q343" s="63" t="s">
        <v>1168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 t="shared" si="34"/>
        <v/>
      </c>
      <c r="AH343" s="58" t="str">
        <f t="shared" si="32"/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484</v>
      </c>
      <c r="AN343" s="58" t="s">
        <v>485</v>
      </c>
      <c r="AO343" s="58" t="s">
        <v>487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580</v>
      </c>
      <c r="AT343" s="58" t="s">
        <v>489</v>
      </c>
      <c r="AU343" s="66" t="s">
        <v>662</v>
      </c>
      <c r="AV343" s="66"/>
      <c r="AW343" s="66"/>
      <c r="AX343" s="58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872</v>
      </c>
      <c r="C344" s="8" t="s">
        <v>321</v>
      </c>
      <c r="D344" s="8" t="s">
        <v>145</v>
      </c>
      <c r="E344" s="8" t="s">
        <v>1013</v>
      </c>
      <c r="F344" s="8" t="str">
        <f>IF(ISBLANK(E344), "", Table2[[#This Row],[unique_id]])</f>
        <v>parents_tv_speaker</v>
      </c>
      <c r="G344" s="8" t="s">
        <v>1014</v>
      </c>
      <c r="H344" s="8" t="s">
        <v>1168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1015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1034</v>
      </c>
      <c r="F345" s="8" t="str">
        <f>IF(ISBLANK(E345), "", Table2[[#This Row],[unique_id]])</f>
        <v>back_door_lock_security</v>
      </c>
      <c r="G345" s="8" t="s">
        <v>1030</v>
      </c>
      <c r="H345" s="8" t="s">
        <v>1003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1045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1047</v>
      </c>
      <c r="F346" s="8" t="str">
        <f>IF(ISBLANK(E346), "", Table2[[#This Row],[unique_id]])</f>
        <v>template_back_door_state</v>
      </c>
      <c r="G346" s="8" t="s">
        <v>354</v>
      </c>
      <c r="H346" s="8" t="s">
        <v>1003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991</v>
      </c>
      <c r="D347" s="8" t="s">
        <v>997</v>
      </c>
      <c r="E347" s="8" t="s">
        <v>998</v>
      </c>
      <c r="F347" s="8" t="str">
        <f>IF(ISBLANK(E347), "", Table2[[#This Row],[unique_id]])</f>
        <v>back_door_lock</v>
      </c>
      <c r="G347" s="8" t="s">
        <v>1049</v>
      </c>
      <c r="H347" s="8" t="s">
        <v>1003</v>
      </c>
      <c r="I347" s="8" t="s">
        <v>219</v>
      </c>
      <c r="M347" s="8" t="s">
        <v>136</v>
      </c>
      <c r="T347" s="8"/>
      <c r="U347" s="10"/>
      <c r="V347" s="10" t="s">
        <v>742</v>
      </c>
      <c r="W347" s="10"/>
      <c r="X347" s="16" t="s">
        <v>1180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996</v>
      </c>
      <c r="AM347" s="10" t="s">
        <v>994</v>
      </c>
      <c r="AN347" s="8" t="s">
        <v>992</v>
      </c>
      <c r="AO347" s="11" t="s">
        <v>993</v>
      </c>
      <c r="AP347" s="8" t="s">
        <v>991</v>
      </c>
      <c r="AQ347" s="8" t="s">
        <v>836</v>
      </c>
      <c r="AT347" s="8" t="s">
        <v>990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1040</v>
      </c>
      <c r="F348" s="8" t="str">
        <f>IF(ISBLANK(E348), "", Table2[[#This Row],[unique_id]])</f>
        <v>template_back_door_sensor_contact_last</v>
      </c>
      <c r="G348" s="8" t="s">
        <v>1048</v>
      </c>
      <c r="H348" s="8" t="s">
        <v>1003</v>
      </c>
      <c r="I348" s="8" t="s">
        <v>219</v>
      </c>
      <c r="M348" s="8" t="s">
        <v>136</v>
      </c>
      <c r="T348" s="8"/>
      <c r="U348" s="10"/>
      <c r="V348" s="10" t="s">
        <v>742</v>
      </c>
      <c r="W348" s="10"/>
      <c r="X348" s="16" t="s">
        <v>1180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1024</v>
      </c>
      <c r="AM348" s="10" t="s">
        <v>994</v>
      </c>
      <c r="AN348" s="11" t="s">
        <v>1021</v>
      </c>
      <c r="AO348" s="11" t="s">
        <v>1022</v>
      </c>
      <c r="AP348" s="8" t="s">
        <v>437</v>
      </c>
      <c r="AQ348" s="8" t="s">
        <v>836</v>
      </c>
      <c r="AT348" s="8" t="s">
        <v>1025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872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1003</v>
      </c>
      <c r="H349" s="39" t="s">
        <v>1017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1035</v>
      </c>
      <c r="F350" s="8" t="str">
        <f>IF(ISBLANK(E350), "", Table2[[#This Row],[unique_id]])</f>
        <v>front_door_lock_security</v>
      </c>
      <c r="G350" s="8" t="s">
        <v>1030</v>
      </c>
      <c r="H350" s="8" t="s">
        <v>1002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1045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1046</v>
      </c>
      <c r="F351" s="8" t="str">
        <f>IF(ISBLANK(E351), "", Table2[[#This Row],[unique_id]])</f>
        <v>template_front_door_state</v>
      </c>
      <c r="G351" s="8" t="s">
        <v>354</v>
      </c>
      <c r="H351" s="8" t="s">
        <v>1002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991</v>
      </c>
      <c r="D352" s="8" t="s">
        <v>997</v>
      </c>
      <c r="E352" s="8" t="s">
        <v>999</v>
      </c>
      <c r="F352" s="8" t="str">
        <f>IF(ISBLANK(E352), "", Table2[[#This Row],[unique_id]])</f>
        <v>front_door_lock</v>
      </c>
      <c r="G352" s="8" t="s">
        <v>1049</v>
      </c>
      <c r="H352" s="8" t="s">
        <v>1002</v>
      </c>
      <c r="I352" s="8" t="s">
        <v>219</v>
      </c>
      <c r="M352" s="8" t="s">
        <v>136</v>
      </c>
      <c r="T352" s="8"/>
      <c r="U352" s="10"/>
      <c r="V352" s="10" t="s">
        <v>742</v>
      </c>
      <c r="W352" s="10"/>
      <c r="X352" s="16" t="s">
        <v>1180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995</v>
      </c>
      <c r="AM352" s="10" t="s">
        <v>994</v>
      </c>
      <c r="AN352" s="8" t="s">
        <v>992</v>
      </c>
      <c r="AO352" s="11" t="s">
        <v>993</v>
      </c>
      <c r="AP352" s="8" t="s">
        <v>991</v>
      </c>
      <c r="AQ352" s="8" t="s">
        <v>466</v>
      </c>
      <c r="AT352" s="8" t="s">
        <v>1000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1039</v>
      </c>
      <c r="F353" s="8" t="str">
        <f>IF(ISBLANK(E353), "", Table2[[#This Row],[unique_id]])</f>
        <v>template_front_door_sensor_contact_last</v>
      </c>
      <c r="G353" s="8" t="s">
        <v>1048</v>
      </c>
      <c r="H353" s="8" t="s">
        <v>1002</v>
      </c>
      <c r="I353" s="8" t="s">
        <v>219</v>
      </c>
      <c r="M353" s="8" t="s">
        <v>136</v>
      </c>
      <c r="T353" s="8"/>
      <c r="U353" s="10"/>
      <c r="V353" s="10" t="s">
        <v>742</v>
      </c>
      <c r="W353" s="10"/>
      <c r="X353" s="16" t="s">
        <v>1180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1020</v>
      </c>
      <c r="AM353" s="10" t="s">
        <v>994</v>
      </c>
      <c r="AN353" s="11" t="s">
        <v>1021</v>
      </c>
      <c r="AO353" s="11" t="s">
        <v>1022</v>
      </c>
      <c r="AP353" s="8" t="s">
        <v>437</v>
      </c>
      <c r="AQ353" s="8" t="s">
        <v>466</v>
      </c>
      <c r="AT353" s="8" t="s">
        <v>1023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872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1002</v>
      </c>
      <c r="H354" s="39" t="s">
        <v>1016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669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1005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1001</v>
      </c>
      <c r="H356" s="8" t="s">
        <v>1005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1007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669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1007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1001</v>
      </c>
      <c r="H359" s="8" t="s">
        <v>1004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1006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669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1006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952</v>
      </c>
      <c r="F362" s="8" t="str">
        <f>IF(ISBLANK(E362), "", Table2[[#This Row],[unique_id]])</f>
        <v>ada_fan_occupancy</v>
      </c>
      <c r="G362" s="8" t="s">
        <v>130</v>
      </c>
      <c r="H362" s="8" t="s">
        <v>1008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951</v>
      </c>
      <c r="F363" s="8" t="str">
        <f>IF(ISBLANK(E363), "", Table2[[#This Row],[unique_id]])</f>
        <v>edwin_fan_occupancy</v>
      </c>
      <c r="G363" s="8" t="s">
        <v>127</v>
      </c>
      <c r="H363" s="8" t="s">
        <v>1008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953</v>
      </c>
      <c r="F364" s="8" t="str">
        <f>IF(ISBLANK(E364), "", Table2[[#This Row],[unique_id]])</f>
        <v>parents_fan_occupancy</v>
      </c>
      <c r="G364" s="8" t="s">
        <v>201</v>
      </c>
      <c r="H364" s="8" t="s">
        <v>1008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954</v>
      </c>
      <c r="F365" s="8" t="str">
        <f>IF(ISBLANK(E365), "", Table2[[#This Row],[unique_id]])</f>
        <v>lounge_fan_occupancy</v>
      </c>
      <c r="G365" s="8" t="s">
        <v>203</v>
      </c>
      <c r="H365" s="8" t="s">
        <v>1008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955</v>
      </c>
      <c r="F366" s="8" t="str">
        <f>IF(ISBLANK(E366), "", Table2[[#This Row],[unique_id]])</f>
        <v>deck_east_fan_occupancy</v>
      </c>
      <c r="G366" s="8" t="s">
        <v>225</v>
      </c>
      <c r="H366" s="8" t="s">
        <v>1008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956</v>
      </c>
      <c r="F367" s="8" t="str">
        <f>IF(ISBLANK(E367), "", Table2[[#This Row],[unique_id]])</f>
        <v>deck_west_fan_occupancy</v>
      </c>
      <c r="G367" s="8" t="s">
        <v>224</v>
      </c>
      <c r="H367" s="8" t="s">
        <v>1008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829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966</v>
      </c>
      <c r="AM369" s="10" t="s">
        <v>967</v>
      </c>
      <c r="AN369" s="8" t="s">
        <v>570</v>
      </c>
      <c r="AO369" s="8" t="s">
        <v>964</v>
      </c>
      <c r="AP369" s="8" t="s">
        <v>253</v>
      </c>
      <c r="AQ369" s="8" t="s">
        <v>28</v>
      </c>
      <c r="AS369" s="8" t="s">
        <v>557</v>
      </c>
      <c r="AT369" s="8" t="s">
        <v>969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967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968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968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965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653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889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901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889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651</v>
      </c>
      <c r="AU375" s="8" t="s">
        <v>553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889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652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872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889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872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889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872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887</v>
      </c>
      <c r="AM379" s="10" t="s">
        <v>889</v>
      </c>
      <c r="AN379" s="8" t="s">
        <v>891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893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888</v>
      </c>
      <c r="AM380" s="10" t="s">
        <v>889</v>
      </c>
      <c r="AN380" s="8" t="s">
        <v>890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892</v>
      </c>
      <c r="AU380" s="13" t="s">
        <v>1211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828</v>
      </c>
      <c r="AM381" s="10" t="s">
        <v>889</v>
      </c>
      <c r="AN381" s="8" t="s">
        <v>827</v>
      </c>
      <c r="AO381" s="8" t="s">
        <v>826</v>
      </c>
      <c r="AP381" s="8" t="s">
        <v>825</v>
      </c>
      <c r="AQ381" s="8" t="s">
        <v>28</v>
      </c>
      <c r="AS381" s="8" t="s">
        <v>558</v>
      </c>
      <c r="AT381" s="8" t="s">
        <v>824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1210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654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695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742</v>
      </c>
      <c r="W383" s="10"/>
      <c r="X383" s="16" t="s">
        <v>1180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733</v>
      </c>
      <c r="AM383" s="16" t="s">
        <v>732</v>
      </c>
      <c r="AN383" s="11" t="s">
        <v>730</v>
      </c>
      <c r="AO383" s="11" t="s">
        <v>731</v>
      </c>
      <c r="AP383" s="8" t="s">
        <v>695</v>
      </c>
      <c r="AQ383" s="8" t="s">
        <v>172</v>
      </c>
      <c r="AT383" s="8" t="s">
        <v>729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810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656</v>
      </c>
      <c r="AS384" s="8" t="s">
        <v>580</v>
      </c>
      <c r="AT384" s="8" t="s">
        <v>657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2023-06-16T02:51:35Z</dcterms:modified>
</cp:coreProperties>
</file>