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A918F7A-745E-E04F-994C-8D20AE426232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X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Y313" i="1" l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<sst xmlns="http://schemas.openxmlformats.org/spreadsheetml/2006/main" count="7741" uniqueCount="1544">
  <si>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</si>
  <si>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</si>
  <si>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</si>
  <si>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</si>
  <si>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</si>
  <si>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</si>
  <si>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</si>
  <si>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</si>
  <si>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</si>
  <si>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</si>
  <si>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</si>
  <si>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</si>
  <si>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</si>
  <si>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</si>
  <si>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</si>
  <si>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</si>
  <si>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</si>
  <si>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</si>
  <si>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</si>
  <si>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</si>
  <si>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</si>
  <si>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</si>
  <si>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</si>
  <si>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</si>
  <si>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</si>
  <si>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</si>
  <si>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</si>
  <si>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</si>
  <si>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</si>
  <si>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</si>
  <si>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</si>
  <si>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</si>
  <si>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</si>
  <si>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</si>
  <si>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</si>
  <si>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</si>
  <si>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</si>
  <si>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</si>
  <si>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</si>
  <si>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</si>
  <si>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</si>
  <si>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</si>
  <si>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</si>
  <si>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</si>
  <si>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</si>
  <si>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</si>
  <si>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</si>
  <si>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</si>
  <si>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</si>
  <si>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</si>
  <si>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</si>
  <si>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</si>
  <si>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</si>
  <si>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</si>
  <si>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</si>
  <si>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</si>
  <si>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</si>
  <si>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</si>
  <si>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</si>
  <si>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</si>
  <si>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</si>
  <si>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</si>
  <si>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</si>
  <si>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</si>
  <si>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</si>
  <si>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</si>
  <si>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</si>
  <si>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</si>
  <si>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</si>
  <si>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</si>
  <si>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</si>
  <si>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</si>
  <si>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</si>
  <si>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</si>
  <si>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</si>
  <si>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</si>
  <si>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</si>
  <si>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</si>
  <si>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</si>
  <si>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</si>
  <si>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</si>
  <si>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</si>
  <si>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</si>
  <si>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</si>
  <si>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</si>
  <si>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</si>
  <si>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</si>
  <si>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</si>
  <si>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</si>
  <si>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</si>
  <si>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</si>
  <si>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</si>
  <si>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</si>
  <si>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</si>
  <si>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</si>
  <si>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</si>
  <si>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</si>
  <si>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</si>
  <si>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</si>
  <si>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</si>
  <si>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</si>
  <si>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</si>
  <si>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</si>
  <si>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</si>
  <si>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</si>
  <si>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</si>
  <si>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</si>
  <si>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</si>
  <si>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</si>
  <si>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</si>
  <si>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</si>
  <si>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</si>
  <si>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</si>
  <si>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</si>
  <si>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</si>
  <si>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</si>
  <si>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</si>
  <si>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</si>
  <si>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</si>
  <si>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</si>
  <si>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</si>
  <si>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</si>
  <si>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</si>
  <si>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</si>
  <si>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</si>
  <si>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</si>
  <si>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</si>
  <si>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</si>
  <si>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</si>
  <si>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</si>
  <si>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</si>
  <si>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</si>
  <si>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</si>
  <si>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</si>
  <si>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</si>
  <si>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</si>
  <si>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</si>
  <si>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</si>
  <si>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</si>
  <si>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</si>
  <si>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</si>
  <si>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</si>
  <si>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</si>
  <si>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</si>
  <si>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</si>
  <si>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</si>
  <si>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</si>
  <si>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</si>
  <si>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</si>
  <si>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</si>
  <si>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</si>
  <si>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</si>
  <si>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</si>
  <si>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</si>
  <si>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</si>
  <si>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</si>
  <si>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</si>
  <si>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</si>
  <si>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</si>
  <si>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</si>
  <si>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</si>
  <si>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</si>
  <si>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</si>
  <si>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</si>
  <si>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</si>
  <si>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</si>
  <si>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</si>
  <si>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</si>
  <si>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</si>
  <si>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</si>
  <si>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</si>
  <si>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</si>
  <si>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</si>
  <si>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</si>
  <si>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</si>
  <si>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</si>
  <si>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</si>
  <si>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</si>
  <si>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</si>
  <si>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</si>
  <si>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</si>
  <si>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</si>
  <si>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</si>
  <si>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</si>
  <si>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</si>
  <si>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</si>
  <si>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</si>
  <si>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</si>
  <si>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</si>
  <si>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</si>
  <si>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</si>
  <si>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</si>
  <si>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</si>
  <si>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</si>
  <si>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</si>
  <si>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</si>
  <si>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</si>
  <si>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</si>
  <si>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</si>
  <si>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</si>
  <si>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</si>
  <si>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</si>
  <si>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</si>
  <si>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</si>
  <si>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</si>
  <si>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</si>
  <si>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</si>
  <si>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</si>
  <si>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</si>
  <si>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</si>
  <si>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</si>
  <si>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</si>
  <si>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</si>
  <si>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</si>
  <si>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</si>
  <si>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</si>
  <si>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</si>
  <si>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</si>
  <si>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</si>
  <si>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</si>
  <si>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</si>
  <si>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</si>
  <si>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</si>
  <si>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</si>
  <si>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</si>
  <si>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</si>
  <si>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</si>
  <si>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</si>
  <si>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</si>
  <si>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</si>
  <si>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</si>
  <si>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</si>
  <si>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</si>
  <si>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</si>
  <si>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</si>
  <si>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</si>
  <si>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</si>
  <si>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</si>
  <si>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</si>
  <si>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</si>
  <si>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</si>
  <si>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</si>
  <si>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</si>
  <si>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</si>
  <si>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</si>
  <si>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</si>
  <si>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</si>
  <si>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</si>
  <si>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</si>
  <si>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</si>
  <si>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</si>
  <si>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</si>
  <si>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</si>
  <si>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</si>
  <si>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</si>
  <si>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</si>
  <si>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</si>
  <si>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</si>
  <si>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</si>
  <si>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</si>
  <si>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</si>
  <si>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</si>
  <si>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</si>
  <si>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</si>
  <si>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</si>
  <si>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</si>
  <si>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</si>
  <si>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</si>
  <si>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</si>
  <si>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</si>
  <si>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</si>
  <si>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</si>
  <si>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</si>
  <si>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</si>
  <si>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</si>
  <si>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</si>
  <si>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</si>
  <si>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</si>
  <si>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</si>
  <si>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</si>
  <si>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</si>
  <si>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</si>
  <si>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</si>
  <si>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</si>
  <si>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</si>
  <si>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</si>
  <si>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</si>
  <si>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</si>
  <si>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</si>
  <si>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</si>
  <si>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</si>
  <si>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</si>
  <si>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</si>
  <si>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</si>
  <si>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</si>
  <si>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</si>
  <si>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</si>
  <si>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</si>
  <si>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</si>
  <si>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</si>
  <si>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</si>
  <si>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</si>
  <si>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</si>
  <si>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</si>
  <si>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</si>
  <si>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</si>
  <si>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</si>
  <si>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</si>
  <si>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</si>
  <si>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</si>
  <si>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</si>
  <si>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</si>
  <si>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</si>
  <si>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</si>
  <si>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</si>
  <si>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</si>
  <si>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</si>
  <si>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</si>
  <si>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</si>
  <si>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</si>
  <si>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</si>
  <si>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</si>
  <si>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</si>
  <si>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</si>
  <si>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</si>
  <si>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</si>
  <si>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</si>
  <si>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</si>
  <si>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</si>
  <si>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</si>
  <si>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</si>
  <si>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</si>
  <si>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</si>
  <si>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</si>
  <si>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</si>
  <si>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</si>
  <si>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</si>
  <si>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</si>
  <si>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</si>
  <si>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</si>
  <si>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</si>
  <si>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</si>
  <si>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</si>
  <si>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</si>
  <si>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</si>
  <si>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</si>
  <si>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</si>
  <si>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</si>
  <si>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</si>
  <si>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</si>
  <si>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</si>
  <si>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</si>
  <si>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</si>
  <si>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</si>
  <si>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</si>
  <si>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</si>
  <si>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</si>
  <si>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</si>
  <si>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</si>
  <si>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</si>
  <si>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</si>
  <si>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</si>
  <si>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</si>
  <si>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</si>
  <si>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</si>
  <si>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</si>
  <si>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</si>
  <si>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</si>
  <si>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</si>
  <si>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</si>
  <si>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</si>
  <si>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</si>
  <si>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</si>
  <si>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</si>
  <si>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</si>
  <si>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</si>
  <si>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</si>
  <si>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</si>
  <si>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</si>
  <si>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</si>
  <si>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</si>
  <si>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</si>
  <si>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</si>
  <si>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</si>
  <si>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</si>
  <si>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</si>
  <si>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</si>
  <si>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</si>
  <si>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</si>
  <si>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</si>
  <si>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</si>
  <si>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</si>
  <si>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</si>
  <si>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</si>
  <si>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</si>
  <si>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</si>
  <si>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</si>
  <si>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</si>
  <si>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</si>
  <si>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</si>
  <si>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</si>
  <si>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</si>
  <si>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</si>
  <si>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</si>
  <si>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</si>
  <si>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</si>
  <si>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</si>
  <si>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</si>
  <si>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</si>
  <si>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</si>
  <si>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</si>
  <si>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</si>
  <si>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</si>
  <si>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</si>
  <si>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</si>
  <si>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</si>
  <si>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</si>
  <si>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</si>
  <si>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</si>
  <si>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</si>
  <si>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</si>
  <si>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</si>
  <si>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</si>
  <si>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</si>
  <si>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</si>
  <si>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</si>
  <si>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</si>
  <si>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</si>
  <si>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</si>
  <si>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</si>
  <si>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</si>
  <si>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</si>
  <si>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</si>
  <si>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</si>
  <si>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</si>
  <si>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</si>
  <si>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</si>
  <si>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</si>
  <si>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</si>
  <si>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</si>
  <si>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</si>
  <si>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</si>
  <si>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</si>
  <si>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</si>
  <si>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</si>
  <si>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</si>
  <si>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</si>
  <si>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</si>
  <si>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</si>
  <si>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</si>
  <si>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</si>
  <si>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</si>
  <si>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</si>
  <si>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</si>
  <si>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</si>
  <si>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</si>
  <si>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</si>
  <si>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</si>
  <si>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</si>
  <si>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</si>
  <si>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</si>
  <si>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</si>
  <si>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</si>
  <si>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</si>
  <si>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</si>
  <si>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</si>
  <si>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</si>
  <si>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</si>
  <si>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</si>
  <si>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</si>
  <si>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</si>
  <si>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</si>
  <si>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</si>
  <si>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</si>
  <si>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</si>
  <si>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</si>
  <si>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</si>
  <si>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</si>
  <si>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</si>
  <si>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</si>
  <si>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</si>
  <si>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</si>
  <si>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</si>
  <si>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</si>
  <si>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</si>
  <si>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</si>
  <si>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</si>
  <si>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</si>
  <si>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</si>
  <si>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</si>
  <si>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</si>
  <si>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</si>
  <si>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</si>
  <si>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</si>
  <si>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</si>
  <si>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</si>
  <si>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</si>
  <si>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</si>
  <si>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</si>
  <si>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</si>
  <si>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</si>
  <si>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</si>
  <si>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</si>
  <si>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</si>
  <si>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</si>
  <si>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</si>
  <si>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</si>
  <si>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</si>
  <si>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</si>
  <si>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</si>
  <si>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</si>
  <si>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</si>
  <si>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</si>
  <si>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</si>
  <si>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</si>
  <si>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</si>
  <si>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</si>
  <si>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</si>
  <si>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</si>
  <si>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</si>
  <si>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</si>
  <si>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</si>
  <si>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</si>
  <si>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</si>
  <si>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</si>
  <si>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</si>
  <si>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</si>
  <si>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</si>
  <si>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</si>
  <si>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</si>
  <si>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</si>
  <si>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</si>
  <si>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</si>
  <si>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</si>
  <si>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</si>
  <si>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</si>
  <si>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</si>
  <si>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</si>
  <si>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</si>
  <si>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</si>
  <si>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</si>
  <si>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</si>
  <si>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</si>
  <si>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</si>
  <si>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</si>
  <si>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</si>
  <si>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</si>
  <si>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</si>
  <si>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</si>
  <si>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</si>
  <si>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</si>
  <si>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</si>
  <si>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</si>
  <si>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</si>
  <si>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</si>
  <si>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</si>
  <si>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</si>
  <si>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</si>
  <si>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</si>
  <si>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</si>
  <si>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</si>
  <si>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</si>
  <si>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</si>
  <si>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</si>
  <si>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</si>
  <si>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</si>
  <si>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</si>
  <si>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</si>
  <si>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</si>
  <si>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</si>
  <si>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</si>
  <si>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</si>
  <si>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</si>
  <si>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</si>
  <si>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</si>
  <si>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</si>
  <si>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</si>
  <si>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</si>
  <si>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</si>
  <si>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</si>
  <si>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</si>
  <si>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</si>
  <si>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</si>
  <si>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</si>
  <si>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</si>
  <si>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</si>
  <si>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</si>
  <si>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</si>
  <si>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</si>
  <si>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</si>
  <si>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</si>
  <si>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</si>
  <si>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</si>
  <si>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</si>
  <si>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</si>
  <si>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</si>
  <si>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</si>
  <si>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</si>
  <si>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</si>
  <si>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</si>
  <si>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</si>
  <si>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</si>
  <si>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</si>
  <si>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</si>
  <si>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</si>
  <si>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</si>
  <si>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</si>
  <si>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</si>
  <si>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</si>
  <si>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</si>
  <si>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</si>
  <si>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</si>
  <si>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</si>
  <si>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</si>
  <si>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</si>
  <si>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</si>
  <si>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</si>
  <si>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</si>
  <si>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</si>
  <si>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</si>
  <si>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</si>
  <si>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</si>
  <si>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</si>
  <si>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</si>
  <si>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</si>
  <si>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</si>
  <si>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</si>
  <si>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</si>
  <si>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</si>
  <si>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</si>
  <si>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</si>
  <si>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</si>
  <si>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</si>
  <si>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</si>
  <si>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</si>
  <si>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</si>
  <si>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</si>
  <si>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</si>
  <si>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</si>
  <si>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</si>
  <si>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</si>
  <si>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</si>
  <si>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</si>
  <si>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</si>
  <si>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</si>
  <si>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</si>
  <si>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</si>
  <si>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</si>
  <si>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</si>
  <si>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</si>
  <si>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</si>
  <si>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</si>
  <si>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</si>
  <si>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</si>
  <si>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</si>
  <si>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</si>
  <si>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</si>
  <si>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</si>
  <si>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</si>
  <si>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</si>
  <si>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</si>
  <si>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</si>
  <si>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</si>
  <si>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</si>
  <si>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</si>
  <si>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</si>
  <si>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</si>
  <si>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</si>
  <si>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</si>
  <si>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</si>
  <si>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</si>
  <si>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</si>
  <si>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</si>
  <si>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</si>
  <si>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</si>
  <si>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</si>
  <si>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</si>
  <si>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</si>
  <si>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</si>
  <si>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</si>
  <si>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</si>
  <si>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</si>
  <si>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</si>
  <si>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</si>
  <si>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</si>
  <si>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</si>
  <si>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</si>
  <si>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</si>
  <si>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</si>
  <si>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</si>
  <si>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</si>
  <si>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</si>
  <si>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</si>
  <si>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</si>
  <si>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</si>
  <si>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</si>
  <si>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</si>
  <si>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</si>
  <si>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</si>
  <si>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</si>
  <si>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</si>
  <si>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</si>
  <si>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</si>
  <si>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</si>
  <si>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</si>
  <si>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</si>
  <si>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</si>
  <si>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</si>
  <si>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</si>
  <si>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</si>
  <si>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</si>
  <si>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</si>
  <si>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</si>
  <si>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</si>
  <si>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</si>
  <si>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</si>
  <si>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</si>
  <si>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</si>
  <si>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</si>
  <si>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</si>
  <si>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</si>
  <si>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</si>
  <si>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</si>
  <si>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</si>
  <si>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</si>
  <si>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</si>
  <si>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</si>
  <si>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</si>
  <si>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</si>
  <si>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</si>
  <si>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</si>
  <si>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</si>
  <si>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</si>
  <si>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</si>
  <si>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</si>
  <si>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</si>
  <si>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</si>
  <si>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</si>
  <si>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</si>
  <si>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</si>
  <si>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</si>
  <si>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</si>
  <si>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</si>
  <si>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</si>
  <si>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</si>
  <si>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</si>
  <si>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</si>
  <si>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</si>
  <si>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</si>
  <si>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</si>
  <si>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</si>
  <si>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</si>
  <si>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</si>
  <si>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</si>
  <si>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</si>
  <si>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</si>
  <si>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</si>
  <si>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</si>
  <si>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</si>
  <si>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</si>
  <si>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</si>
  <si>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</si>
  <si>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</si>
  <si>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</si>
  <si>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</si>
  <si>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</si>
  <si>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</si>
  <si>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</si>
  <si>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</si>
  <si>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</si>
  <si>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</si>
  <si>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</si>
  <si>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</si>
  <si>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</si>
  <si>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</si>
  <si>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</si>
  <si>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</si>
  <si>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</si>
  <si>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</si>
  <si>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</si>
  <si>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</si>
  <si>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</si>
  <si>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</si>
  <si>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</si>
  <si>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</si>
  <si>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</si>
  <si>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</si>
  <si>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</si>
  <si>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</si>
  <si>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</si>
  <si>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</si>
  <si>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</si>
  <si>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</si>
  <si>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</si>
  <si>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</si>
  <si>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</si>
  <si>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</si>
  <si>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</si>
  <si>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</si>
  <si>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</si>
  <si>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</si>
  <si>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</si>
  <si>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</si>
  <si>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</si>
  <si>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</si>
  <si>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</si>
  <si>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</si>
  <si>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</si>
  <si>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</si>
  <si>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</si>
  <si>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</si>
  <si>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</si>
  <si>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</si>
  <si>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</si>
  <si>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</si>
  <si>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</si>
  <si>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</si>
  <si>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</si>
  <si>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</si>
  <si>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</si>
  <si>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</si>
  <si>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</si>
  <si>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</si>
  <si>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</si>
  <si>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</si>
  <si>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</si>
  <si>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</si>
  <si>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</si>
  <si>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</si>
  <si>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</si>
  <si>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</si>
  <si>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</si>
  <si>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</si>
  <si>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</si>
  <si>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</si>
  <si>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</si>
  <si>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</si>
  <si>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</si>
  <si>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</si>
  <si>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</si>
  <si>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</si>
  <si>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</si>
  <si>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</si>
  <si>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</si>
  <si>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</si>
  <si>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</si>
  <si>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</si>
  <si>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</si>
  <si>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</si>
  <si>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</si>
  <si>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</si>
  <si>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</si>
  <si>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</si>
  <si>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</si>
  <si>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</si>
  <si>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</si>
  <si>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</si>
  <si>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</si>
  <si>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</si>
  <si>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</si>
  <si>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</si>
  <si>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</si>
  <si>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</si>
  <si>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</si>
  <si>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</si>
  <si>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</si>
  <si>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</si>
  <si>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</si>
  <si>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</si>
  <si>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</si>
  <si>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</si>
  <si>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</si>
  <si>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</si>
  <si>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</si>
  <si>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</si>
  <si>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</si>
  <si>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</si>
  <si>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</si>
  <si>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</si>
  <si>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</si>
  <si>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</si>
  <si>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</si>
  <si>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</si>
  <si>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</si>
  <si>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</si>
  <si>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</si>
  <si>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</si>
  <si>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</si>
  <si>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</si>
  <si>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</si>
  <si>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</si>
  <si>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</si>
  <si>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</si>
  <si>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</si>
  <si>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</si>
  <si>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</si>
  <si>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</si>
  <si>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</si>
  <si>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</si>
  <si>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</si>
  <si>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</si>
  <si>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</si>
  <si>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</si>
  <si>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</si>
  <si>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</si>
  <si>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</si>
  <si>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</si>
  <si>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</si>
  <si>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</si>
  <si>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</si>
  <si>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</si>
  <si>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</si>
  <si>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</si>
  <si>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</si>
  <si>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</si>
  <si>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</si>
  <si>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</si>
  <si>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</si>
  <si>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</si>
  <si>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</si>
  <si>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</si>
  <si>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</si>
  <si>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</si>
  <si>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</si>
  <si>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</si>
  <si>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</si>
  <si>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</si>
  <si>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</si>
  <si>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</si>
  <si>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</si>
  <si>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</si>
  <si>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</si>
  <si>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</si>
  <si>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</si>
  <si>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</si>
  <si>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</si>
  <si>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</si>
  <si>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</si>
  <si>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</si>
  <si>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</si>
  <si>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</si>
  <si>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</si>
  <si>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</si>
  <si>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</si>
  <si>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</si>
  <si>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</si>
  <si>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</si>
  <si>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</si>
  <si>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</si>
  <si>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</si>
  <si>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</si>
  <si>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</si>
  <si>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</si>
  <si>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</si>
  <si>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</si>
  <si>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</si>
  <si>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</si>
  <si>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</si>
  <si>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</si>
  <si>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</si>
  <si>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</si>
  <si>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</si>
  <si>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</si>
  <si>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</si>
  <si>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</si>
  <si>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</si>
  <si>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</si>
  <si>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</si>
  <si>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</si>
  <si>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</si>
  <si>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</si>
  <si>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</si>
  <si>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</si>
  <si>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</si>
  <si>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</si>
  <si>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</si>
  <si>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</si>
  <si>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</si>
  <si>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</si>
  <si>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</si>
  <si>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</si>
  <si>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</si>
  <si>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</si>
  <si>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</si>
  <si>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</si>
  <si>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</si>
  <si>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</si>
  <si>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</si>
  <si>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</si>
  <si>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</si>
  <si>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</si>
  <si>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</si>
  <si>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</si>
  <si>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</si>
  <si>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</si>
  <si>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</si>
  <si>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</si>
  <si>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</si>
  <si>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</si>
  <si>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</si>
  <si>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</si>
  <si>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</si>
  <si>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</si>
  <si>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</si>
  <si>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</si>
  <si>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</si>
  <si>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</si>
  <si>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</si>
  <si>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</si>
  <si>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</si>
  <si>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</si>
  <si>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</si>
  <si>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</si>
  <si>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</si>
  <si>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</si>
  <si>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</si>
  <si>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</si>
  <si>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</si>
  <si>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</si>
  <si>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</si>
  <si>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</si>
  <si>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</si>
  <si>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</si>
  <si>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</si>
  <si>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</si>
  <si>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</si>
  <si>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</si>
  <si>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</si>
  <si>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</si>
  <si>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</si>
  <si>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</si>
  <si>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</si>
  <si>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</si>
  <si>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</si>
  <si>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</si>
  <si>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</si>
  <si>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</si>
  <si>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</si>
  <si>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</si>
  <si>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</si>
  <si>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</si>
  <si>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</si>
  <si>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</si>
  <si>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</si>
  <si>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</si>
  <si>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</si>
  <si>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</si>
  <si>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</si>
  <si>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</si>
  <si>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</si>
  <si>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</si>
  <si>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</si>
  <si>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</si>
  <si>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</si>
  <si>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</si>
  <si>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</si>
  <si>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</si>
  <si>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</si>
  <si>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</si>
  <si>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</si>
  <si>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</si>
  <si>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</si>
  <si>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</si>
  <si>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</si>
  <si>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</si>
  <si>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</si>
  <si>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</si>
  <si>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</si>
  <si>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</si>
  <si>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</si>
  <si>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</si>
  <si>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</si>
  <si>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</si>
  <si>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</si>
  <si>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</si>
  <si>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</si>
  <si>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</si>
  <si>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</si>
  <si>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</si>
  <si>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</si>
  <si>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</si>
  <si>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</si>
  <si>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</si>
  <si>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</si>
  <si>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</si>
  <si>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</si>
  <si>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</si>
  <si>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</si>
  <si>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</si>
  <si>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</si>
  <si>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</si>
  <si>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</si>
  <si>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</si>
  <si>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</si>
  <si>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</si>
  <si>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</si>
  <si>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</si>
  <si>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</si>
  <si>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</si>
  <si>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</si>
  <si>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</si>
  <si>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</si>
  <si>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</si>
  <si>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</si>
  <si>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</si>
  <si>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</si>
  <si>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</si>
  <si>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</si>
  <si>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</si>
  <si>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</si>
  <si>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</si>
  <si>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</si>
  <si>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</si>
  <si>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</si>
  <si>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</si>
  <si>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</si>
  <si>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</si>
  <si>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</si>
  <si>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</si>
  <si>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</si>
  <si>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</si>
  <si>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</si>
  <si>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</si>
  <si>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</si>
  <si>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</si>
  <si>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</si>
  <si>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</si>
  <si>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</si>
  <si>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</si>
  <si>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</si>
  <si>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</si>
  <si>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</si>
  <si>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</si>
  <si>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</si>
  <si>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</si>
  <si>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</si>
  <si>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</si>
  <si>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</si>
  <si>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</si>
  <si>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</si>
  <si>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</si>
  <si>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</si>
  <si>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</si>
  <si>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</si>
  <si>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</si>
  <si>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</si>
  <si>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</si>
  <si>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</si>
  <si>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</si>
  <si>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</si>
  <si>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</si>
  <si>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</si>
  <si>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</si>
  <si>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</si>
  <si>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</si>
  <si>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</si>
  <si>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</si>
  <si>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</si>
  <si>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</si>
  <si>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</si>
  <si>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</si>
  <si>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</si>
  <si>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</si>
  <si>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</si>
  <si>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</si>
  <si>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</si>
  <si>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</si>
  <si>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</si>
  <si>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</si>
  <si>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</si>
  <si>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</si>
  <si>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</si>
  <si>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</si>
  <si>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</si>
  <si>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</si>
  <si>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</si>
  <si>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</si>
  <si>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</si>
  <si>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</si>
  <si>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</si>
  <si>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</si>
  <si>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</si>
  <si>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</si>
  <si>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</si>
  <si>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</si>
  <si>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</si>
  <si>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</si>
  <si>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</si>
  <si>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</si>
  <si>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</si>
  <si>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</si>
  <si>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</si>
  <si>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</si>
  <si>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</si>
  <si>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</si>
  <si>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</si>
  <si>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</si>
  <si>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</si>
  <si>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</si>
  <si>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</si>
  <si>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</si>
  <si>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</si>
  <si>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</si>
  <si>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</si>
  <si>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</si>
  <si>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</si>
  <si>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</si>
  <si>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</si>
  <si>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</si>
  <si>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</si>
  <si>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</si>
  <si>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</si>
  <si>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</si>
  <si>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</si>
  <si>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</si>
  <si>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</si>
  <si>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</si>
  <si>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</si>
  <si>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</si>
  <si>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</si>
  <si>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</si>
  <si>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</si>
  <si>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</si>
  <si>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</si>
  <si>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</si>
  <si>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</si>
  <si>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</si>
  <si>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</si>
  <si>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</si>
  <si>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</si>
  <si>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</si>
  <si>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</si>
  <si>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</si>
  <si>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</si>
  <si>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</si>
  <si>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</si>
  <si>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</si>
  <si>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</si>
  <si>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</si>
  <si>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</si>
  <si>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</si>
  <si>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</si>
  <si>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</si>
  <si>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</si>
  <si>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</si>
  <si>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</si>
  <si>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</si>
  <si>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</si>
  <si>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</si>
  <si>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</si>
  <si>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</si>
  <si>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</si>
  <si>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</si>
  <si>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</si>
  <si>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</si>
  <si>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</si>
  <si>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</si>
  <si>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</si>
  <si>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</si>
  <si>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</si>
  <si>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</si>
  <si>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</si>
  <si>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</si>
  <si>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</si>
  <si>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</si>
  <si>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</si>
  <si>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</si>
  <si>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</si>
  <si>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</si>
  <si>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</si>
  <si>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</si>
  <si>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</si>
  <si>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</si>
  <si>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</si>
  <si>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</si>
  <si>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</si>
  <si>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</si>
  <si>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</si>
  <si>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</si>
  <si>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</si>
  <si>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</si>
  <si>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</si>
  <si>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</si>
  <si>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</si>
  <si>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</si>
  <si>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</si>
  <si>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</si>
  <si>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</si>
  <si>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</si>
  <si>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</si>
  <si>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</si>
  <si>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</si>
  <si>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</si>
  <si>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</si>
  <si>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</si>
  <si>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</si>
  <si>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</si>
  <si>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</si>
  <si>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</si>
  <si>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</si>
  <si>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</si>
  <si>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</si>
  <si>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</si>
  <si>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</si>
  <si>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</si>
  <si>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</si>
  <si>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</si>
  <si>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</si>
  <si>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</si>
  <si>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</si>
  <si>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</si>
  <si>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</si>
  <si>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</si>
  <si>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</si>
  <si>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</si>
  <si>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</si>
  <si>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</si>
  <si>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</si>
  <si>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</si>
  <si>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</si>
  <si>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</si>
  <si>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</si>
  <si>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</si>
  <si>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</si>
  <si>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</si>
  <si>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</si>
  <si>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</si>
  <si>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</si>
  <si>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</si>
  <si>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</si>
  <si>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</si>
  <si>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</si>
  <si>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</si>
  <si>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</si>
  <si>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</si>
  <si>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</si>
  <si>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</si>
  <si>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</si>
  <si>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</si>
  <si>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</si>
  <si>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</si>
  <si>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</si>
  <si>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</si>
  <si>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</si>
  <si>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</si>
  <si>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</si>
  <si>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</si>
  <si>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</si>
  <si>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</si>
  <si>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</si>
  <si>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</si>
  <si>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</si>
  <si>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</si>
  <si>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</si>
  <si>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</si>
  <si>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</si>
  <si>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</si>
  <si>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</si>
  <si>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</si>
  <si>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</si>
  <si>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</si>
  <si>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</si>
  <si>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</si>
  <si>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</si>
  <si>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</si>
  <si>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</si>
  <si>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</si>
  <si>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</si>
  <si>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</si>
  <si>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</si>
  <si>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</si>
  <si>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</si>
  <si>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</si>
  <si>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</si>
  <si>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</si>
  <si>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</si>
  <si>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</si>
  <si>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</si>
  <si>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</si>
  <si>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</si>
  <si>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</si>
  <si>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</si>
  <si>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</si>
  <si>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</si>
  <si>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</si>
  <si>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</si>
  <si>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</si>
  <si>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</si>
  <si>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</si>
  <si>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</si>
  <si>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</si>
  <si>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</si>
  <si>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</si>
  <si>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</si>
  <si>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</si>
  <si>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</si>
  <si>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</si>
  <si>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</si>
  <si>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</si>
  <si>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</si>
  <si>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</si>
  <si>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</si>
  <si>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</si>
  <si>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</si>
  <si>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</si>
  <si>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</si>
  <si>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</si>
  <si>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</si>
  <si>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</si>
  <si>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</si>
  <si>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</si>
  <si>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</si>
  <si>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</si>
  <si>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</si>
  <si>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</si>
  <si>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</si>
  <si>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</si>
  <si>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</si>
  <si>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</si>
  <si>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</si>
  <si>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</si>
  <si>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</si>
  <si>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</si>
  <si>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</si>
  <si>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</si>
  <si>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</si>
  <si>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</si>
  <si>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</si>
  <si>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</si>
  <si>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</si>
  <si>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</si>
  <si>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</si>
  <si>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</si>
  <si>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</si>
  <si>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</si>
  <si>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</si>
  <si>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</si>
  <si>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</si>
  <si>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</si>
  <si>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</si>
  <si>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</si>
  <si>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</si>
  <si>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</si>
  <si>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</si>
  <si>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</si>
  <si>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</si>
  <si>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</si>
  <si>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</si>
  <si>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</si>
  <si>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</si>
  <si>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</si>
  <si>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</si>
  <si>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</si>
  <si>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</si>
  <si>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</si>
  <si>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</si>
  <si>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</si>
  <si>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</si>
  <si>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</si>
  <si>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</si>
  <si>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</si>
  <si>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</si>
  <si>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</si>
  <si>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</si>
  <si>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</si>
  <si>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</si>
  <si>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</si>
  <si>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</si>
  <si>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</si>
  <si>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</si>
  <si>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</si>
  <si>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</si>
  <si>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</si>
  <si>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</si>
  <si>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</si>
  <si>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</si>
  <si>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</si>
  <si>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</si>
  <si>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</si>
  <si>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</si>
  <si>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</si>
  <si>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</si>
  <si>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</si>
  <si>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</si>
  <si>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</si>
  <si>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</si>
  <si>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</si>
  <si>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</si>
  <si>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</si>
  <si>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</si>
  <si>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</si>
  <si>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</si>
  <si>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</si>
  <si>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</si>
  <si>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</si>
  <si>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</si>
  <si>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</si>
  <si>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</si>
  <si>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</si>
  <si>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</si>
  <si>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</si>
  <si>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</si>
  <si>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</si>
  <si>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</si>
  <si>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</si>
  <si>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</si>
  <si>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</si>
  <si>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</si>
  <si>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</si>
  <si>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</si>
  <si>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</si>
  <si>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</si>
  <si>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</si>
  <si>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</si>
  <si>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</si>
  <si>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</si>
  <si>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</si>
  <si>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</si>
  <si>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</si>
  <si>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</si>
  <si>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</si>
  <si>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</si>
  <si>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</si>
  <si>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</si>
  <si>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</si>
  <si>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</si>
  <si>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</si>
  <si>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</si>
  <si>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</si>
  <si>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</si>
  <si>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</si>
  <si>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</si>
  <si>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</si>
  <si>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</si>
  <si>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</si>
  <si>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</si>
  <si>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</si>
  <si>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</si>
  <si>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</si>
  <si>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</si>
  <si>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</si>
  <si>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</si>
  <si>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</si>
  <si>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(value_json.metrics | selectattr('tags.feature','eq','composite') | map(attribute='fields.temp_input') | first | default(states('sensor.host_mad_temperature')) | float) if value_json.metrics is defined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</si>
</sst>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49" fontId="8" fillId="0" borderId="0" xfId="0" applyNumberFormat="1" applyFont="1" applyFill="1" applyAlignment="1">
      <alignment horizontal="left" vertical="top"/>
    </xf>
    <xf numFmtId="0" fontId="11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topLeftCell="AR292" zoomScale="120" zoomScaleNormal="120" workbookViewId="0">
      <selection activeCell="AR325" sqref="AR32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1147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s="71" customFormat="1" ht="16" customHeight="1" x14ac:dyDescent="0.2">
      <c r="A310" s="71">
        <v>2530</v>
      </c>
      <c r="B310" s="71" t="s">
        <v>26</v>
      </c>
      <c r="C310" s="71" t="s">
        <v>1199</v>
      </c>
      <c r="D310" s="71" t="s">
        <v>148</v>
      </c>
      <c r="E310" s="71" t="s">
        <v>1214</v>
      </c>
      <c r="F310" s="71" t="str">
        <f>IF(ISBLANK(Table2[[#This Row],[unique_id]]), "", PROPER(SUBSTITUTE(Table2[[#This Row],[unique_id]], "_", " ")))</f>
        <v>Service Unifipoller Availability</v>
      </c>
      <c r="G310" s="71" t="s">
        <v>1227</v>
      </c>
      <c r="H310" s="71" t="s">
        <v>1196</v>
      </c>
      <c r="I310" s="71" t="s">
        <v>291</v>
      </c>
      <c r="M310" s="71" t="s">
        <v>136</v>
      </c>
      <c r="O310" s="72"/>
      <c r="T310" s="73"/>
      <c r="V310" s="72"/>
      <c r="W310" s="72"/>
      <c r="X310" s="72"/>
      <c r="Y310" s="72"/>
      <c r="Z310" s="72"/>
      <c r="AA310" s="72"/>
      <c r="AD310" s="71" t="s">
        <v>1197</v>
      </c>
      <c r="AF310" s="71">
        <v>120</v>
      </c>
      <c r="AG310" s="72" t="s">
        <v>34</v>
      </c>
      <c r="AH310" s="72"/>
      <c r="AJ310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71" t="str">
        <f>IF(ISBLANK(Table2[[#This Row],[index]]),  "", _xlfn.CONCAT("asystem/supervisor/", SUBSTITUTE(LOWER(Table2[[#This Row],[unique_id]]), "_", "/")))</f>
        <v>asystem/supervisor/service/unifipoller/availability</v>
      </c>
      <c r="AM310" s="71" t="s">
        <v>1231</v>
      </c>
      <c r="AR310" s="71" t="s">
        <v>974</v>
      </c>
      <c r="AS310" s="71">
        <v>1</v>
      </c>
      <c r="AT310" s="32"/>
      <c r="AV310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71" t="str">
        <f>IF(ISBLANK(Table2[[#This Row],[device_model]]), "", Table2[[#This Row],[device_suggested_area]])</f>
        <v>Rack</v>
      </c>
      <c r="BB310" s="71" t="s">
        <v>1200</v>
      </c>
      <c r="BC310" s="71" t="s">
        <v>1128</v>
      </c>
      <c r="BD310" s="71" t="s">
        <v>1127</v>
      </c>
      <c r="BF310" s="71" t="s">
        <v>994</v>
      </c>
      <c r="BG310" s="71" t="s">
        <v>28</v>
      </c>
      <c r="BL310" s="75"/>
      <c r="BN310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s="71" customFormat="1" ht="16" customHeight="1" x14ac:dyDescent="0.2">
      <c r="A311" s="71">
        <v>2531</v>
      </c>
      <c r="B311" s="71" t="s">
        <v>26</v>
      </c>
      <c r="C311" s="71" t="s">
        <v>1199</v>
      </c>
      <c r="D311" s="71" t="s">
        <v>148</v>
      </c>
      <c r="E311" s="71" t="s">
        <v>1215</v>
      </c>
      <c r="F311" s="71" t="str">
        <f>IF(ISBLANK(Table2[[#This Row],[unique_id]]), "", PROPER(SUBSTITUTE(Table2[[#This Row],[unique_id]], "_", " ")))</f>
        <v>Service Monitor Availability</v>
      </c>
      <c r="G311" s="71" t="s">
        <v>1228</v>
      </c>
      <c r="H311" s="71" t="s">
        <v>1196</v>
      </c>
      <c r="I311" s="71" t="s">
        <v>291</v>
      </c>
      <c r="M311" s="71" t="s">
        <v>136</v>
      </c>
      <c r="O311" s="72"/>
      <c r="T311" s="73"/>
      <c r="V311" s="72"/>
      <c r="W311" s="72"/>
      <c r="X311" s="72"/>
      <c r="Y311" s="72"/>
      <c r="Z311" s="72"/>
      <c r="AA311" s="72"/>
      <c r="AD311" s="71" t="s">
        <v>1197</v>
      </c>
      <c r="AF311" s="71">
        <v>120</v>
      </c>
      <c r="AG311" s="72" t="s">
        <v>34</v>
      </c>
      <c r="AH311" s="72"/>
      <c r="AJ311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71" t="str">
        <f>IF(ISBLANK(Table2[[#This Row],[index]]),  "", _xlfn.CONCAT("asystem/supervisor/", SUBSTITUTE(LOWER(Table2[[#This Row],[unique_id]]), "_", "/")))</f>
        <v>asystem/supervisor/service/monitor/availability</v>
      </c>
      <c r="AM311" s="71" t="s">
        <v>1231</v>
      </c>
      <c r="AR311" s="71" t="s">
        <v>974</v>
      </c>
      <c r="AS311" s="71">
        <v>1</v>
      </c>
      <c r="AT311" s="32"/>
      <c r="AV31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71" t="str">
        <f>IF(ISBLANK(Table2[[#This Row],[device_model]]), "", Table2[[#This Row],[device_suggested_area]])</f>
        <v>Rack</v>
      </c>
      <c r="BB311" s="71" t="s">
        <v>1200</v>
      </c>
      <c r="BC311" s="71" t="s">
        <v>1128</v>
      </c>
      <c r="BD311" s="71" t="s">
        <v>1127</v>
      </c>
      <c r="BF311" s="71" t="s">
        <v>994</v>
      </c>
      <c r="BG311" s="71" t="s">
        <v>28</v>
      </c>
      <c r="BL311" s="75"/>
      <c r="BN31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s="71" customFormat="1" ht="16" customHeight="1" x14ac:dyDescent="0.2">
      <c r="A312" s="71">
        <v>2534</v>
      </c>
      <c r="B312" s="71" t="s">
        <v>26</v>
      </c>
      <c r="C312" s="71" t="s">
        <v>1199</v>
      </c>
      <c r="D312" s="71" t="s">
        <v>148</v>
      </c>
      <c r="E312" s="71" t="s">
        <v>1539</v>
      </c>
      <c r="F312" s="71" t="str">
        <f>IF(ISBLANK(Table2[[#This Row],[unique_id]]), "", PROPER(SUBSTITUTE(Table2[[#This Row],[unique_id]], "_", " ")))</f>
        <v>Host Mad Availability</v>
      </c>
      <c r="G312" s="71" t="s">
        <v>1533</v>
      </c>
      <c r="H312" s="71" t="s">
        <v>1230</v>
      </c>
      <c r="I312" s="71" t="s">
        <v>291</v>
      </c>
      <c r="M312" s="71" t="s">
        <v>136</v>
      </c>
      <c r="O312" s="72"/>
      <c r="T312" s="73"/>
      <c r="V312" s="72"/>
      <c r="W312" s="72"/>
      <c r="X312" s="72"/>
      <c r="Y312" s="72"/>
      <c r="Z312" s="72"/>
      <c r="AA312" s="72"/>
      <c r="AD312" s="71" t="s">
        <v>1197</v>
      </c>
      <c r="AF312" s="71">
        <v>120</v>
      </c>
      <c r="AG312" s="72" t="s">
        <v>34</v>
      </c>
      <c r="AH312" s="72"/>
      <c r="AJ312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71" t="str">
        <f>IF(ISBLANK(Table2[[#This Row],[index]]),  "", _xlfn.CONCAT("asystem/supervisor/", SUBSTITUTE(LOWER(Table2[[#This Row],[unique_id]]), "_", "/")))</f>
        <v>asystem/supervisor/host/mad/availability</v>
      </c>
      <c r="AM312" s="71" t="s">
        <v>1231</v>
      </c>
      <c r="AR312" s="71" t="s">
        <v>974</v>
      </c>
      <c r="AS312" s="71">
        <v>1</v>
      </c>
      <c r="AT312" s="32"/>
      <c r="AV31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71" t="str">
        <f>IF(ISBLANK(Table2[[#This Row],[device_model]]), "", Table2[[#This Row],[device_suggested_area]])</f>
        <v>Rack</v>
      </c>
      <c r="BB312" s="71" t="s">
        <v>1200</v>
      </c>
      <c r="BC312" s="71" t="s">
        <v>1128</v>
      </c>
      <c r="BD312" s="71" t="s">
        <v>1127</v>
      </c>
      <c r="BF312" s="71" t="s">
        <v>994</v>
      </c>
      <c r="BG312" s="71" t="s">
        <v>28</v>
      </c>
      <c r="BL312" s="75"/>
      <c r="BN31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s="71" customFormat="1" ht="16" customHeight="1" x14ac:dyDescent="0.2">
      <c r="A313" s="71">
        <v>2534</v>
      </c>
      <c r="B313" s="71" t="s">
        <v>26</v>
      </c>
      <c r="C313" s="71" t="s">
        <v>1199</v>
      </c>
      <c r="D313" s="71" t="s">
        <v>148</v>
      </c>
      <c r="E313" s="71" t="s">
        <v>1540</v>
      </c>
      <c r="F313" s="71" t="str">
        <f>IF(ISBLANK(Table2[[#This Row],[unique_id]]), "", PROPER(SUBSTITUTE(Table2[[#This Row],[unique_id]], "_", " ")))</f>
        <v>Host Max Availability</v>
      </c>
      <c r="G313" s="71" t="s">
        <v>1534</v>
      </c>
      <c r="H313" s="71" t="s">
        <v>1230</v>
      </c>
      <c r="I313" s="71" t="s">
        <v>291</v>
      </c>
      <c r="M313" s="71" t="s">
        <v>136</v>
      </c>
      <c r="O313" s="72"/>
      <c r="T313" s="73"/>
      <c r="V313" s="72"/>
      <c r="W313" s="72"/>
      <c r="X313" s="72"/>
      <c r="Y313" s="72"/>
      <c r="Z313" s="72"/>
      <c r="AA313" s="72"/>
      <c r="AD313" s="71" t="s">
        <v>1197</v>
      </c>
      <c r="AF313" s="71">
        <v>120</v>
      </c>
      <c r="AG313" s="72" t="s">
        <v>34</v>
      </c>
      <c r="AH313" s="72"/>
      <c r="AJ313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71" t="str">
        <f>IF(ISBLANK(Table2[[#This Row],[index]]),  "", _xlfn.CONCAT("asystem/supervisor/", SUBSTITUTE(LOWER(Table2[[#This Row],[unique_id]]), "_", "/")))</f>
        <v>asystem/supervisor/host/max/availability</v>
      </c>
      <c r="AM313" s="71" t="s">
        <v>1231</v>
      </c>
      <c r="AR313" s="71" t="s">
        <v>974</v>
      </c>
      <c r="AS313" s="71">
        <v>1</v>
      </c>
      <c r="AT313" s="32"/>
      <c r="AV31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71" t="str">
        <f>IF(ISBLANK(Table2[[#This Row],[device_model]]), "", Table2[[#This Row],[device_suggested_area]])</f>
        <v>Rack</v>
      </c>
      <c r="BB313" s="71" t="s">
        <v>1200</v>
      </c>
      <c r="BC313" s="71" t="s">
        <v>1128</v>
      </c>
      <c r="BD313" s="71" t="s">
        <v>1127</v>
      </c>
      <c r="BF313" s="71" t="s">
        <v>994</v>
      </c>
      <c r="BG313" s="71" t="s">
        <v>28</v>
      </c>
      <c r="BL313" s="75"/>
      <c r="BN31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s="71" customFormat="1" ht="16" customHeight="1" x14ac:dyDescent="0.2">
      <c r="A314" s="71">
        <v>2534</v>
      </c>
      <c r="B314" s="71" t="s">
        <v>26</v>
      </c>
      <c r="C314" s="71" t="s">
        <v>1199</v>
      </c>
      <c r="D314" s="71" t="s">
        <v>148</v>
      </c>
      <c r="E314" s="71" t="s">
        <v>1480</v>
      </c>
      <c r="F314" s="71" t="str">
        <f>IF(ISBLANK(Table2[[#This Row],[unique_id]]), "", PROPER(SUBSTITUTE(Table2[[#This Row],[unique_id]], "_", " ")))</f>
        <v>Host May Availability</v>
      </c>
      <c r="G314" s="71" t="s">
        <v>1479</v>
      </c>
      <c r="H314" s="71" t="s">
        <v>1230</v>
      </c>
      <c r="I314" s="71" t="s">
        <v>291</v>
      </c>
      <c r="M314" s="71" t="s">
        <v>136</v>
      </c>
      <c r="O314" s="72"/>
      <c r="T314" s="73"/>
      <c r="V314" s="72"/>
      <c r="W314" s="72"/>
      <c r="X314" s="72"/>
      <c r="Y314" s="72"/>
      <c r="Z314" s="72"/>
      <c r="AA314" s="72"/>
      <c r="AD314" s="71" t="s">
        <v>1197</v>
      </c>
      <c r="AF314" s="71">
        <v>120</v>
      </c>
      <c r="AG314" s="72" t="s">
        <v>34</v>
      </c>
      <c r="AH314" s="72"/>
      <c r="AJ314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71" t="str">
        <f>IF(ISBLANK(Table2[[#This Row],[index]]),  "", _xlfn.CONCAT("asystem/supervisor/", SUBSTITUTE(LOWER(Table2[[#This Row],[unique_id]]), "_", "/")))</f>
        <v>asystem/supervisor/host/may/availability</v>
      </c>
      <c r="AM314" s="71" t="s">
        <v>1231</v>
      </c>
      <c r="AR314" s="71" t="s">
        <v>974</v>
      </c>
      <c r="AS314" s="71">
        <v>1</v>
      </c>
      <c r="AT314" s="32"/>
      <c r="AV31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71" t="str">
        <f>IF(ISBLANK(Table2[[#This Row],[device_model]]), "", Table2[[#This Row],[device_suggested_area]])</f>
        <v>Rack</v>
      </c>
      <c r="BB314" s="71" t="s">
        <v>1200</v>
      </c>
      <c r="BC314" s="71" t="s">
        <v>1128</v>
      </c>
      <c r="BD314" s="71" t="s">
        <v>1127</v>
      </c>
      <c r="BF314" s="71" t="s">
        <v>994</v>
      </c>
      <c r="BG314" s="71" t="s">
        <v>28</v>
      </c>
      <c r="BL314" s="75"/>
      <c r="BN31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s="71" customFormat="1" ht="16" customHeight="1" x14ac:dyDescent="0.2">
      <c r="A315" s="71">
        <v>2535</v>
      </c>
      <c r="B315" s="71" t="s">
        <v>26</v>
      </c>
      <c r="C315" s="71" t="s">
        <v>1199</v>
      </c>
      <c r="D315" s="71" t="s">
        <v>148</v>
      </c>
      <c r="E315" s="71" t="s">
        <v>1232</v>
      </c>
      <c r="F315" s="71" t="str">
        <f>IF(ISBLANK(Table2[[#This Row],[unique_id]]), "", PROPER(SUBSTITUTE(Table2[[#This Row],[unique_id]], "_", " ")))</f>
        <v>Host Meg Availability</v>
      </c>
      <c r="G315" s="71" t="s">
        <v>1245</v>
      </c>
      <c r="H315" s="71" t="s">
        <v>1230</v>
      </c>
      <c r="I315" s="71" t="s">
        <v>291</v>
      </c>
      <c r="M315" s="71" t="s">
        <v>136</v>
      </c>
      <c r="O315" s="72"/>
      <c r="T315" s="73"/>
      <c r="V315" s="72"/>
      <c r="W315" s="72"/>
      <c r="X315" s="72"/>
      <c r="Y315" s="72"/>
      <c r="Z315" s="72"/>
      <c r="AA315" s="72"/>
      <c r="AD315" s="71" t="s">
        <v>1197</v>
      </c>
      <c r="AF315" s="71">
        <v>120</v>
      </c>
      <c r="AG315" s="72" t="s">
        <v>34</v>
      </c>
      <c r="AH315" s="72"/>
      <c r="AJ315" s="7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71" t="str">
        <f>IF(ISBLANK(Table2[[#This Row],[index]]),  "", _xlfn.CONCAT("asystem/supervisor/", SUBSTITUTE(LOWER(Table2[[#This Row],[unique_id]]), "_", "/")))</f>
        <v>asystem/supervisor/host/meg/availability</v>
      </c>
      <c r="AM315" s="71" t="s">
        <v>1231</v>
      </c>
      <c r="AR315" s="71" t="s">
        <v>974</v>
      </c>
      <c r="AS315" s="71">
        <v>1</v>
      </c>
      <c r="AT315" s="32"/>
      <c r="AV31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71" t="str">
        <f>IF(ISBLANK(Table2[[#This Row],[device_model]]), "", Table2[[#This Row],[device_suggested_area]])</f>
        <v>Rack</v>
      </c>
      <c r="BB315" s="71" t="s">
        <v>1200</v>
      </c>
      <c r="BC315" s="71" t="s">
        <v>1128</v>
      </c>
      <c r="BD315" s="71" t="s">
        <v>1127</v>
      </c>
      <c r="BF315" s="71" t="s">
        <v>994</v>
      </c>
      <c r="BG315" s="71" t="s">
        <v>28</v>
      </c>
      <c r="BL315" s="75"/>
      <c r="BN31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1147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telegraf/macmini-meg/digitemp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1147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telegraf/macmini-meg/digitemp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s="71" customFormat="1" ht="16" customHeight="1" x14ac:dyDescent="0.2">
      <c r="A323" s="71">
        <v>2543</v>
      </c>
      <c r="B323" s="71" t="s">
        <v>26</v>
      </c>
      <c r="C323" s="71" t="s">
        <v>1120</v>
      </c>
      <c r="D323" s="71" t="s">
        <v>27</v>
      </c>
      <c r="E323" s="71" t="s">
        <v>1171</v>
      </c>
      <c r="F323" s="71" t="str">
        <f>IF(ISBLANK(Table2[[#This Row],[unique_id]]), "", PROPER(SUBSTITUTE(Table2[[#This Row],[unique_id]], "_", " ")))</f>
        <v>Compensation Sensor Rack Bottom Temperature</v>
      </c>
      <c r="G323" s="71" t="s">
        <v>1129</v>
      </c>
      <c r="H323" s="71" t="s">
        <v>1249</v>
      </c>
      <c r="I323" s="71" t="s">
        <v>291</v>
      </c>
      <c r="J323" s="71" t="s">
        <v>87</v>
      </c>
      <c r="M323" s="71" t="s">
        <v>136</v>
      </c>
      <c r="O323" s="72"/>
      <c r="T323" s="73"/>
      <c r="U323" s="71" t="s">
        <v>437</v>
      </c>
      <c r="V323" s="72"/>
      <c r="W323" s="72"/>
      <c r="X323" s="72"/>
      <c r="Y323" s="72"/>
      <c r="Z323" s="72"/>
      <c r="AA323" s="72"/>
      <c r="AB323" s="71" t="s">
        <v>31</v>
      </c>
      <c r="AC323" s="71" t="s">
        <v>88</v>
      </c>
      <c r="AD323" s="71" t="s">
        <v>89</v>
      </c>
      <c r="AE323" s="71" t="s">
        <v>316</v>
      </c>
      <c r="AG323" s="72"/>
      <c r="AH323" s="72"/>
      <c r="AJ323" s="71" t="str">
        <f>IF(ISBLANK(AI323),  "", _xlfn.CONCAT("haas/entity/sensor/", LOWER(C323), "/", E323, "/config"))</f>
        <v/>
      </c>
      <c r="AK323" s="71" t="str">
        <f>IF(ISBLANK(AI323),  "", _xlfn.CONCAT(LOWER(C323), "/", E323))</f>
        <v/>
      </c>
      <c r="AT323" s="32"/>
      <c r="AU323" s="74"/>
      <c r="AX3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71" t="str">
        <f>IF(ISBLANK(Table2[[#This Row],[device_model]]), "", Table2[[#This Row],[device_suggested_area]])</f>
        <v/>
      </c>
      <c r="BF323" s="72"/>
      <c r="BG323" s="71" t="s">
        <v>28</v>
      </c>
      <c r="BN3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s="71" customFormat="1" ht="16" customHeight="1" x14ac:dyDescent="0.2">
      <c r="A324" s="71">
        <v>2544</v>
      </c>
      <c r="B324" s="71" t="s">
        <v>26</v>
      </c>
      <c r="C324" s="71" t="s">
        <v>1228</v>
      </c>
      <c r="D324" s="71" t="s">
        <v>27</v>
      </c>
      <c r="E324" s="71" t="s">
        <v>1529</v>
      </c>
      <c r="F324" s="71" t="str">
        <f>IF(ISBLANK(Table2[[#This Row],[unique_id]]), "", PROPER(SUBSTITUTE(Table2[[#This Row],[unique_id]], "_", " ")))</f>
        <v>Host Mad Temperature</v>
      </c>
      <c r="G324" s="71" t="s">
        <v>1533</v>
      </c>
      <c r="H324" s="71" t="s">
        <v>1249</v>
      </c>
      <c r="I324" s="71" t="s">
        <v>291</v>
      </c>
      <c r="K324" s="71" t="s">
        <v>1530</v>
      </c>
      <c r="O324" s="72"/>
      <c r="T324" s="73"/>
      <c r="V324" s="72" t="s">
        <v>315</v>
      </c>
      <c r="W324" s="72"/>
      <c r="X324" s="72"/>
      <c r="Y324" s="72"/>
      <c r="Z324" s="72"/>
      <c r="AA324" s="72"/>
      <c r="AB324" s="71" t="s">
        <v>31</v>
      </c>
      <c r="AC324" s="71" t="s">
        <v>88</v>
      </c>
      <c r="AD324" s="71" t="s">
        <v>89</v>
      </c>
      <c r="AE324" s="71" t="s">
        <v>316</v>
      </c>
      <c r="AF324" s="71">
        <v>5</v>
      </c>
      <c r="AG324" s="72" t="s">
        <v>34</v>
      </c>
      <c r="AH324" s="72"/>
      <c r="AI324" s="71" t="s">
        <v>1535</v>
      </c>
      <c r="AJ324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71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71" t="s">
        <v>1543</v>
      </c>
      <c r="AS324" s="71">
        <v>1</v>
      </c>
      <c r="AT324" s="32"/>
      <c r="AV3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71" t="str">
        <f>IF(ISBLANK(Table2[[#This Row],[device_model]]), "", Table2[[#This Row],[device_suggested_area]])</f>
        <v>Rack</v>
      </c>
      <c r="BB324" s="71" t="s">
        <v>1537</v>
      </c>
      <c r="BC324" s="71" t="s">
        <v>1241</v>
      </c>
      <c r="BD324" s="71" t="s">
        <v>1240</v>
      </c>
      <c r="BF324" s="71" t="s">
        <v>994</v>
      </c>
      <c r="BG324" s="71" t="s">
        <v>28</v>
      </c>
      <c r="BN3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s="71" customFormat="1" ht="16" customHeight="1" x14ac:dyDescent="0.2">
      <c r="A325" s="71">
        <v>2545</v>
      </c>
      <c r="B325" s="71" t="s">
        <v>26</v>
      </c>
      <c r="C325" s="71" t="s">
        <v>1228</v>
      </c>
      <c r="D325" s="71" t="s">
        <v>27</v>
      </c>
      <c r="E325" s="71" t="s">
        <v>1530</v>
      </c>
      <c r="F325" s="71" t="str">
        <f>IF(ISBLANK(Table2[[#This Row],[unique_id]]), "", PROPER(SUBSTITUTE(Table2[[#This Row],[unique_id]], "_", " ")))</f>
        <v>Compensation Sensor Host Mad Temperature</v>
      </c>
      <c r="G325" s="71" t="s">
        <v>1533</v>
      </c>
      <c r="H325" s="71" t="s">
        <v>1249</v>
      </c>
      <c r="I325" s="71" t="s">
        <v>291</v>
      </c>
      <c r="M325" s="71" t="s">
        <v>136</v>
      </c>
      <c r="O325" s="72"/>
      <c r="T325" s="73"/>
      <c r="U325" s="71" t="s">
        <v>437</v>
      </c>
      <c r="V325" s="72"/>
      <c r="W325" s="72"/>
      <c r="X325" s="72"/>
      <c r="Y325" s="72"/>
      <c r="Z325" s="72"/>
      <c r="AA325" s="72"/>
      <c r="AB325" s="71" t="s">
        <v>31</v>
      </c>
      <c r="AC325" s="71" t="s">
        <v>88</v>
      </c>
      <c r="AD325" s="71" t="s">
        <v>89</v>
      </c>
      <c r="AE325" s="71" t="s">
        <v>316</v>
      </c>
      <c r="AG325" s="72"/>
      <c r="AH325" s="72"/>
      <c r="AJ325" s="71" t="str">
        <f>IF(ISBLANK(AI325),  "", _xlfn.CONCAT("haas/entity/sensor/", LOWER(C325), "/", E325, "/config"))</f>
        <v/>
      </c>
      <c r="AK325" s="71" t="str">
        <f>IF(ISBLANK(AI325),  "", _xlfn.CONCAT(LOWER(C325), "/", E325))</f>
        <v/>
      </c>
      <c r="AT325" s="32"/>
      <c r="AU325" s="74"/>
      <c r="AX3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71" t="str">
        <f>IF(ISBLANK(Table2[[#This Row],[device_model]]), "", Table2[[#This Row],[device_suggested_area]])</f>
        <v/>
      </c>
      <c r="BF325" s="72"/>
      <c r="BG325" s="71" t="s">
        <v>28</v>
      </c>
      <c r="BN3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s="71" customFormat="1" ht="16" customHeight="1" x14ac:dyDescent="0.2">
      <c r="A326" s="71">
        <v>2546</v>
      </c>
      <c r="B326" s="71" t="s">
        <v>26</v>
      </c>
      <c r="C326" s="71" t="s">
        <v>1228</v>
      </c>
      <c r="D326" s="71" t="s">
        <v>27</v>
      </c>
      <c r="E326" s="71" t="s">
        <v>1531</v>
      </c>
      <c r="F326" s="71" t="str">
        <f>IF(ISBLANK(Table2[[#This Row],[unique_id]]), "", PROPER(SUBSTITUTE(Table2[[#This Row],[unique_id]], "_", " ")))</f>
        <v>Host Max Temperature</v>
      </c>
      <c r="G326" s="71" t="s">
        <v>1534</v>
      </c>
      <c r="H326" s="71" t="s">
        <v>1249</v>
      </c>
      <c r="I326" s="71" t="s">
        <v>291</v>
      </c>
      <c r="K326" s="71" t="s">
        <v>1532</v>
      </c>
      <c r="O326" s="72"/>
      <c r="T326" s="73"/>
      <c r="V326" s="72" t="s">
        <v>315</v>
      </c>
      <c r="W326" s="72"/>
      <c r="X326" s="72"/>
      <c r="Y326" s="72"/>
      <c r="Z326" s="72"/>
      <c r="AA326" s="72"/>
      <c r="AB326" s="71" t="s">
        <v>31</v>
      </c>
      <c r="AC326" s="71" t="s">
        <v>88</v>
      </c>
      <c r="AD326" s="71" t="s">
        <v>89</v>
      </c>
      <c r="AE326" s="71" t="s">
        <v>316</v>
      </c>
      <c r="AF326" s="71">
        <v>5</v>
      </c>
      <c r="AG326" s="72" t="s">
        <v>34</v>
      </c>
      <c r="AH326" s="72"/>
      <c r="AI326" s="71" t="s">
        <v>1536</v>
      </c>
      <c r="AJ326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71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71" t="s">
        <v>1542</v>
      </c>
      <c r="AS326" s="71">
        <v>1</v>
      </c>
      <c r="AT326" s="32"/>
      <c r="AV3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71" t="str">
        <f>IF(ISBLANK(Table2[[#This Row],[device_model]]), "", Table2[[#This Row],[device_suggested_area]])</f>
        <v>Rack</v>
      </c>
      <c r="BB326" s="71" t="s">
        <v>1538</v>
      </c>
      <c r="BC326" s="71" t="s">
        <v>1241</v>
      </c>
      <c r="BD326" s="71" t="s">
        <v>1240</v>
      </c>
      <c r="BF326" s="71" t="s">
        <v>994</v>
      </c>
      <c r="BG326" s="71" t="s">
        <v>28</v>
      </c>
      <c r="BN3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s="71" customFormat="1" ht="16" customHeight="1" x14ac:dyDescent="0.2">
      <c r="A327" s="71">
        <v>2547</v>
      </c>
      <c r="B327" s="71" t="s">
        <v>26</v>
      </c>
      <c r="C327" s="71" t="s">
        <v>1228</v>
      </c>
      <c r="D327" s="71" t="s">
        <v>27</v>
      </c>
      <c r="E327" s="71" t="s">
        <v>1532</v>
      </c>
      <c r="F327" s="71" t="str">
        <f>IF(ISBLANK(Table2[[#This Row],[unique_id]]), "", PROPER(SUBSTITUTE(Table2[[#This Row],[unique_id]], "_", " ")))</f>
        <v>Compensation Sensor Host Max Temperature</v>
      </c>
      <c r="G327" s="71" t="s">
        <v>1534</v>
      </c>
      <c r="H327" s="71" t="s">
        <v>1249</v>
      </c>
      <c r="I327" s="71" t="s">
        <v>291</v>
      </c>
      <c r="M327" s="71" t="s">
        <v>136</v>
      </c>
      <c r="O327" s="72"/>
      <c r="T327" s="73"/>
      <c r="U327" s="71" t="s">
        <v>437</v>
      </c>
      <c r="V327" s="72"/>
      <c r="W327" s="72"/>
      <c r="X327" s="72"/>
      <c r="Y327" s="72"/>
      <c r="Z327" s="72"/>
      <c r="AA327" s="72"/>
      <c r="AB327" s="71" t="s">
        <v>31</v>
      </c>
      <c r="AC327" s="71" t="s">
        <v>88</v>
      </c>
      <c r="AD327" s="71" t="s">
        <v>89</v>
      </c>
      <c r="AE327" s="71" t="s">
        <v>316</v>
      </c>
      <c r="AG327" s="72"/>
      <c r="AH327" s="72"/>
      <c r="AJ327" s="71" t="str">
        <f>IF(ISBLANK(AI327),  "", _xlfn.CONCAT("haas/entity/sensor/", LOWER(C327), "/", E327, "/config"))</f>
        <v/>
      </c>
      <c r="AK327" s="71" t="str">
        <f>IF(ISBLANK(AI327),  "", _xlfn.CONCAT(LOWER(C327), "/", E327))</f>
        <v/>
      </c>
      <c r="AT327" s="32"/>
      <c r="AU327" s="74"/>
      <c r="AX327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71" t="str">
        <f>IF(ISBLANK(Table2[[#This Row],[device_model]]), "", Table2[[#This Row],[device_suggested_area]])</f>
        <v/>
      </c>
      <c r="BF327" s="72"/>
      <c r="BG327" s="71" t="s">
        <v>28</v>
      </c>
      <c r="BN327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s="71" customFormat="1" ht="16" customHeight="1" x14ac:dyDescent="0.2">
      <c r="A328" s="71">
        <v>2548</v>
      </c>
      <c r="B328" s="71" t="s">
        <v>26</v>
      </c>
      <c r="C328" s="71" t="s">
        <v>1228</v>
      </c>
      <c r="D328" s="71" t="s">
        <v>27</v>
      </c>
      <c r="E328" s="71" t="s">
        <v>1481</v>
      </c>
      <c r="F328" s="71" t="str">
        <f>IF(ISBLANK(Table2[[#This Row],[unique_id]]), "", PROPER(SUBSTITUTE(Table2[[#This Row],[unique_id]], "_", " ")))</f>
        <v>Host May Temperature</v>
      </c>
      <c r="G328" s="71" t="s">
        <v>1479</v>
      </c>
      <c r="H328" s="71" t="s">
        <v>1249</v>
      </c>
      <c r="I328" s="71" t="s">
        <v>291</v>
      </c>
      <c r="K328" s="71" t="s">
        <v>1482</v>
      </c>
      <c r="O328" s="72"/>
      <c r="T328" s="73"/>
      <c r="V328" s="72" t="s">
        <v>315</v>
      </c>
      <c r="W328" s="72"/>
      <c r="X328" s="72"/>
      <c r="Y328" s="72"/>
      <c r="Z328" s="72"/>
      <c r="AA328" s="72"/>
      <c r="AB328" s="71" t="s">
        <v>31</v>
      </c>
      <c r="AC328" s="71" t="s">
        <v>88</v>
      </c>
      <c r="AD328" s="71" t="s">
        <v>89</v>
      </c>
      <c r="AE328" s="71" t="s">
        <v>316</v>
      </c>
      <c r="AF328" s="71">
        <v>5</v>
      </c>
      <c r="AG328" s="72" t="s">
        <v>34</v>
      </c>
      <c r="AH328" s="72"/>
      <c r="AI328" s="71" t="s">
        <v>1487</v>
      </c>
      <c r="AJ328" s="7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71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71" t="s">
        <v>1541</v>
      </c>
      <c r="AS328" s="71">
        <v>1</v>
      </c>
      <c r="AT328" s="32"/>
      <c r="AV328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71" t="str">
        <f>IF(ISBLANK(Table2[[#This Row],[device_model]]), "", Table2[[#This Row],[device_suggested_area]])</f>
        <v>Rack</v>
      </c>
      <c r="BB328" s="71" t="s">
        <v>1488</v>
      </c>
      <c r="BC328" s="71" t="s">
        <v>1241</v>
      </c>
      <c r="BD328" s="71" t="s">
        <v>1240</v>
      </c>
      <c r="BF328" s="71" t="s">
        <v>994</v>
      </c>
      <c r="BG328" s="71" t="s">
        <v>28</v>
      </c>
      <c r="BN328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ref="AJ478:AJ483" si="0">IF(ISBLANK(AI478),  "", _xlfn.CONCAT("haas/entity/sensor/", LOWER(C478), "/", E478, "/config"))</f>
        <v/>
      </c>
      <c r="AK478" s="30" t="str">
        <f t="shared" ref="AK478:AK483" si="1"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2025-10-24T03:05:20Z</dcterms:modified>
</cp:coreProperties>
</file>