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303BB09B-026E-B64C-8077-B5613AE91D24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16" i="1" l="1"/>
  <c r="AC316" i="1"/>
  <c r="AB316" i="1"/>
  <c r="F316" i="1"/>
  <c r="F318" i="1"/>
  <c r="AB318" i="1"/>
  <c r="AC318" i="1"/>
  <c r="AS318" i="1"/>
  <c r="F324" i="1"/>
  <c r="F323" i="1"/>
  <c r="F322" i="1"/>
  <c r="F321" i="1"/>
  <c r="F320" i="1"/>
  <c r="F319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B324" i="1"/>
  <c r="AC324" i="1"/>
  <c r="AS324" i="1"/>
  <c r="AS300" i="1"/>
  <c r="AF300" i="1"/>
  <c r="AC300" i="1"/>
  <c r="AB300" i="1"/>
  <c r="F300" i="1"/>
  <c r="AS299" i="1"/>
  <c r="AF299" i="1"/>
  <c r="AC299" i="1"/>
  <c r="AB299" i="1"/>
  <c r="F299" i="1"/>
  <c r="AF379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2" i="1"/>
  <c r="AB342" i="1"/>
  <c r="AC342" i="1"/>
  <c r="AS342" i="1"/>
  <c r="F347" i="1"/>
  <c r="AB347" i="1"/>
  <c r="AC347" i="1"/>
  <c r="AS347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1" i="1"/>
  <c r="AC341" i="1"/>
  <c r="AB341" i="1"/>
  <c r="F341" i="1"/>
  <c r="F346" i="1"/>
  <c r="AB346" i="1"/>
  <c r="AC346" i="1"/>
  <c r="AS346" i="1"/>
  <c r="AS304" i="1"/>
  <c r="AC304" i="1"/>
  <c r="AB304" i="1"/>
  <c r="F304" i="1"/>
  <c r="F305" i="1"/>
  <c r="AB305" i="1"/>
  <c r="AC305" i="1"/>
  <c r="AS305" i="1"/>
  <c r="AS344" i="1"/>
  <c r="AC344" i="1"/>
  <c r="AB344" i="1"/>
  <c r="F344" i="1"/>
  <c r="F349" i="1"/>
  <c r="AB349" i="1"/>
  <c r="AC349" i="1"/>
  <c r="AS349" i="1"/>
  <c r="F345" i="1"/>
  <c r="AB345" i="1"/>
  <c r="AC345" i="1"/>
  <c r="AS345" i="1"/>
  <c r="F350" i="1"/>
  <c r="AB350" i="1"/>
  <c r="AC350" i="1"/>
  <c r="AS350" i="1"/>
  <c r="AG328" i="1"/>
  <c r="AC328" i="1"/>
  <c r="AB328" i="1"/>
  <c r="F328" i="1"/>
  <c r="AS328" i="1"/>
  <c r="AS351" i="1"/>
  <c r="AC351" i="1"/>
  <c r="F351" i="1"/>
  <c r="AS343" i="1"/>
  <c r="AC343" i="1"/>
  <c r="AB343" i="1"/>
  <c r="F343" i="1"/>
  <c r="AS348" i="1"/>
  <c r="AC348" i="1"/>
  <c r="AB348" i="1"/>
  <c r="F348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5" i="1"/>
  <c r="AC365" i="1"/>
  <c r="AB365" i="1"/>
  <c r="F365" i="1"/>
  <c r="AS368" i="1"/>
  <c r="AC368" i="1"/>
  <c r="AB368" i="1"/>
  <c r="F368" i="1"/>
  <c r="F106" i="1"/>
  <c r="AB106" i="1"/>
  <c r="AC106" i="1"/>
  <c r="AS106" i="1"/>
  <c r="F325" i="1"/>
  <c r="AB325" i="1"/>
  <c r="AC325" i="1"/>
  <c r="AS325" i="1"/>
  <c r="AS294" i="1"/>
  <c r="AG294" i="1"/>
  <c r="F294" i="1"/>
  <c r="AB294" i="1"/>
  <c r="AC294" i="1"/>
  <c r="AS376" i="1"/>
  <c r="AC376" i="1"/>
  <c r="AB376" i="1"/>
  <c r="AS375" i="1"/>
  <c r="AC375" i="1"/>
  <c r="AB375" i="1"/>
  <c r="AS269" i="1"/>
  <c r="AC269" i="1"/>
  <c r="AB269" i="1"/>
  <c r="F269" i="1"/>
  <c r="AS335" i="1"/>
  <c r="AC335" i="1"/>
  <c r="F335" i="1"/>
  <c r="AS331" i="1"/>
  <c r="AC331" i="1"/>
  <c r="F331" i="1"/>
  <c r="F332" i="1"/>
  <c r="AB332" i="1"/>
  <c r="AC332" i="1"/>
  <c r="AG332" i="1"/>
  <c r="AS332" i="1"/>
  <c r="F333" i="1"/>
  <c r="AB333" i="1"/>
  <c r="AC333" i="1"/>
  <c r="AG333" i="1"/>
  <c r="AS333" i="1"/>
  <c r="F336" i="1"/>
  <c r="AB336" i="1"/>
  <c r="AC336" i="1"/>
  <c r="AK336" i="1"/>
  <c r="AG336" i="1" s="1"/>
  <c r="AS336" i="1"/>
  <c r="F340" i="1"/>
  <c r="AB340" i="1"/>
  <c r="AC340" i="1"/>
  <c r="AG340" i="1"/>
  <c r="AS340" i="1"/>
  <c r="F329" i="1"/>
  <c r="AB329" i="1"/>
  <c r="AC329" i="1"/>
  <c r="AG329" i="1"/>
  <c r="AS329" i="1"/>
  <c r="F224" i="1"/>
  <c r="AS195" i="1"/>
  <c r="AC195" i="1"/>
  <c r="AB195" i="1"/>
  <c r="F195" i="1"/>
  <c r="AB224" i="1"/>
  <c r="AC224" i="1"/>
  <c r="AS224" i="1"/>
  <c r="AS338" i="1"/>
  <c r="AK338" i="1"/>
  <c r="AG338" i="1" s="1"/>
  <c r="AC338" i="1"/>
  <c r="AB338" i="1"/>
  <c r="F33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7" i="1"/>
  <c r="AC377" i="1"/>
  <c r="AB37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9" i="1"/>
  <c r="AB379" i="1"/>
  <c r="AC379" i="1"/>
  <c r="AS37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26" i="1"/>
  <c r="AC327" i="1"/>
  <c r="AC330" i="1"/>
  <c r="AC334" i="1"/>
  <c r="AC339" i="1"/>
  <c r="AC337" i="1"/>
  <c r="AC353" i="1"/>
  <c r="AC352" i="1"/>
  <c r="AC354" i="1"/>
  <c r="AC356" i="1"/>
  <c r="AC355" i="1"/>
  <c r="AC357" i="1"/>
  <c r="AC358" i="1"/>
  <c r="AC359" i="1"/>
  <c r="AC360" i="1"/>
  <c r="AC361" i="1"/>
  <c r="AC362" i="1"/>
  <c r="AC363" i="1"/>
  <c r="AC364" i="1"/>
  <c r="AC366" i="1"/>
  <c r="AC367" i="1"/>
  <c r="AC369" i="1"/>
  <c r="AC370" i="1"/>
  <c r="AC371" i="1"/>
  <c r="AC372" i="1"/>
  <c r="AC373" i="1"/>
  <c r="AC374" i="1"/>
  <c r="AC378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4" i="1"/>
  <c r="F371" i="1"/>
  <c r="AB371" i="1"/>
  <c r="AS371" i="1"/>
  <c r="F372" i="1"/>
  <c r="AB372" i="1"/>
  <c r="AS37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4" i="1"/>
  <c r="AS366" i="1"/>
  <c r="AS367" i="1"/>
  <c r="AS370" i="1"/>
  <c r="AS103" i="1"/>
  <c r="AS37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9" i="1"/>
  <c r="AS337" i="1"/>
  <c r="AS326" i="1"/>
  <c r="AS327" i="1"/>
  <c r="AS330" i="1"/>
  <c r="AS334" i="1"/>
  <c r="AS369" i="1"/>
  <c r="AS378" i="1"/>
  <c r="AS353" i="1"/>
  <c r="AS356" i="1"/>
  <c r="AS98" i="1"/>
  <c r="AS301" i="1"/>
  <c r="AS309" i="1"/>
  <c r="AS310" i="1"/>
  <c r="AS311" i="1"/>
  <c r="AS312" i="1"/>
  <c r="AS313" i="1"/>
  <c r="AS314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52" i="1"/>
  <c r="AS354" i="1"/>
  <c r="AS286" i="1"/>
  <c r="AS355" i="1"/>
  <c r="AS357" i="1"/>
  <c r="AS358" i="1"/>
  <c r="AS359" i="1"/>
  <c r="AS360" i="1"/>
  <c r="AS361" i="1"/>
  <c r="AS362" i="1"/>
  <c r="AS363" i="1"/>
  <c r="AS287" i="1"/>
  <c r="AS288" i="1"/>
  <c r="AS156" i="1"/>
  <c r="AS279" i="1"/>
  <c r="AS281" i="1"/>
  <c r="AS282" i="1"/>
  <c r="AS296" i="1"/>
  <c r="AS297" i="1"/>
  <c r="AS295" i="1"/>
  <c r="AS101" i="1"/>
  <c r="AS237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G9" i="1"/>
  <c r="AG7" i="1"/>
  <c r="F103" i="1"/>
  <c r="AB103" i="1"/>
  <c r="AB111" i="1"/>
  <c r="F111" i="1"/>
  <c r="AB110" i="1"/>
  <c r="F110" i="1"/>
  <c r="F364" i="1"/>
  <c r="AB364" i="1"/>
  <c r="F366" i="1"/>
  <c r="AB366" i="1"/>
  <c r="F367" i="1"/>
  <c r="AB367" i="1"/>
  <c r="AG327" i="1"/>
  <c r="AG330" i="1"/>
  <c r="AG334" i="1"/>
  <c r="AG32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7" i="1"/>
  <c r="F326" i="1"/>
  <c r="F327" i="1"/>
  <c r="F330" i="1"/>
  <c r="F334" i="1"/>
  <c r="F339" i="1"/>
  <c r="F337" i="1"/>
  <c r="F353" i="1"/>
  <c r="F352" i="1"/>
  <c r="F354" i="1"/>
  <c r="F356" i="1"/>
  <c r="F355" i="1"/>
  <c r="F357" i="1"/>
  <c r="F358" i="1"/>
  <c r="F359" i="1"/>
  <c r="F360" i="1"/>
  <c r="F361" i="1"/>
  <c r="F362" i="1"/>
  <c r="F363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AB36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7" i="1"/>
  <c r="AG337" i="1" s="1"/>
  <c r="AK339" i="1"/>
  <c r="AG33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5" i="1"/>
  <c r="AB352" i="1"/>
  <c r="AB339" i="1"/>
  <c r="AB381" i="1"/>
  <c r="AB380" i="1"/>
  <c r="AB378" i="1"/>
  <c r="AB374" i="1"/>
  <c r="AB373" i="1"/>
  <c r="AB370" i="1"/>
  <c r="AB213" i="1"/>
  <c r="AB207" i="1"/>
  <c r="AB179" i="1"/>
  <c r="AB178" i="1"/>
  <c r="AB185" i="1"/>
  <c r="AB214" i="1"/>
  <c r="AB215" i="1"/>
  <c r="AB216" i="1"/>
  <c r="AB383" i="1"/>
  <c r="AB385" i="1"/>
  <c r="AB386" i="1"/>
  <c r="AB387" i="1"/>
  <c r="AB384" i="1"/>
  <c r="AB38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8" i="1"/>
  <c r="AB389" i="1"/>
  <c r="AB390" i="1"/>
  <c r="AB391" i="1"/>
  <c r="AB392" i="1"/>
  <c r="AB393" i="1"/>
  <c r="AB248" i="1"/>
  <c r="AB247" i="1"/>
  <c r="AB246" i="1"/>
  <c r="AB245" i="1"/>
  <c r="AB420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9" i="1"/>
  <c r="AB410" i="1"/>
  <c r="AB411" i="1"/>
  <c r="AB412" i="1"/>
  <c r="AB413" i="1"/>
  <c r="AB414" i="1"/>
  <c r="AB415" i="1"/>
  <c r="AB416" i="1"/>
  <c r="AB417" i="1"/>
  <c r="AB418" i="1"/>
  <c r="AB419" i="1"/>
  <c r="AB408" i="1"/>
  <c r="AB254" i="1"/>
  <c r="AB255" i="1"/>
  <c r="AB256" i="1"/>
  <c r="AB25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363" i="1"/>
  <c r="AB362" i="1"/>
  <c r="AB361" i="1"/>
  <c r="AB360" i="1"/>
  <c r="AB359" i="1"/>
  <c r="AB358" i="1"/>
  <c r="AB356" i="1"/>
  <c r="AB353" i="1"/>
  <c r="AB337" i="1"/>
  <c r="AB334" i="1"/>
  <c r="AB330" i="1"/>
  <c r="AB327" i="1"/>
  <c r="AB32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<sst xmlns="http://schemas.openxmlformats.org/spreadsheetml/2006/main" count="5105" uniqueCount="1169">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</sst>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6" totalsRowShown="0" headerRowDxfId="47" dataDxfId="45" headerRowBorderDxfId="46">
  <autoFilter ref="A3:AS706" xr:uid="{00000000-0009-0000-0100-000002000000}"/>
  <sortState xmlns:xlrd2="http://schemas.microsoft.com/office/spreadsheetml/2017/richdata2" ref="A4:AS706">
    <sortCondition ref="A3:A70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s://unifi.janeandgraham.com/" TargetMode="External"/><Relationship Id="rId20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6"/>
  <sheetViews>
    <sheetView tabSelected="1" topLeftCell="M1" zoomScale="122" zoomScaleNormal="122" workbookViewId="0">
      <selection activeCell="S14" sqref="S1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459</v>
      </c>
      <c r="G1" s="18" t="s">
        <v>334</v>
      </c>
      <c r="H1" s="18" t="s">
        <v>334</v>
      </c>
      <c r="I1" s="18" t="s">
        <v>334</v>
      </c>
      <c r="J1" s="18" t="s">
        <v>737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761</v>
      </c>
      <c r="R1" s="23" t="s">
        <v>761</v>
      </c>
      <c r="S1" s="23" t="s">
        <v>761</v>
      </c>
      <c r="T1" s="23" t="s">
        <v>847</v>
      </c>
      <c r="U1" s="23" t="s">
        <v>197</v>
      </c>
      <c r="V1" s="23" t="s">
        <v>198</v>
      </c>
      <c r="W1" s="45" t="s">
        <v>199</v>
      </c>
      <c r="X1" s="45" t="s">
        <v>1130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711</v>
      </c>
      <c r="AH1" s="23" t="s">
        <v>711</v>
      </c>
      <c r="AI1" s="23" t="s">
        <v>711</v>
      </c>
      <c r="AJ1" s="23" t="s">
        <v>711</v>
      </c>
      <c r="AK1" s="23" t="s">
        <v>711</v>
      </c>
      <c r="AL1" s="23" t="s">
        <v>711</v>
      </c>
      <c r="AM1" s="23" t="s">
        <v>1126</v>
      </c>
      <c r="AN1" s="23" t="s">
        <v>711</v>
      </c>
      <c r="AO1" s="23" t="s">
        <v>1122</v>
      </c>
      <c r="AP1" s="23" t="s">
        <v>711</v>
      </c>
      <c r="AQ1" s="23" t="s">
        <v>1131</v>
      </c>
      <c r="AR1" s="23" t="s">
        <v>1131</v>
      </c>
      <c r="AS1" s="23" t="s">
        <v>1123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742</v>
      </c>
      <c r="K2" s="19" t="s">
        <v>1119</v>
      </c>
      <c r="L2" s="19" t="s">
        <v>1120</v>
      </c>
      <c r="M2" s="19" t="s">
        <v>735</v>
      </c>
      <c r="N2" s="19" t="s">
        <v>736</v>
      </c>
      <c r="O2" s="20" t="s">
        <v>738</v>
      </c>
      <c r="P2" s="24" t="s">
        <v>413</v>
      </c>
      <c r="Q2" s="24" t="s">
        <v>771</v>
      </c>
      <c r="R2" s="24" t="s">
        <v>772</v>
      </c>
      <c r="S2" s="29" t="s">
        <v>762</v>
      </c>
      <c r="T2" s="24" t="s">
        <v>848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816</v>
      </c>
      <c r="AF2" s="28" t="s">
        <v>171</v>
      </c>
      <c r="AG2" s="26" t="s">
        <v>463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1127</v>
      </c>
      <c r="AN2" s="26" t="s">
        <v>1124</v>
      </c>
      <c r="AO2" s="26" t="s">
        <v>1121</v>
      </c>
      <c r="AP2" s="26" t="s">
        <v>462</v>
      </c>
      <c r="AQ2" s="26" t="s">
        <v>1134</v>
      </c>
      <c r="AR2" s="28" t="s">
        <v>1135</v>
      </c>
      <c r="AS2" s="28" t="s">
        <v>1125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739</v>
      </c>
      <c r="K3" s="2" t="s">
        <v>1102</v>
      </c>
      <c r="L3" s="2" t="s">
        <v>1103</v>
      </c>
      <c r="M3" s="2" t="s">
        <v>732</v>
      </c>
      <c r="N3" s="2" t="s">
        <v>733</v>
      </c>
      <c r="O3" s="3" t="s">
        <v>734</v>
      </c>
      <c r="P3" s="4" t="s">
        <v>411</v>
      </c>
      <c r="Q3" s="4" t="s">
        <v>843</v>
      </c>
      <c r="R3" s="4" t="s">
        <v>844</v>
      </c>
      <c r="S3" s="4" t="s">
        <v>845</v>
      </c>
      <c r="T3" s="4" t="s">
        <v>846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1128</v>
      </c>
      <c r="AN3" s="5" t="s">
        <v>573</v>
      </c>
      <c r="AO3" s="5" t="s">
        <v>460</v>
      </c>
      <c r="AP3" s="5" t="s">
        <v>461</v>
      </c>
      <c r="AQ3" s="5" t="s">
        <v>1133</v>
      </c>
      <c r="AR3" s="5" t="s">
        <v>1132</v>
      </c>
      <c r="AS3" s="6" t="s">
        <v>504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752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425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1143</v>
      </c>
      <c r="AG4" s="8" t="s">
        <v>521</v>
      </c>
      <c r="AH4" s="10">
        <v>3.15</v>
      </c>
      <c r="AI4" s="8" t="s">
        <v>495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414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689</v>
      </c>
      <c r="P5" s="10" t="s">
        <v>424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425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384</v>
      </c>
      <c r="AE5" s="8">
        <v>1</v>
      </c>
      <c r="AF5" s="37" t="s">
        <v>1143</v>
      </c>
      <c r="AG5" s="8" t="s">
        <v>521</v>
      </c>
      <c r="AH5" s="10">
        <v>3.15</v>
      </c>
      <c r="AI5" s="8" t="s">
        <v>495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753</v>
      </c>
      <c r="O6" s="8"/>
      <c r="P6" s="10"/>
      <c r="Q6" s="10"/>
      <c r="R6" s="10"/>
      <c r="S6" s="10"/>
      <c r="T6" s="10"/>
      <c r="U6" s="8"/>
      <c r="X6" s="8" t="s">
        <v>425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662</v>
      </c>
      <c r="AI6" s="8" t="s">
        <v>664</v>
      </c>
      <c r="AJ6" s="8" t="s">
        <v>660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689</v>
      </c>
      <c r="P7" s="10" t="s">
        <v>424</v>
      </c>
      <c r="Q7" s="10"/>
      <c r="R7" s="10"/>
      <c r="S7" s="10"/>
      <c r="T7" s="10"/>
      <c r="U7" s="8"/>
      <c r="X7" s="8" t="s">
        <v>425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662</v>
      </c>
      <c r="AI7" s="8" t="s">
        <v>664</v>
      </c>
      <c r="AJ7" s="8" t="s">
        <v>660</v>
      </c>
      <c r="AK7" s="8" t="s">
        <v>128</v>
      </c>
      <c r="AL7" s="8" t="s">
        <v>130</v>
      </c>
      <c r="AN7" s="8" t="s">
        <v>582</v>
      </c>
      <c r="AO7" s="11" t="s">
        <v>670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753</v>
      </c>
      <c r="O8" s="8"/>
      <c r="P8" s="10"/>
      <c r="Q8" s="10"/>
      <c r="R8" s="10"/>
      <c r="S8" s="10"/>
      <c r="T8" s="10"/>
      <c r="U8" s="8"/>
      <c r="X8" s="8" t="s">
        <v>425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662</v>
      </c>
      <c r="AI8" s="8" t="s">
        <v>664</v>
      </c>
      <c r="AJ8" s="8" t="s">
        <v>660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990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689</v>
      </c>
      <c r="P9" s="10" t="s">
        <v>424</v>
      </c>
      <c r="Q9" s="10"/>
      <c r="R9" s="10"/>
      <c r="S9" s="10"/>
      <c r="T9" s="10"/>
      <c r="U9" s="8"/>
      <c r="X9" s="8" t="s">
        <v>425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662</v>
      </c>
      <c r="AI9" s="8" t="s">
        <v>664</v>
      </c>
      <c r="AJ9" s="8" t="s">
        <v>660</v>
      </c>
      <c r="AK9" s="8" t="s">
        <v>128</v>
      </c>
      <c r="AL9" s="8" t="s">
        <v>127</v>
      </c>
      <c r="AN9" s="8" t="s">
        <v>582</v>
      </c>
      <c r="AO9" s="8" t="s">
        <v>669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991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752</v>
      </c>
      <c r="O10" s="8"/>
      <c r="P10" s="10"/>
      <c r="Q10" s="10"/>
      <c r="R10" s="10"/>
      <c r="S10" s="10"/>
      <c r="T10" s="10"/>
      <c r="U10" s="8"/>
      <c r="X10" s="8" t="s">
        <v>425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746</v>
      </c>
      <c r="AH10" s="10" t="s">
        <v>663</v>
      </c>
      <c r="AI10" s="8" t="s">
        <v>664</v>
      </c>
      <c r="AJ10" s="8" t="s">
        <v>661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992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689</v>
      </c>
      <c r="P11" s="10" t="s">
        <v>424</v>
      </c>
      <c r="Q11" s="10"/>
      <c r="R11" s="10"/>
      <c r="S11" s="10"/>
      <c r="T11" s="10"/>
      <c r="U11" s="8"/>
      <c r="X11" s="8" t="s">
        <v>425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746</v>
      </c>
      <c r="AH11" s="10" t="s">
        <v>663</v>
      </c>
      <c r="AI11" s="8" t="s">
        <v>664</v>
      </c>
      <c r="AJ11" s="8" t="s">
        <v>661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993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752</v>
      </c>
      <c r="O12" s="8"/>
      <c r="P12" s="10"/>
      <c r="Q12" s="10"/>
      <c r="R12" s="10"/>
      <c r="S12" s="10"/>
      <c r="T12" s="10"/>
      <c r="U12" s="8"/>
      <c r="X12" s="8" t="s">
        <v>425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662</v>
      </c>
      <c r="AI12" s="8" t="s">
        <v>664</v>
      </c>
      <c r="AJ12" s="8" t="s">
        <v>660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994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689</v>
      </c>
      <c r="P13" s="10" t="s">
        <v>424</v>
      </c>
      <c r="Q13" s="10"/>
      <c r="R13" s="10"/>
      <c r="S13" s="10"/>
      <c r="T13" s="10"/>
      <c r="U13" s="8"/>
      <c r="X13" s="8" t="s">
        <v>425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662</v>
      </c>
      <c r="AI13" s="8" t="s">
        <v>664</v>
      </c>
      <c r="AJ13" s="8" t="s">
        <v>660</v>
      </c>
      <c r="AK13" s="8" t="s">
        <v>128</v>
      </c>
      <c r="AL13" s="8" t="str">
        <f>G13</f>
        <v>Parents</v>
      </c>
      <c r="AN13" s="8" t="s">
        <v>582</v>
      </c>
      <c r="AO13" s="8" t="s">
        <v>665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946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752</v>
      </c>
      <c r="O14" s="8"/>
      <c r="P14" s="10"/>
      <c r="Q14" s="10"/>
      <c r="R14" s="10"/>
      <c r="S14" s="10"/>
      <c r="T14" s="10"/>
      <c r="U14" s="8"/>
      <c r="X14" s="8" t="s">
        <v>425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663</v>
      </c>
      <c r="AI14" s="8" t="s">
        <v>664</v>
      </c>
      <c r="AJ14" s="8" t="s">
        <v>661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947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689</v>
      </c>
      <c r="P15" s="10" t="s">
        <v>424</v>
      </c>
      <c r="Q15" s="10"/>
      <c r="R15" s="10"/>
      <c r="S15" s="10"/>
      <c r="T15" s="10"/>
      <c r="U15" s="8"/>
      <c r="X15" s="8" t="s">
        <v>425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663</v>
      </c>
      <c r="AI15" s="8" t="s">
        <v>664</v>
      </c>
      <c r="AJ15" s="8" t="s">
        <v>661</v>
      </c>
      <c r="AK15" s="8" t="s">
        <v>128</v>
      </c>
      <c r="AL15" s="8" t="str">
        <f>G15</f>
        <v>Office</v>
      </c>
      <c r="AN15" s="8" t="s">
        <v>582</v>
      </c>
      <c r="AO15" s="8" t="s">
        <v>666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948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752</v>
      </c>
      <c r="O16" s="8"/>
      <c r="P16" s="10"/>
      <c r="Q16" s="10"/>
      <c r="R16" s="10"/>
      <c r="S16" s="10"/>
      <c r="T16" s="10"/>
      <c r="U16" s="8"/>
      <c r="X16" s="8" t="s">
        <v>425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663</v>
      </c>
      <c r="AI16" s="8" t="s">
        <v>664</v>
      </c>
      <c r="AJ16" s="8" t="s">
        <v>661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949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689</v>
      </c>
      <c r="P17" s="10" t="s">
        <v>424</v>
      </c>
      <c r="Q17" s="10"/>
      <c r="R17" s="10"/>
      <c r="S17" s="10"/>
      <c r="T17" s="10"/>
      <c r="U17" s="8"/>
      <c r="X17" s="8" t="s">
        <v>425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663</v>
      </c>
      <c r="AI17" s="8" t="s">
        <v>664</v>
      </c>
      <c r="AJ17" s="8" t="s">
        <v>661</v>
      </c>
      <c r="AK17" s="8" t="s">
        <v>128</v>
      </c>
      <c r="AL17" s="8" t="str">
        <f>G17</f>
        <v>Kitchen</v>
      </c>
      <c r="AN17" s="8" t="s">
        <v>582</v>
      </c>
      <c r="AO17" s="8" t="s">
        <v>668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950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752</v>
      </c>
      <c r="O18" s="8"/>
      <c r="P18" s="10"/>
      <c r="Q18" s="10"/>
      <c r="R18" s="10"/>
      <c r="S18" s="10"/>
      <c r="T18" s="10"/>
      <c r="U18" s="8"/>
      <c r="X18" s="8" t="s">
        <v>425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747</v>
      </c>
      <c r="AH18" s="10" t="s">
        <v>663</v>
      </c>
      <c r="AI18" s="8" t="s">
        <v>664</v>
      </c>
      <c r="AJ18" s="8" t="s">
        <v>661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951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689</v>
      </c>
      <c r="P19" s="10" t="s">
        <v>424</v>
      </c>
      <c r="Q19" s="10"/>
      <c r="R19" s="10"/>
      <c r="S19" s="10"/>
      <c r="T19" s="10"/>
      <c r="U19" s="8"/>
      <c r="X19" s="8" t="s">
        <v>425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747</v>
      </c>
      <c r="AH19" s="10" t="s">
        <v>663</v>
      </c>
      <c r="AI19" s="8" t="s">
        <v>664</v>
      </c>
      <c r="AJ19" s="8" t="s">
        <v>661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952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752</v>
      </c>
      <c r="O20" s="8"/>
      <c r="P20" s="10"/>
      <c r="Q20" s="10"/>
      <c r="R20" s="10"/>
      <c r="S20" s="10"/>
      <c r="T20" s="10"/>
      <c r="U20" s="8"/>
      <c r="X20" s="8" t="s">
        <v>425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748</v>
      </c>
      <c r="AH20" s="10" t="s">
        <v>663</v>
      </c>
      <c r="AI20" s="8" t="s">
        <v>664</v>
      </c>
      <c r="AJ20" s="8" t="s">
        <v>661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953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689</v>
      </c>
      <c r="P21" s="10" t="s">
        <v>424</v>
      </c>
      <c r="Q21" s="10"/>
      <c r="R21" s="10"/>
      <c r="S21" s="10"/>
      <c r="T21" s="10"/>
      <c r="U21" s="8"/>
      <c r="X21" s="8" t="s">
        <v>425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748</v>
      </c>
      <c r="AH21" s="10" t="s">
        <v>663</v>
      </c>
      <c r="AI21" s="8" t="s">
        <v>664</v>
      </c>
      <c r="AJ21" s="8" t="s">
        <v>661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954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752</v>
      </c>
      <c r="O22" s="8"/>
      <c r="P22" s="10"/>
      <c r="Q22" s="10"/>
      <c r="R22" s="10"/>
      <c r="S22" s="10"/>
      <c r="T22" s="10"/>
      <c r="U22" s="8"/>
      <c r="X22" s="8" t="s">
        <v>425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662</v>
      </c>
      <c r="AI22" s="8" t="s">
        <v>664</v>
      </c>
      <c r="AJ22" s="8" t="s">
        <v>660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955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689</v>
      </c>
      <c r="P23" s="10" t="s">
        <v>424</v>
      </c>
      <c r="Q23" s="10"/>
      <c r="R23" s="10"/>
      <c r="S23" s="10"/>
      <c r="T23" s="10"/>
      <c r="U23" s="8"/>
      <c r="X23" s="8" t="s">
        <v>425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662</v>
      </c>
      <c r="AI23" s="8" t="s">
        <v>664</v>
      </c>
      <c r="AJ23" s="8" t="s">
        <v>660</v>
      </c>
      <c r="AK23" s="8" t="s">
        <v>128</v>
      </c>
      <c r="AL23" s="8" t="str">
        <f>G23</f>
        <v>Laundry</v>
      </c>
      <c r="AN23" s="8" t="s">
        <v>582</v>
      </c>
      <c r="AO23" s="11" t="s">
        <v>667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956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752</v>
      </c>
      <c r="O24" s="8"/>
      <c r="P24" s="10"/>
      <c r="Q24" s="10"/>
      <c r="R24" s="10"/>
      <c r="S24" s="10"/>
      <c r="T24" s="10"/>
      <c r="U24" s="8"/>
      <c r="X24" s="8" t="s">
        <v>425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749</v>
      </c>
      <c r="AH24" s="10" t="s">
        <v>663</v>
      </c>
      <c r="AI24" s="8" t="s">
        <v>664</v>
      </c>
      <c r="AJ24" s="8" t="s">
        <v>661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957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689</v>
      </c>
      <c r="P25" s="10" t="s">
        <v>424</v>
      </c>
      <c r="Q25" s="10"/>
      <c r="R25" s="10"/>
      <c r="S25" s="10"/>
      <c r="T25" s="10"/>
      <c r="U25" s="8"/>
      <c r="X25" s="8" t="s">
        <v>425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749</v>
      </c>
      <c r="AH25" s="10" t="s">
        <v>663</v>
      </c>
      <c r="AI25" s="8" t="s">
        <v>664</v>
      </c>
      <c r="AJ25" s="8" t="s">
        <v>661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752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425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1143</v>
      </c>
      <c r="AG26" s="8" t="s">
        <v>521</v>
      </c>
      <c r="AH26" s="10">
        <v>3.15</v>
      </c>
      <c r="AI26" s="8" t="s">
        <v>495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415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424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425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384</v>
      </c>
      <c r="AE27" s="8">
        <v>1</v>
      </c>
      <c r="AF27" s="37" t="s">
        <v>1143</v>
      </c>
      <c r="AG27" s="8" t="s">
        <v>521</v>
      </c>
      <c r="AH27" s="10">
        <v>3.15</v>
      </c>
      <c r="AI27" s="8" t="s">
        <v>495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416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424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425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384</v>
      </c>
      <c r="AE28" s="8">
        <v>1</v>
      </c>
      <c r="AF28" s="37" t="s">
        <v>1143</v>
      </c>
      <c r="AG28" s="8" t="s">
        <v>521</v>
      </c>
      <c r="AH28" s="10">
        <v>3.15</v>
      </c>
      <c r="AI28" s="8" t="s">
        <v>495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417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424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425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384</v>
      </c>
      <c r="AE29" s="8">
        <v>1</v>
      </c>
      <c r="AF29" s="37" t="s">
        <v>1143</v>
      </c>
      <c r="AG29" s="8" t="s">
        <v>521</v>
      </c>
      <c r="AH29" s="10">
        <v>3.15</v>
      </c>
      <c r="AI29" s="8" t="s">
        <v>495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418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424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425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384</v>
      </c>
      <c r="AE30" s="8">
        <v>1</v>
      </c>
      <c r="AF30" s="37" t="s">
        <v>1143</v>
      </c>
      <c r="AG30" s="8" t="s">
        <v>521</v>
      </c>
      <c r="AH30" s="10">
        <v>3.15</v>
      </c>
      <c r="AI30" s="8" t="s">
        <v>495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419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424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425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384</v>
      </c>
      <c r="AE31" s="8">
        <v>1</v>
      </c>
      <c r="AF31" s="37" t="s">
        <v>1143</v>
      </c>
      <c r="AG31" s="8" t="s">
        <v>521</v>
      </c>
      <c r="AH31" s="10">
        <v>3.15</v>
      </c>
      <c r="AI31" s="8" t="s">
        <v>495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420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424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425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384</v>
      </c>
      <c r="AE32" s="8">
        <v>1</v>
      </c>
      <c r="AF32" s="37" t="s">
        <v>1143</v>
      </c>
      <c r="AG32" s="8" t="s">
        <v>521</v>
      </c>
      <c r="AH32" s="10">
        <v>3.15</v>
      </c>
      <c r="AI32" s="8" t="s">
        <v>495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421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424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425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384</v>
      </c>
      <c r="AE33" s="8">
        <v>1</v>
      </c>
      <c r="AF33" s="37" t="s">
        <v>1143</v>
      </c>
      <c r="AG33" s="8" t="s">
        <v>521</v>
      </c>
      <c r="AH33" s="10">
        <v>3.15</v>
      </c>
      <c r="AI33" s="8" t="s">
        <v>495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693</v>
      </c>
      <c r="D34" s="8" t="s">
        <v>452</v>
      </c>
      <c r="E34" s="8" t="s">
        <v>451</v>
      </c>
      <c r="F34" s="8" t="str">
        <f>IF(ISBLANK(E34), "", Table2[[#This Row],[unique_id]])</f>
        <v>column_break</v>
      </c>
      <c r="G34" s="8" t="s">
        <v>448</v>
      </c>
      <c r="H34" s="8" t="s">
        <v>87</v>
      </c>
      <c r="I34" s="8" t="s">
        <v>30</v>
      </c>
      <c r="M34" s="8" t="s">
        <v>449</v>
      </c>
      <c r="N34" s="8" t="s">
        <v>450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712</v>
      </c>
      <c r="D35" s="8" t="s">
        <v>27</v>
      </c>
      <c r="E35" s="8" t="s">
        <v>716</v>
      </c>
      <c r="F35" s="8" t="str">
        <f>IF(ISBLANK(E35), "", Table2[[#This Row],[unique_id]])</f>
        <v>lounge_air_purifier_pm25</v>
      </c>
      <c r="G35" s="8" t="s">
        <v>205</v>
      </c>
      <c r="H35" s="8" t="s">
        <v>715</v>
      </c>
      <c r="I35" s="8" t="s">
        <v>30</v>
      </c>
      <c r="M35" s="8" t="s">
        <v>90</v>
      </c>
      <c r="O35" s="8" t="s">
        <v>689</v>
      </c>
      <c r="P35" s="10"/>
      <c r="Q35" s="10"/>
      <c r="R35" s="10"/>
      <c r="S35" s="10"/>
      <c r="T35" s="10"/>
      <c r="U35" s="8"/>
      <c r="X35" s="8" t="s">
        <v>718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712</v>
      </c>
      <c r="D36" s="8" t="s">
        <v>27</v>
      </c>
      <c r="E36" s="8" t="s">
        <v>826</v>
      </c>
      <c r="F36" s="8" t="str">
        <f>IF(ISBLANK(E36), "", Table2[[#This Row],[unique_id]])</f>
        <v>dining_air_purifier_pm25</v>
      </c>
      <c r="G36" s="8" t="s">
        <v>204</v>
      </c>
      <c r="H36" s="8" t="s">
        <v>715</v>
      </c>
      <c r="I36" s="8" t="s">
        <v>30</v>
      </c>
      <c r="M36" s="8" t="s">
        <v>90</v>
      </c>
      <c r="O36" s="8" t="s">
        <v>689</v>
      </c>
      <c r="P36" s="10"/>
      <c r="Q36" s="10"/>
      <c r="R36" s="10"/>
      <c r="S36" s="10"/>
      <c r="T36" s="10"/>
      <c r="U36" s="8"/>
      <c r="X36" s="8" t="s">
        <v>718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693</v>
      </c>
      <c r="D37" s="8" t="s">
        <v>452</v>
      </c>
      <c r="E37" s="8" t="s">
        <v>451</v>
      </c>
      <c r="F37" s="8" t="str">
        <f>IF(ISBLANK(E37), "", Table2[[#This Row],[unique_id]])</f>
        <v>column_break</v>
      </c>
      <c r="G37" s="8" t="s">
        <v>448</v>
      </c>
      <c r="H37" s="8" t="s">
        <v>715</v>
      </c>
      <c r="I37" s="8" t="s">
        <v>30</v>
      </c>
      <c r="M37" s="8" t="s">
        <v>449</v>
      </c>
      <c r="N37" s="8" t="s">
        <v>450</v>
      </c>
      <c r="O37" s="8"/>
      <c r="P37" s="10"/>
      <c r="Q37" s="10"/>
      <c r="R37" s="10"/>
      <c r="S37" s="10"/>
      <c r="T37" s="10"/>
      <c r="U37" s="8"/>
      <c r="X37" s="8" t="s">
        <v>718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422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689</v>
      </c>
      <c r="P38" s="10" t="s">
        <v>424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427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385</v>
      </c>
      <c r="AE38" s="8">
        <v>1</v>
      </c>
      <c r="AF38" s="37" t="s">
        <v>1143</v>
      </c>
      <c r="AG38" s="8" t="s">
        <v>521</v>
      </c>
      <c r="AH38" s="10">
        <v>3.15</v>
      </c>
      <c r="AI38" s="8" t="s">
        <v>495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689</v>
      </c>
      <c r="P39" s="10" t="s">
        <v>424</v>
      </c>
      <c r="Q39" s="10"/>
      <c r="R39" s="10"/>
      <c r="S39" s="10"/>
      <c r="T39" s="10"/>
      <c r="U39" s="8"/>
      <c r="X39" s="8" t="s">
        <v>427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662</v>
      </c>
      <c r="AI39" s="8" t="s">
        <v>664</v>
      </c>
      <c r="AJ39" s="8" t="s">
        <v>660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689</v>
      </c>
      <c r="P40" s="10" t="s">
        <v>424</v>
      </c>
      <c r="Q40" s="10"/>
      <c r="R40" s="10"/>
      <c r="S40" s="10"/>
      <c r="T40" s="10"/>
      <c r="U40" s="8"/>
      <c r="X40" s="8" t="s">
        <v>427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662</v>
      </c>
      <c r="AI40" s="8" t="s">
        <v>664</v>
      </c>
      <c r="AJ40" s="8" t="s">
        <v>660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960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689</v>
      </c>
      <c r="P41" s="10" t="s">
        <v>424</v>
      </c>
      <c r="Q41" s="10"/>
      <c r="R41" s="10"/>
      <c r="S41" s="10"/>
      <c r="T41" s="10"/>
      <c r="U41" s="8"/>
      <c r="X41" s="8" t="s">
        <v>427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746</v>
      </c>
      <c r="AH41" s="10" t="s">
        <v>663</v>
      </c>
      <c r="AI41" s="8" t="s">
        <v>664</v>
      </c>
      <c r="AJ41" s="8" t="s">
        <v>661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961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689</v>
      </c>
      <c r="P42" s="10" t="s">
        <v>424</v>
      </c>
      <c r="Q42" s="10"/>
      <c r="R42" s="10"/>
      <c r="S42" s="10"/>
      <c r="T42" s="10"/>
      <c r="U42" s="8"/>
      <c r="X42" s="8" t="s">
        <v>427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662</v>
      </c>
      <c r="AI42" s="8" t="s">
        <v>664</v>
      </c>
      <c r="AJ42" s="8" t="s">
        <v>660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962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689</v>
      </c>
      <c r="P43" s="10" t="s">
        <v>424</v>
      </c>
      <c r="Q43" s="10"/>
      <c r="R43" s="10"/>
      <c r="S43" s="10"/>
      <c r="T43" s="10"/>
      <c r="U43" s="8"/>
      <c r="X43" s="8" t="s">
        <v>427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663</v>
      </c>
      <c r="AI43" s="8" t="s">
        <v>664</v>
      </c>
      <c r="AJ43" s="8" t="s">
        <v>661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963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689</v>
      </c>
      <c r="P44" s="10" t="s">
        <v>424</v>
      </c>
      <c r="Q44" s="10"/>
      <c r="R44" s="10"/>
      <c r="S44" s="10"/>
      <c r="T44" s="10"/>
      <c r="U44" s="8"/>
      <c r="X44" s="8" t="s">
        <v>427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663</v>
      </c>
      <c r="AI44" s="8" t="s">
        <v>664</v>
      </c>
      <c r="AJ44" s="8" t="s">
        <v>661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964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689</v>
      </c>
      <c r="P45" s="10" t="s">
        <v>424</v>
      </c>
      <c r="Q45" s="10"/>
      <c r="R45" s="10"/>
      <c r="S45" s="10"/>
      <c r="T45" s="10"/>
      <c r="U45" s="8"/>
      <c r="X45" s="8" t="s">
        <v>427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747</v>
      </c>
      <c r="AH45" s="10" t="s">
        <v>663</v>
      </c>
      <c r="AI45" s="8" t="s">
        <v>664</v>
      </c>
      <c r="AJ45" s="8" t="s">
        <v>661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965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689</v>
      </c>
      <c r="P46" s="10" t="s">
        <v>424</v>
      </c>
      <c r="Q46" s="10"/>
      <c r="R46" s="10"/>
      <c r="S46" s="10"/>
      <c r="T46" s="10"/>
      <c r="U46" s="8"/>
      <c r="X46" s="8" t="s">
        <v>427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748</v>
      </c>
      <c r="AH46" s="10" t="s">
        <v>663</v>
      </c>
      <c r="AI46" s="8" t="s">
        <v>664</v>
      </c>
      <c r="AJ46" s="8" t="s">
        <v>661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966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689</v>
      </c>
      <c r="P47" s="10" t="s">
        <v>424</v>
      </c>
      <c r="Q47" s="10"/>
      <c r="R47" s="10"/>
      <c r="S47" s="10"/>
      <c r="T47" s="10"/>
      <c r="U47" s="8"/>
      <c r="X47" s="8" t="s">
        <v>427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662</v>
      </c>
      <c r="AI47" s="8" t="s">
        <v>664</v>
      </c>
      <c r="AJ47" s="8" t="s">
        <v>660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967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689</v>
      </c>
      <c r="P48" s="10" t="s">
        <v>424</v>
      </c>
      <c r="Q48" s="10"/>
      <c r="R48" s="10"/>
      <c r="S48" s="10"/>
      <c r="T48" s="10"/>
      <c r="U48" s="8"/>
      <c r="X48" s="8" t="s">
        <v>427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749</v>
      </c>
      <c r="AH48" s="10" t="s">
        <v>663</v>
      </c>
      <c r="AI48" s="8" t="s">
        <v>664</v>
      </c>
      <c r="AJ48" s="8" t="s">
        <v>661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423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424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427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385</v>
      </c>
      <c r="AE49" s="8">
        <v>1</v>
      </c>
      <c r="AF49" s="37" t="s">
        <v>1143</v>
      </c>
      <c r="AG49" s="8" t="s">
        <v>521</v>
      </c>
      <c r="AH49" s="10">
        <v>3.15</v>
      </c>
      <c r="AI49" s="8" t="s">
        <v>495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693</v>
      </c>
      <c r="D50" s="8" t="s">
        <v>452</v>
      </c>
      <c r="E50" s="8" t="s">
        <v>451</v>
      </c>
      <c r="F50" s="8" t="str">
        <f>IF(ISBLANK(E50), "", Table2[[#This Row],[unique_id]])</f>
        <v>column_break</v>
      </c>
      <c r="G50" s="8" t="s">
        <v>448</v>
      </c>
      <c r="H50" s="8" t="s">
        <v>29</v>
      </c>
      <c r="I50" s="8" t="s">
        <v>30</v>
      </c>
      <c r="M50" s="8" t="s">
        <v>449</v>
      </c>
      <c r="N50" s="8" t="s">
        <v>450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424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662</v>
      </c>
      <c r="AI51" s="8" t="s">
        <v>664</v>
      </c>
      <c r="AJ51" s="8" t="s">
        <v>660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689</v>
      </c>
      <c r="P52" s="10" t="s">
        <v>424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662</v>
      </c>
      <c r="AI52" s="8" t="s">
        <v>664</v>
      </c>
      <c r="AJ52" s="8" t="s">
        <v>660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970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689</v>
      </c>
      <c r="P53" s="10" t="s">
        <v>412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662</v>
      </c>
      <c r="AI53" s="8" t="s">
        <v>664</v>
      </c>
      <c r="AJ53" s="8" t="s">
        <v>660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971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689</v>
      </c>
      <c r="P54" s="10" t="s">
        <v>424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663</v>
      </c>
      <c r="AI54" s="8" t="s">
        <v>664</v>
      </c>
      <c r="AJ54" s="8" t="s">
        <v>661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972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689</v>
      </c>
      <c r="P55" s="10" t="s">
        <v>424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746</v>
      </c>
      <c r="AH55" s="10" t="s">
        <v>663</v>
      </c>
      <c r="AI55" s="8" t="s">
        <v>664</v>
      </c>
      <c r="AJ55" s="8" t="s">
        <v>661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973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689</v>
      </c>
      <c r="P56" s="10" t="s">
        <v>424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663</v>
      </c>
      <c r="AI56" s="8" t="s">
        <v>664</v>
      </c>
      <c r="AJ56" s="8" t="s">
        <v>661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974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689</v>
      </c>
      <c r="P57" s="10" t="s">
        <v>424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747</v>
      </c>
      <c r="AH57" s="10" t="s">
        <v>663</v>
      </c>
      <c r="AI57" s="8" t="s">
        <v>664</v>
      </c>
      <c r="AJ57" s="8" t="s">
        <v>661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975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689</v>
      </c>
      <c r="P58" s="10" t="s">
        <v>424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748</v>
      </c>
      <c r="AH58" s="10" t="s">
        <v>663</v>
      </c>
      <c r="AI58" s="8" t="s">
        <v>664</v>
      </c>
      <c r="AJ58" s="8" t="s">
        <v>661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976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424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662</v>
      </c>
      <c r="AI59" s="8" t="s">
        <v>664</v>
      </c>
      <c r="AJ59" s="8" t="s">
        <v>660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693</v>
      </c>
      <c r="D60" s="8" t="s">
        <v>452</v>
      </c>
      <c r="E60" s="8" t="s">
        <v>451</v>
      </c>
      <c r="F60" s="8" t="str">
        <f>IF(ISBLANK(E60), "", Table2[[#This Row],[unique_id]])</f>
        <v>column_break</v>
      </c>
      <c r="G60" s="8" t="s">
        <v>448</v>
      </c>
      <c r="H60" s="8" t="s">
        <v>186</v>
      </c>
      <c r="I60" s="8" t="s">
        <v>30</v>
      </c>
      <c r="M60" s="8" t="s">
        <v>449</v>
      </c>
      <c r="N60" s="8" t="s">
        <v>450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689</v>
      </c>
      <c r="P61" s="10" t="s">
        <v>424</v>
      </c>
      <c r="Q61" s="10"/>
      <c r="R61" s="10"/>
      <c r="S61" s="10"/>
      <c r="T61" s="10"/>
      <c r="U61" s="8"/>
      <c r="X61" s="8" t="s">
        <v>426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662</v>
      </c>
      <c r="AI61" s="8" t="s">
        <v>664</v>
      </c>
      <c r="AJ61" s="8" t="s">
        <v>660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689</v>
      </c>
      <c r="P62" s="10" t="s">
        <v>424</v>
      </c>
      <c r="Q62" s="10"/>
      <c r="R62" s="10"/>
      <c r="S62" s="10"/>
      <c r="T62" s="10"/>
      <c r="U62" s="8"/>
      <c r="X62" s="8" t="s">
        <v>426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662</v>
      </c>
      <c r="AI62" s="8" t="s">
        <v>664</v>
      </c>
      <c r="AJ62" s="8" t="s">
        <v>660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979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689</v>
      </c>
      <c r="P63" s="10" t="s">
        <v>424</v>
      </c>
      <c r="Q63" s="10"/>
      <c r="R63" s="10"/>
      <c r="S63" s="10"/>
      <c r="T63" s="10"/>
      <c r="U63" s="8"/>
      <c r="X63" s="8" t="s">
        <v>426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662</v>
      </c>
      <c r="AI63" s="8" t="s">
        <v>664</v>
      </c>
      <c r="AJ63" s="8" t="s">
        <v>660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980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689</v>
      </c>
      <c r="P64" s="10" t="s">
        <v>424</v>
      </c>
      <c r="Q64" s="10"/>
      <c r="R64" s="10"/>
      <c r="S64" s="10"/>
      <c r="T64" s="10"/>
      <c r="U64" s="8"/>
      <c r="X64" s="8" t="s">
        <v>426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663</v>
      </c>
      <c r="AI64" s="8" t="s">
        <v>664</v>
      </c>
      <c r="AJ64" s="8" t="s">
        <v>661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981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689</v>
      </c>
      <c r="P65" s="10" t="s">
        <v>424</v>
      </c>
      <c r="Q65" s="10"/>
      <c r="R65" s="10"/>
      <c r="S65" s="10"/>
      <c r="T65" s="10"/>
      <c r="U65" s="8"/>
      <c r="X65" s="8" t="s">
        <v>426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663</v>
      </c>
      <c r="AI65" s="8" t="s">
        <v>664</v>
      </c>
      <c r="AJ65" s="8" t="s">
        <v>661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982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689</v>
      </c>
      <c r="P66" s="10" t="s">
        <v>424</v>
      </c>
      <c r="Q66" s="10"/>
      <c r="R66" s="10"/>
      <c r="S66" s="10"/>
      <c r="T66" s="10"/>
      <c r="U66" s="8"/>
      <c r="X66" s="8" t="s">
        <v>426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662</v>
      </c>
      <c r="AI66" s="8" t="s">
        <v>664</v>
      </c>
      <c r="AJ66" s="8" t="s">
        <v>660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385</v>
      </c>
      <c r="AE67" s="8">
        <v>1</v>
      </c>
      <c r="AF67" s="37" t="s">
        <v>1143</v>
      </c>
      <c r="AG67" s="8" t="s">
        <v>521</v>
      </c>
      <c r="AH67" s="10">
        <v>3.15</v>
      </c>
      <c r="AI67" s="8" t="s">
        <v>495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385</v>
      </c>
      <c r="AE68" s="8">
        <v>1</v>
      </c>
      <c r="AF68" s="37" t="s">
        <v>1143</v>
      </c>
      <c r="AG68" s="8" t="s">
        <v>521</v>
      </c>
      <c r="AH68" s="10">
        <v>3.15</v>
      </c>
      <c r="AI68" s="8" t="s">
        <v>495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385</v>
      </c>
      <c r="AE69" s="8">
        <v>1</v>
      </c>
      <c r="AF69" s="37" t="s">
        <v>1143</v>
      </c>
      <c r="AG69" s="8" t="s">
        <v>521</v>
      </c>
      <c r="AH69" s="10">
        <v>3.15</v>
      </c>
      <c r="AI69" s="8" t="s">
        <v>495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385</v>
      </c>
      <c r="AE70" s="8">
        <v>1</v>
      </c>
      <c r="AF70" s="37" t="s">
        <v>1143</v>
      </c>
      <c r="AG70" s="8" t="s">
        <v>521</v>
      </c>
      <c r="AH70" s="10">
        <v>3.15</v>
      </c>
      <c r="AI70" s="8" t="s">
        <v>495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385</v>
      </c>
      <c r="AE71" s="8">
        <v>1</v>
      </c>
      <c r="AF71" s="37" t="s">
        <v>1143</v>
      </c>
      <c r="AG71" s="8" t="s">
        <v>521</v>
      </c>
      <c r="AH71" s="10">
        <v>3.15</v>
      </c>
      <c r="AI71" s="8" t="s">
        <v>495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385</v>
      </c>
      <c r="AE72" s="8">
        <v>1</v>
      </c>
      <c r="AF72" s="37" t="s">
        <v>1143</v>
      </c>
      <c r="AG72" s="8" t="s">
        <v>521</v>
      </c>
      <c r="AH72" s="10">
        <v>3.15</v>
      </c>
      <c r="AI72" s="8" t="s">
        <v>495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384</v>
      </c>
      <c r="AE73" s="8">
        <v>1</v>
      </c>
      <c r="AF73" s="37" t="s">
        <v>1143</v>
      </c>
      <c r="AG73" s="8" t="s">
        <v>521</v>
      </c>
      <c r="AH73" s="10">
        <v>3.15</v>
      </c>
      <c r="AI73" s="8" t="s">
        <v>495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384</v>
      </c>
      <c r="AE74" s="8">
        <v>1</v>
      </c>
      <c r="AF74" s="37" t="s">
        <v>1143</v>
      </c>
      <c r="AG74" s="8" t="s">
        <v>521</v>
      </c>
      <c r="AH74" s="10">
        <v>3.15</v>
      </c>
      <c r="AI74" s="8" t="s">
        <v>495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386</v>
      </c>
      <c r="AE75" s="8">
        <v>1</v>
      </c>
      <c r="AF75" s="37" t="s">
        <v>1143</v>
      </c>
      <c r="AG75" s="8" t="s">
        <v>521</v>
      </c>
      <c r="AH75" s="10">
        <v>3.15</v>
      </c>
      <c r="AI75" s="8" t="s">
        <v>495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384</v>
      </c>
      <c r="AE76" s="8">
        <v>1</v>
      </c>
      <c r="AF76" s="37" t="s">
        <v>1143</v>
      </c>
      <c r="AG76" s="8" t="s">
        <v>521</v>
      </c>
      <c r="AH76" s="10">
        <v>3.15</v>
      </c>
      <c r="AI76" s="8" t="s">
        <v>495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384</v>
      </c>
      <c r="AE77" s="8">
        <v>1</v>
      </c>
      <c r="AF77" s="37" t="s">
        <v>1143</v>
      </c>
      <c r="AG77" s="8" t="s">
        <v>521</v>
      </c>
      <c r="AH77" s="10">
        <v>3.15</v>
      </c>
      <c r="AI77" s="8" t="s">
        <v>495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685</v>
      </c>
      <c r="AE78" s="8">
        <v>1</v>
      </c>
      <c r="AF78" s="37" t="s">
        <v>1143</v>
      </c>
      <c r="AG78" s="8" t="s">
        <v>521</v>
      </c>
      <c r="AH78" s="10">
        <v>3.15</v>
      </c>
      <c r="AI78" s="8" t="s">
        <v>495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689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685</v>
      </c>
      <c r="AE79" s="8">
        <v>1</v>
      </c>
      <c r="AF79" s="37" t="s">
        <v>1143</v>
      </c>
      <c r="AG79" s="8" t="s">
        <v>521</v>
      </c>
      <c r="AH79" s="10">
        <v>3.15</v>
      </c>
      <c r="AI79" s="8" t="s">
        <v>495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693</v>
      </c>
      <c r="D80" s="8" t="s">
        <v>452</v>
      </c>
      <c r="E80" s="8" t="s">
        <v>691</v>
      </c>
      <c r="F80" s="8" t="str">
        <f>IF(ISBLANK(E80), "", Table2[[#This Row],[unique_id]])</f>
        <v>graph_break</v>
      </c>
      <c r="G80" s="8" t="s">
        <v>692</v>
      </c>
      <c r="H80" s="8" t="s">
        <v>59</v>
      </c>
      <c r="I80" s="8" t="s">
        <v>191</v>
      </c>
      <c r="O80" s="8" t="s">
        <v>689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689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685</v>
      </c>
      <c r="AE81" s="8">
        <v>1</v>
      </c>
      <c r="AF81" s="37" t="s">
        <v>1143</v>
      </c>
      <c r="AG81" s="8" t="s">
        <v>521</v>
      </c>
      <c r="AH81" s="10">
        <v>3.15</v>
      </c>
      <c r="AI81" s="8" t="s">
        <v>495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685</v>
      </c>
      <c r="AE82" s="8">
        <v>1</v>
      </c>
      <c r="AF82" s="37" t="s">
        <v>1143</v>
      </c>
      <c r="AG82" s="8" t="s">
        <v>521</v>
      </c>
      <c r="AH82" s="10">
        <v>3.15</v>
      </c>
      <c r="AI82" s="8" t="s">
        <v>495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387</v>
      </c>
      <c r="AE84" s="8">
        <v>1</v>
      </c>
      <c r="AF84" s="37" t="s">
        <v>1143</v>
      </c>
      <c r="AG84" s="8" t="s">
        <v>521</v>
      </c>
      <c r="AH84" s="10">
        <v>3.15</v>
      </c>
      <c r="AI84" s="8" t="s">
        <v>495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693</v>
      </c>
      <c r="D85" s="8" t="s">
        <v>452</v>
      </c>
      <c r="E85" s="8" t="s">
        <v>691</v>
      </c>
      <c r="F85" s="8" t="str">
        <f>IF(ISBLANK(E85), "", Table2[[#This Row],[unique_id]])</f>
        <v>graph_break</v>
      </c>
      <c r="G85" s="8" t="s">
        <v>692</v>
      </c>
      <c r="H85" s="8" t="s">
        <v>59</v>
      </c>
      <c r="I85" s="8" t="s">
        <v>191</v>
      </c>
      <c r="O85" s="8" t="s">
        <v>689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387</v>
      </c>
      <c r="AE86" s="8">
        <v>1</v>
      </c>
      <c r="AF86" s="37" t="s">
        <v>1143</v>
      </c>
      <c r="AG86" s="8" t="s">
        <v>521</v>
      </c>
      <c r="AH86" s="10">
        <v>3.15</v>
      </c>
      <c r="AI86" s="8" t="s">
        <v>495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387</v>
      </c>
      <c r="AE87" s="8">
        <v>1</v>
      </c>
      <c r="AF87" s="37" t="s">
        <v>1143</v>
      </c>
      <c r="AG87" s="8" t="s">
        <v>521</v>
      </c>
      <c r="AH87" s="10">
        <v>3.15</v>
      </c>
      <c r="AI87" s="8" t="s">
        <v>495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387</v>
      </c>
      <c r="AE88" s="8">
        <v>1</v>
      </c>
      <c r="AF88" s="37" t="s">
        <v>1143</v>
      </c>
      <c r="AG88" s="8" t="s">
        <v>521</v>
      </c>
      <c r="AH88" s="10">
        <v>3.15</v>
      </c>
      <c r="AI88" s="8" t="s">
        <v>495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408</v>
      </c>
      <c r="E89" s="8" t="s">
        <v>1077</v>
      </c>
      <c r="F89" s="8" t="str">
        <f>IF(ISBLANK(E89), "", Table2[[#This Row],[unique_id]])</f>
        <v>home_security</v>
      </c>
      <c r="G89" s="8" t="s">
        <v>1075</v>
      </c>
      <c r="H89" s="8" t="s">
        <v>409</v>
      </c>
      <c r="I89" s="8" t="s">
        <v>132</v>
      </c>
      <c r="J89" s="8" t="s">
        <v>1076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1090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1129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408</v>
      </c>
      <c r="E90" s="8" t="s">
        <v>694</v>
      </c>
      <c r="F90" s="8" t="str">
        <f>IF(ISBLANK(E90), "", Table2[[#This Row],[unique_id]])</f>
        <v>home_movie</v>
      </c>
      <c r="G90" s="8" t="s">
        <v>708</v>
      </c>
      <c r="H90" s="8" t="s">
        <v>409</v>
      </c>
      <c r="I90" s="8" t="s">
        <v>132</v>
      </c>
      <c r="J90" s="8" t="s">
        <v>743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683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1129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408</v>
      </c>
      <c r="E91" s="8" t="s">
        <v>407</v>
      </c>
      <c r="F91" s="8" t="str">
        <f>IF(ISBLANK(E91), "", Table2[[#This Row],[unique_id]])</f>
        <v>home_sleep</v>
      </c>
      <c r="G91" s="8" t="s">
        <v>364</v>
      </c>
      <c r="H91" s="8" t="s">
        <v>409</v>
      </c>
      <c r="I91" s="8" t="s">
        <v>132</v>
      </c>
      <c r="J91" s="8" t="s">
        <v>745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410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1129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408</v>
      </c>
      <c r="E92" s="8" t="s">
        <v>682</v>
      </c>
      <c r="F92" s="8" t="str">
        <f>IF(ISBLANK(E92), "", Table2[[#This Row],[unique_id]])</f>
        <v>home_reset</v>
      </c>
      <c r="G92" s="8" t="s">
        <v>709</v>
      </c>
      <c r="H92" s="8" t="s">
        <v>409</v>
      </c>
      <c r="I92" s="8" t="s">
        <v>132</v>
      </c>
      <c r="J92" s="8" t="s">
        <v>744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684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1129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1094</v>
      </c>
      <c r="D93" s="8" t="s">
        <v>1095</v>
      </c>
      <c r="E93" s="8" t="s">
        <v>1096</v>
      </c>
      <c r="F93" s="8" t="str">
        <f>IF(ISBLANK(E93), "", Table2[[#This Row],[unique_id]])</f>
        <v>home_secure_back_door_off</v>
      </c>
      <c r="G93" s="8" t="s">
        <v>1097</v>
      </c>
      <c r="H93" s="8" t="s">
        <v>409</v>
      </c>
      <c r="I93" s="8" t="s">
        <v>132</v>
      </c>
      <c r="K93" s="8" t="s">
        <v>1098</v>
      </c>
      <c r="L93" s="8" t="s">
        <v>1104</v>
      </c>
      <c r="O93" s="8"/>
      <c r="P93" s="10"/>
      <c r="Q93" s="10"/>
      <c r="R93" s="10"/>
      <c r="S93" s="10"/>
      <c r="T93" s="10"/>
      <c r="U93" s="8"/>
      <c r="X93" s="8" t="s">
        <v>1105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1094</v>
      </c>
      <c r="D94" s="8" t="s">
        <v>1095</v>
      </c>
      <c r="E94" s="8" t="s">
        <v>1106</v>
      </c>
      <c r="F94" s="8" t="str">
        <f>IF(ISBLANK(E94), "", Table2[[#This Row],[unique_id]])</f>
        <v>home_secure_front_door_off</v>
      </c>
      <c r="G94" s="8" t="s">
        <v>1107</v>
      </c>
      <c r="H94" s="8" t="s">
        <v>409</v>
      </c>
      <c r="I94" s="8" t="s">
        <v>132</v>
      </c>
      <c r="K94" s="8" t="s">
        <v>1108</v>
      </c>
      <c r="L94" s="8" t="s">
        <v>1104</v>
      </c>
      <c r="O94" s="8"/>
      <c r="P94" s="10"/>
      <c r="Q94" s="10"/>
      <c r="R94" s="10"/>
      <c r="S94" s="10"/>
      <c r="T94" s="10"/>
      <c r="U94" s="8"/>
      <c r="X94" s="8" t="s">
        <v>1105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1094</v>
      </c>
      <c r="D95" s="8" t="s">
        <v>1095</v>
      </c>
      <c r="E95" s="8" t="s">
        <v>1111</v>
      </c>
      <c r="F95" s="8" t="str">
        <f>IF(ISBLANK(E95), "", Table2[[#This Row],[unique_id]])</f>
        <v>home_sleep_on</v>
      </c>
      <c r="G95" s="8" t="s">
        <v>1109</v>
      </c>
      <c r="H95" s="8" t="s">
        <v>409</v>
      </c>
      <c r="I95" s="8" t="s">
        <v>132</v>
      </c>
      <c r="K95" s="8" t="s">
        <v>1113</v>
      </c>
      <c r="L95" s="8" t="s">
        <v>1114</v>
      </c>
      <c r="O95" s="8"/>
      <c r="P95" s="10"/>
      <c r="Q95" s="10"/>
      <c r="R95" s="10"/>
      <c r="S95" s="10"/>
      <c r="T95" s="10"/>
      <c r="U95" s="8"/>
      <c r="X95" s="8" t="s">
        <v>410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1094</v>
      </c>
      <c r="D96" s="8" t="s">
        <v>1095</v>
      </c>
      <c r="E96" s="8" t="s">
        <v>1112</v>
      </c>
      <c r="F96" s="8" t="str">
        <f>IF(ISBLANK(E96), "", Table2[[#This Row],[unique_id]])</f>
        <v>home_sleep_off</v>
      </c>
      <c r="G96" s="8" t="s">
        <v>1110</v>
      </c>
      <c r="H96" s="8" t="s">
        <v>409</v>
      </c>
      <c r="I96" s="8" t="s">
        <v>132</v>
      </c>
      <c r="K96" s="8" t="s">
        <v>1113</v>
      </c>
      <c r="L96" s="8" t="s">
        <v>1104</v>
      </c>
      <c r="O96" s="8"/>
      <c r="P96" s="10"/>
      <c r="Q96" s="10"/>
      <c r="R96" s="10"/>
      <c r="S96" s="10"/>
      <c r="T96" s="10"/>
      <c r="U96" s="8"/>
      <c r="X96" s="8" t="s">
        <v>1115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693</v>
      </c>
      <c r="D97" s="8" t="s">
        <v>452</v>
      </c>
      <c r="E97" s="8" t="s">
        <v>451</v>
      </c>
      <c r="F97" s="8" t="str">
        <f>IF(ISBLANK(E97), "", Table2[[#This Row],[unique_id]])</f>
        <v>column_break</v>
      </c>
      <c r="G97" s="8" t="s">
        <v>448</v>
      </c>
      <c r="H97" s="8" t="s">
        <v>409</v>
      </c>
      <c r="I97" s="8" t="s">
        <v>132</v>
      </c>
      <c r="M97" s="8" t="s">
        <v>449</v>
      </c>
      <c r="N97" s="8" t="s">
        <v>450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754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513</v>
      </c>
      <c r="AI98" s="8" t="s">
        <v>129</v>
      </c>
      <c r="AJ98" s="8" t="s">
        <v>514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624</v>
      </c>
      <c r="AO98" s="8" t="s">
        <v>515</v>
      </c>
      <c r="AP98" s="8" t="s">
        <v>627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754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513</v>
      </c>
      <c r="AI99" s="8" t="s">
        <v>129</v>
      </c>
      <c r="AJ99" s="8" t="s">
        <v>514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624</v>
      </c>
      <c r="AO99" s="8" t="s">
        <v>516</v>
      </c>
      <c r="AP99" s="8" t="s">
        <v>628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643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741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513</v>
      </c>
      <c r="AI100" s="8" t="s">
        <v>129</v>
      </c>
      <c r="AJ100" s="8" t="s">
        <v>514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624</v>
      </c>
      <c r="AO100" s="8" t="s">
        <v>519</v>
      </c>
      <c r="AP100" s="8" t="s">
        <v>629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741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492</v>
      </c>
      <c r="AI101" s="8" t="s">
        <v>129</v>
      </c>
      <c r="AJ101" s="8" t="s">
        <v>489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624</v>
      </c>
      <c r="AO101" s="9" t="s">
        <v>493</v>
      </c>
      <c r="AP101" s="9" t="s">
        <v>623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644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741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513</v>
      </c>
      <c r="AI102" s="8" t="s">
        <v>129</v>
      </c>
      <c r="AJ102" s="8" t="s">
        <v>514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624</v>
      </c>
      <c r="AO102" s="8" t="s">
        <v>520</v>
      </c>
      <c r="AP102" s="8" t="s">
        <v>630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645</v>
      </c>
      <c r="F103" s="8" t="str">
        <f>IF(ISBLANK(E103), "", Table2[[#This Row],[unique_id]])</f>
        <v>deck_fan</v>
      </c>
      <c r="G103" s="8" t="s">
        <v>487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487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646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513</v>
      </c>
      <c r="AI104" s="8" t="s">
        <v>522</v>
      </c>
      <c r="AJ104" s="8" t="s">
        <v>514</v>
      </c>
      <c r="AK104" s="8" t="str">
        <f>IF(OR(ISBLANK(AO104), ISBLANK(AP104)), "", Table2[[#This Row],[device_via_device]])</f>
        <v>SenseMe</v>
      </c>
      <c r="AL104" s="8" t="s">
        <v>487</v>
      </c>
      <c r="AN104" s="8" t="s">
        <v>624</v>
      </c>
      <c r="AO104" s="8" t="s">
        <v>517</v>
      </c>
      <c r="AP104" s="8" t="s">
        <v>631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647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513</v>
      </c>
      <c r="AI105" s="8" t="s">
        <v>523</v>
      </c>
      <c r="AJ105" s="8" t="s">
        <v>514</v>
      </c>
      <c r="AK105" s="8" t="str">
        <f>IF(OR(ISBLANK(AO105), ISBLANK(AP105)), "", Table2[[#This Row],[device_via_device]])</f>
        <v>SenseMe</v>
      </c>
      <c r="AL105" s="8" t="s">
        <v>487</v>
      </c>
      <c r="AN105" s="8" t="s">
        <v>624</v>
      </c>
      <c r="AO105" s="8" t="s">
        <v>518</v>
      </c>
      <c r="AP105" s="14" t="s">
        <v>632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693</v>
      </c>
      <c r="D106" s="8" t="s">
        <v>452</v>
      </c>
      <c r="E106" s="8" t="s">
        <v>451</v>
      </c>
      <c r="F106" s="8" t="str">
        <f>IF(ISBLANK(E106), "", Table2[[#This Row],[unique_id]])</f>
        <v>column_break</v>
      </c>
      <c r="G106" s="8" t="s">
        <v>448</v>
      </c>
      <c r="H106" s="8" t="s">
        <v>131</v>
      </c>
      <c r="I106" s="8" t="s">
        <v>132</v>
      </c>
      <c r="M106" s="8" t="s">
        <v>449</v>
      </c>
      <c r="N106" s="8" t="s">
        <v>450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779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374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531</v>
      </c>
      <c r="D108" s="8" t="s">
        <v>137</v>
      </c>
      <c r="E108" s="8" t="s">
        <v>401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818</v>
      </c>
      <c r="K108" s="8" t="s">
        <v>1099</v>
      </c>
      <c r="M108" s="8" t="s">
        <v>136</v>
      </c>
      <c r="O108" s="8"/>
      <c r="P108" s="10"/>
      <c r="Q108" s="10" t="s">
        <v>770</v>
      </c>
      <c r="R108" s="17" t="s">
        <v>790</v>
      </c>
      <c r="S108" s="16" t="s">
        <v>889</v>
      </c>
      <c r="T108" s="16" t="s">
        <v>851</v>
      </c>
      <c r="U108" s="8"/>
      <c r="X108" s="8" t="s">
        <v>374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873</v>
      </c>
      <c r="AI108" s="8" t="s">
        <v>781</v>
      </c>
      <c r="AJ108" s="8" t="s">
        <v>876</v>
      </c>
      <c r="AK108" s="8" t="s">
        <v>531</v>
      </c>
      <c r="AL108" s="8" t="s">
        <v>130</v>
      </c>
      <c r="AM108" s="8" t="s">
        <v>1118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769</v>
      </c>
      <c r="R109" s="17" t="s">
        <v>790</v>
      </c>
      <c r="S109" s="16" t="s">
        <v>817</v>
      </c>
      <c r="T109" s="16" t="s">
        <v>851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873</v>
      </c>
      <c r="AI109" s="8" t="s">
        <v>782</v>
      </c>
      <c r="AJ109" s="8" t="s">
        <v>876</v>
      </c>
      <c r="AK109" s="8" t="s">
        <v>531</v>
      </c>
      <c r="AL109" s="8" t="s">
        <v>130</v>
      </c>
      <c r="AM109" s="8" t="s">
        <v>1118</v>
      </c>
      <c r="AO109" s="8" t="s">
        <v>788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531</v>
      </c>
      <c r="D110" s="8" t="s">
        <v>137</v>
      </c>
      <c r="E110" s="8" t="s">
        <v>402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818</v>
      </c>
      <c r="K110" s="8" t="s">
        <v>1100</v>
      </c>
      <c r="M110" s="8" t="s">
        <v>136</v>
      </c>
      <c r="O110" s="8"/>
      <c r="P110" s="10"/>
      <c r="Q110" s="10" t="s">
        <v>770</v>
      </c>
      <c r="R110" s="17" t="s">
        <v>791</v>
      </c>
      <c r="S110" s="16" t="s">
        <v>889</v>
      </c>
      <c r="T110" s="16" t="s">
        <v>852</v>
      </c>
      <c r="U110" s="8"/>
      <c r="X110" s="8" t="s">
        <v>374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873</v>
      </c>
      <c r="AI110" s="8" t="s">
        <v>781</v>
      </c>
      <c r="AJ110" s="8" t="s">
        <v>876</v>
      </c>
      <c r="AK110" s="8" t="s">
        <v>531</v>
      </c>
      <c r="AL110" s="8" t="s">
        <v>127</v>
      </c>
      <c r="AM110" s="8" t="s">
        <v>1118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769</v>
      </c>
      <c r="R111" s="17" t="s">
        <v>791</v>
      </c>
      <c r="S111" s="16" t="s">
        <v>817</v>
      </c>
      <c r="T111" s="16" t="s">
        <v>852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873</v>
      </c>
      <c r="AI111" s="8" t="s">
        <v>782</v>
      </c>
      <c r="AJ111" s="8" t="s">
        <v>876</v>
      </c>
      <c r="AK111" s="8" t="s">
        <v>531</v>
      </c>
      <c r="AL111" s="8" t="s">
        <v>127</v>
      </c>
      <c r="AM111" s="8" t="s">
        <v>1118</v>
      </c>
      <c r="AO111" s="8" t="s">
        <v>815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944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779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374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531</v>
      </c>
      <c r="D113" s="8" t="s">
        <v>137</v>
      </c>
      <c r="E113" s="8" t="s">
        <v>626</v>
      </c>
      <c r="F113" s="8" t="str">
        <f>IF(ISBLANK(E113), "", Table2[[#This Row],[unique_id]])</f>
        <v>edwin_night_light</v>
      </c>
      <c r="G113" s="8" t="s">
        <v>625</v>
      </c>
      <c r="H113" s="8" t="s">
        <v>139</v>
      </c>
      <c r="I113" s="8" t="s">
        <v>132</v>
      </c>
      <c r="J113" s="8" t="s">
        <v>819</v>
      </c>
      <c r="K113" s="8" t="s">
        <v>1099</v>
      </c>
      <c r="M113" s="8" t="s">
        <v>136</v>
      </c>
      <c r="O113" s="8"/>
      <c r="P113" s="10"/>
      <c r="Q113" s="10" t="s">
        <v>770</v>
      </c>
      <c r="R113" s="17">
        <v>300</v>
      </c>
      <c r="S113" s="16" t="s">
        <v>889</v>
      </c>
      <c r="T113" s="16" t="s">
        <v>851</v>
      </c>
      <c r="U113" s="8"/>
      <c r="X113" s="8" t="s">
        <v>374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766</v>
      </c>
      <c r="AI113" s="8" t="s">
        <v>786</v>
      </c>
      <c r="AJ113" s="8" t="s">
        <v>765</v>
      </c>
      <c r="AK113" s="8" t="s">
        <v>531</v>
      </c>
      <c r="AL113" s="8" t="s">
        <v>127</v>
      </c>
      <c r="AM113" s="8" t="s">
        <v>1118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769</v>
      </c>
      <c r="R114" s="17">
        <v>300</v>
      </c>
      <c r="S114" s="16" t="s">
        <v>817</v>
      </c>
      <c r="T114" s="16" t="s">
        <v>851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766</v>
      </c>
      <c r="AI114" s="8" t="s">
        <v>787</v>
      </c>
      <c r="AJ114" s="8" t="s">
        <v>765</v>
      </c>
      <c r="AK114" s="8" t="s">
        <v>531</v>
      </c>
      <c r="AL114" s="8" t="s">
        <v>127</v>
      </c>
      <c r="AM114" s="8" t="s">
        <v>1118</v>
      </c>
      <c r="AO114" s="8" t="s">
        <v>789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531</v>
      </c>
      <c r="D115" s="8" t="s">
        <v>137</v>
      </c>
      <c r="E115" s="8" t="s">
        <v>390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778</v>
      </c>
      <c r="K115" s="8" t="s">
        <v>1101</v>
      </c>
      <c r="M115" s="8" t="s">
        <v>136</v>
      </c>
      <c r="O115" s="8"/>
      <c r="P115" s="10"/>
      <c r="Q115" s="10" t="s">
        <v>770</v>
      </c>
      <c r="R115" s="17">
        <v>400</v>
      </c>
      <c r="S115" s="16" t="s">
        <v>889</v>
      </c>
      <c r="T115" s="16" t="s">
        <v>850</v>
      </c>
      <c r="U115" s="8"/>
      <c r="X115" s="8" t="s">
        <v>374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766</v>
      </c>
      <c r="AI115" s="8" t="s">
        <v>767</v>
      </c>
      <c r="AJ115" s="8" t="s">
        <v>765</v>
      </c>
      <c r="AK115" s="8" t="s">
        <v>531</v>
      </c>
      <c r="AL115" s="8" t="s">
        <v>588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769</v>
      </c>
      <c r="R116" s="17">
        <v>400</v>
      </c>
      <c r="S116" s="16" t="s">
        <v>817</v>
      </c>
      <c r="T116" s="16" t="s">
        <v>850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766</v>
      </c>
      <c r="AI116" s="8" t="s">
        <v>768</v>
      </c>
      <c r="AJ116" s="8" t="s">
        <v>765</v>
      </c>
      <c r="AK116" s="8" t="s">
        <v>531</v>
      </c>
      <c r="AL116" s="8" t="s">
        <v>588</v>
      </c>
      <c r="AO116" s="8" t="s">
        <v>792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769</v>
      </c>
      <c r="R117" s="17">
        <v>400</v>
      </c>
      <c r="S117" s="16" t="s">
        <v>817</v>
      </c>
      <c r="T117" s="16" t="s">
        <v>850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766</v>
      </c>
      <c r="AI117" s="8" t="s">
        <v>775</v>
      </c>
      <c r="AJ117" s="8" t="s">
        <v>765</v>
      </c>
      <c r="AK117" s="8" t="s">
        <v>531</v>
      </c>
      <c r="AL117" s="8" t="s">
        <v>588</v>
      </c>
      <c r="AO117" s="8" t="s">
        <v>793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769</v>
      </c>
      <c r="R118" s="17">
        <v>400</v>
      </c>
      <c r="S118" s="16" t="s">
        <v>817</v>
      </c>
      <c r="T118" s="16" t="s">
        <v>850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766</v>
      </c>
      <c r="AI118" s="8" t="s">
        <v>776</v>
      </c>
      <c r="AJ118" s="8" t="s">
        <v>765</v>
      </c>
      <c r="AK118" s="8" t="s">
        <v>531</v>
      </c>
      <c r="AL118" s="8" t="s">
        <v>588</v>
      </c>
      <c r="AO118" s="8" t="s">
        <v>794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769</v>
      </c>
      <c r="R119" s="17">
        <v>400</v>
      </c>
      <c r="S119" s="16" t="s">
        <v>817</v>
      </c>
      <c r="T119" s="16" t="s">
        <v>850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766</v>
      </c>
      <c r="AI119" s="8" t="s">
        <v>783</v>
      </c>
      <c r="AJ119" s="8" t="s">
        <v>765</v>
      </c>
      <c r="AK119" s="8" t="s">
        <v>531</v>
      </c>
      <c r="AL119" s="8" t="s">
        <v>588</v>
      </c>
      <c r="AO119" s="8" t="s">
        <v>795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531</v>
      </c>
      <c r="D120" s="8" t="s">
        <v>137</v>
      </c>
      <c r="E120" s="8" t="s">
        <v>391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778</v>
      </c>
      <c r="K120" s="8" t="s">
        <v>1100</v>
      </c>
      <c r="M120" s="8" t="s">
        <v>136</v>
      </c>
      <c r="O120" s="8"/>
      <c r="P120" s="10"/>
      <c r="Q120" s="10" t="s">
        <v>770</v>
      </c>
      <c r="R120" s="17">
        <v>500</v>
      </c>
      <c r="S120" s="16" t="s">
        <v>889</v>
      </c>
      <c r="T120" s="16" t="s">
        <v>852</v>
      </c>
      <c r="U120" s="8"/>
      <c r="X120" s="8" t="s">
        <v>374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766</v>
      </c>
      <c r="AI120" s="8" t="s">
        <v>767</v>
      </c>
      <c r="AJ120" s="8" t="s">
        <v>765</v>
      </c>
      <c r="AK120" s="8" t="s">
        <v>531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769</v>
      </c>
      <c r="R121" s="17">
        <v>500</v>
      </c>
      <c r="S121" s="16" t="s">
        <v>817</v>
      </c>
      <c r="T121" s="16" t="s">
        <v>852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766</v>
      </c>
      <c r="AI121" s="8" t="s">
        <v>768</v>
      </c>
      <c r="AJ121" s="8" t="s">
        <v>765</v>
      </c>
      <c r="AK121" s="8" t="s">
        <v>531</v>
      </c>
      <c r="AL121" s="8" t="s">
        <v>204</v>
      </c>
      <c r="AO121" s="8" t="s">
        <v>796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769</v>
      </c>
      <c r="R122" s="17">
        <v>500</v>
      </c>
      <c r="S122" s="16" t="s">
        <v>817</v>
      </c>
      <c r="T122" s="16" t="s">
        <v>852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766</v>
      </c>
      <c r="AI122" s="8" t="s">
        <v>775</v>
      </c>
      <c r="AJ122" s="8" t="s">
        <v>765</v>
      </c>
      <c r="AK122" s="8" t="s">
        <v>531</v>
      </c>
      <c r="AL122" s="8" t="s">
        <v>204</v>
      </c>
      <c r="AO122" s="8" t="s">
        <v>797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769</v>
      </c>
      <c r="R123" s="17">
        <v>500</v>
      </c>
      <c r="S123" s="16" t="s">
        <v>817</v>
      </c>
      <c r="T123" s="16" t="s">
        <v>852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766</v>
      </c>
      <c r="AI123" s="8" t="s">
        <v>776</v>
      </c>
      <c r="AJ123" s="8" t="s">
        <v>765</v>
      </c>
      <c r="AK123" s="8" t="s">
        <v>531</v>
      </c>
      <c r="AL123" s="8" t="s">
        <v>204</v>
      </c>
      <c r="AO123" s="8" t="s">
        <v>798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769</v>
      </c>
      <c r="R124" s="17">
        <v>500</v>
      </c>
      <c r="S124" s="16" t="s">
        <v>817</v>
      </c>
      <c r="T124" s="16" t="s">
        <v>852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766</v>
      </c>
      <c r="AI124" s="8" t="s">
        <v>783</v>
      </c>
      <c r="AJ124" s="8" t="s">
        <v>765</v>
      </c>
      <c r="AK124" s="8" t="s">
        <v>531</v>
      </c>
      <c r="AL124" s="8" t="s">
        <v>204</v>
      </c>
      <c r="AO124" s="8" t="s">
        <v>799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769</v>
      </c>
      <c r="R125" s="17">
        <v>500</v>
      </c>
      <c r="S125" s="16" t="s">
        <v>817</v>
      </c>
      <c r="T125" s="16" t="s">
        <v>852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766</v>
      </c>
      <c r="AI125" s="8" t="s">
        <v>784</v>
      </c>
      <c r="AJ125" s="8" t="s">
        <v>765</v>
      </c>
      <c r="AK125" s="8" t="s">
        <v>531</v>
      </c>
      <c r="AL125" s="8" t="s">
        <v>204</v>
      </c>
      <c r="AO125" s="8" t="s">
        <v>800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769</v>
      </c>
      <c r="R126" s="17">
        <v>500</v>
      </c>
      <c r="S126" s="16" t="s">
        <v>817</v>
      </c>
      <c r="T126" s="16" t="s">
        <v>852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766</v>
      </c>
      <c r="AI126" s="8" t="s">
        <v>785</v>
      </c>
      <c r="AJ126" s="8" t="s">
        <v>765</v>
      </c>
      <c r="AK126" s="8" t="s">
        <v>531</v>
      </c>
      <c r="AL126" s="8" t="s">
        <v>204</v>
      </c>
      <c r="AO126" s="8" t="s">
        <v>801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531</v>
      </c>
      <c r="D127" s="8" t="s">
        <v>137</v>
      </c>
      <c r="E127" s="8" t="s">
        <v>392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778</v>
      </c>
      <c r="K127" s="8" t="s">
        <v>1100</v>
      </c>
      <c r="M127" s="8" t="s">
        <v>136</v>
      </c>
      <c r="O127" s="8"/>
      <c r="P127" s="10"/>
      <c r="Q127" s="10" t="s">
        <v>770</v>
      </c>
      <c r="R127" s="17">
        <v>600</v>
      </c>
      <c r="S127" s="16" t="s">
        <v>889</v>
      </c>
      <c r="T127" s="16" t="s">
        <v>852</v>
      </c>
      <c r="U127" s="8"/>
      <c r="X127" s="8" t="s">
        <v>374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766</v>
      </c>
      <c r="AI127" s="8" t="s">
        <v>767</v>
      </c>
      <c r="AJ127" s="8" t="s">
        <v>765</v>
      </c>
      <c r="AK127" s="8" t="s">
        <v>531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769</v>
      </c>
      <c r="R128" s="17">
        <v>600</v>
      </c>
      <c r="S128" s="16" t="s">
        <v>817</v>
      </c>
      <c r="T128" s="16" t="s">
        <v>852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766</v>
      </c>
      <c r="AI128" s="8" t="s">
        <v>768</v>
      </c>
      <c r="AJ128" s="8" t="s">
        <v>765</v>
      </c>
      <c r="AK128" s="8" t="s">
        <v>531</v>
      </c>
      <c r="AL128" s="8" t="s">
        <v>205</v>
      </c>
      <c r="AO128" s="8" t="s">
        <v>802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769</v>
      </c>
      <c r="R129" s="17">
        <v>600</v>
      </c>
      <c r="S129" s="16" t="s">
        <v>817</v>
      </c>
      <c r="T129" s="16" t="s">
        <v>852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766</v>
      </c>
      <c r="AI129" s="8" t="s">
        <v>775</v>
      </c>
      <c r="AJ129" s="8" t="s">
        <v>765</v>
      </c>
      <c r="AK129" s="8" t="s">
        <v>531</v>
      </c>
      <c r="AL129" s="8" t="s">
        <v>205</v>
      </c>
      <c r="AO129" s="8" t="s">
        <v>803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769</v>
      </c>
      <c r="R130" s="17">
        <v>600</v>
      </c>
      <c r="S130" s="16" t="s">
        <v>817</v>
      </c>
      <c r="T130" s="16" t="s">
        <v>852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766</v>
      </c>
      <c r="AI130" s="8" t="s">
        <v>776</v>
      </c>
      <c r="AJ130" s="8" t="s">
        <v>765</v>
      </c>
      <c r="AK130" s="8" t="s">
        <v>531</v>
      </c>
      <c r="AL130" s="8" t="s">
        <v>205</v>
      </c>
      <c r="AO130" s="8" t="s">
        <v>804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945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374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1118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531</v>
      </c>
      <c r="D132" s="8" t="s">
        <v>137</v>
      </c>
      <c r="E132" s="8" t="s">
        <v>862</v>
      </c>
      <c r="F132" s="8" t="str">
        <f>IF(ISBLANK(E132), "", Table2[[#This Row],[unique_id]])</f>
        <v>lounge_lamp</v>
      </c>
      <c r="G132" s="8" t="s">
        <v>863</v>
      </c>
      <c r="H132" s="8" t="s">
        <v>139</v>
      </c>
      <c r="I132" s="8" t="s">
        <v>132</v>
      </c>
      <c r="J132" s="8" t="s">
        <v>818</v>
      </c>
      <c r="K132" s="8" t="s">
        <v>1100</v>
      </c>
      <c r="M132" s="8" t="s">
        <v>136</v>
      </c>
      <c r="O132" s="8"/>
      <c r="P132" s="10"/>
      <c r="Q132" s="10" t="s">
        <v>770</v>
      </c>
      <c r="R132" s="17" t="s">
        <v>865</v>
      </c>
      <c r="S132" s="16" t="s">
        <v>889</v>
      </c>
      <c r="T132" s="16" t="s">
        <v>852</v>
      </c>
      <c r="U132" s="8"/>
      <c r="X132" s="8" t="s">
        <v>374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766</v>
      </c>
      <c r="AI132" s="8" t="s">
        <v>781</v>
      </c>
      <c r="AJ132" s="8" t="s">
        <v>765</v>
      </c>
      <c r="AK132" s="8" t="s">
        <v>531</v>
      </c>
      <c r="AL132" s="8" t="s">
        <v>205</v>
      </c>
      <c r="AM132" s="8" t="s">
        <v>1118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769</v>
      </c>
      <c r="R133" s="17" t="s">
        <v>865</v>
      </c>
      <c r="S133" s="16" t="s">
        <v>817</v>
      </c>
      <c r="T133" s="16" t="s">
        <v>851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766</v>
      </c>
      <c r="AI133" s="8" t="s">
        <v>782</v>
      </c>
      <c r="AJ133" s="8" t="s">
        <v>765</v>
      </c>
      <c r="AK133" s="8" t="s">
        <v>531</v>
      </c>
      <c r="AL133" s="8" t="s">
        <v>205</v>
      </c>
      <c r="AM133" s="8" t="s">
        <v>1118</v>
      </c>
      <c r="AO133" s="8" t="s">
        <v>864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531</v>
      </c>
      <c r="D134" s="8" t="s">
        <v>137</v>
      </c>
      <c r="E134" s="8" t="s">
        <v>393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778</v>
      </c>
      <c r="K134" s="8" t="s">
        <v>1101</v>
      </c>
      <c r="M134" s="8" t="s">
        <v>136</v>
      </c>
      <c r="O134" s="8"/>
      <c r="P134" s="10"/>
      <c r="Q134" s="10" t="s">
        <v>770</v>
      </c>
      <c r="R134" s="10">
        <v>700</v>
      </c>
      <c r="S134" s="16" t="s">
        <v>889</v>
      </c>
      <c r="T134" s="16" t="s">
        <v>850</v>
      </c>
      <c r="U134" s="8"/>
      <c r="V134" s="51"/>
      <c r="X134" s="8" t="s">
        <v>374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766</v>
      </c>
      <c r="AI134" s="8" t="s">
        <v>767</v>
      </c>
      <c r="AJ134" s="8" t="s">
        <v>765</v>
      </c>
      <c r="AK134" s="8" t="s">
        <v>531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769</v>
      </c>
      <c r="R135" s="10">
        <v>700</v>
      </c>
      <c r="S135" s="16" t="s">
        <v>817</v>
      </c>
      <c r="T135" s="16" t="s">
        <v>850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766</v>
      </c>
      <c r="AI135" s="8" t="s">
        <v>768</v>
      </c>
      <c r="AJ135" s="8" t="s">
        <v>765</v>
      </c>
      <c r="AK135" s="8" t="s">
        <v>531</v>
      </c>
      <c r="AL135" s="8" t="s">
        <v>203</v>
      </c>
      <c r="AO135" s="8" t="s">
        <v>764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769</v>
      </c>
      <c r="R136" s="10">
        <v>700</v>
      </c>
      <c r="S136" s="16" t="s">
        <v>817</v>
      </c>
      <c r="T136" s="16" t="s">
        <v>850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766</v>
      </c>
      <c r="AI136" s="8" t="s">
        <v>775</v>
      </c>
      <c r="AJ136" s="8" t="s">
        <v>765</v>
      </c>
      <c r="AK136" s="8" t="s">
        <v>531</v>
      </c>
      <c r="AL136" s="8" t="s">
        <v>203</v>
      </c>
      <c r="AO136" s="8" t="s">
        <v>773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769</v>
      </c>
      <c r="R137" s="10">
        <v>700</v>
      </c>
      <c r="S137" s="16" t="s">
        <v>817</v>
      </c>
      <c r="T137" s="16" t="s">
        <v>850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766</v>
      </c>
      <c r="AI137" s="8" t="s">
        <v>776</v>
      </c>
      <c r="AJ137" s="8" t="s">
        <v>765</v>
      </c>
      <c r="AK137" s="8" t="s">
        <v>531</v>
      </c>
      <c r="AL137" s="8" t="s">
        <v>203</v>
      </c>
      <c r="AO137" s="8" t="s">
        <v>774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531</v>
      </c>
      <c r="D138" s="8" t="s">
        <v>137</v>
      </c>
      <c r="E138" s="8" t="s">
        <v>394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778</v>
      </c>
      <c r="K138" s="8" t="s">
        <v>1100</v>
      </c>
      <c r="M138" s="8" t="s">
        <v>136</v>
      </c>
      <c r="O138" s="8"/>
      <c r="P138" s="10"/>
      <c r="Q138" s="10" t="s">
        <v>770</v>
      </c>
      <c r="R138" s="10">
        <v>800</v>
      </c>
      <c r="S138" s="16" t="s">
        <v>889</v>
      </c>
      <c r="T138" s="16" t="s">
        <v>852</v>
      </c>
      <c r="U138" s="8"/>
      <c r="X138" s="8" t="s">
        <v>374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873</v>
      </c>
      <c r="AI138" s="8" t="s">
        <v>767</v>
      </c>
      <c r="AJ138" s="8" t="s">
        <v>876</v>
      </c>
      <c r="AK138" s="8" t="s">
        <v>531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769</v>
      </c>
      <c r="R139" s="10">
        <v>800</v>
      </c>
      <c r="S139" s="16" t="s">
        <v>817</v>
      </c>
      <c r="T139" s="16" t="s">
        <v>852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873</v>
      </c>
      <c r="AI139" s="8" t="s">
        <v>768</v>
      </c>
      <c r="AJ139" s="8" t="s">
        <v>876</v>
      </c>
      <c r="AK139" s="8" t="s">
        <v>531</v>
      </c>
      <c r="AL139" s="8" t="s">
        <v>217</v>
      </c>
      <c r="AO139" s="8" t="s">
        <v>805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769</v>
      </c>
      <c r="R140" s="10">
        <v>800</v>
      </c>
      <c r="S140" s="16" t="s">
        <v>817</v>
      </c>
      <c r="T140" s="16" t="s">
        <v>852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873</v>
      </c>
      <c r="AI140" s="8" t="s">
        <v>775</v>
      </c>
      <c r="AJ140" s="8" t="s">
        <v>876</v>
      </c>
      <c r="AK140" s="8" t="s">
        <v>531</v>
      </c>
      <c r="AL140" s="8" t="s">
        <v>217</v>
      </c>
      <c r="AO140" s="8" t="s">
        <v>806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769</v>
      </c>
      <c r="R141" s="10">
        <v>800</v>
      </c>
      <c r="S141" s="16" t="s">
        <v>817</v>
      </c>
      <c r="T141" s="16" t="s">
        <v>852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873</v>
      </c>
      <c r="AI141" s="8" t="s">
        <v>776</v>
      </c>
      <c r="AJ141" s="8" t="s">
        <v>876</v>
      </c>
      <c r="AK141" s="8" t="s">
        <v>531</v>
      </c>
      <c r="AL141" s="8" t="s">
        <v>217</v>
      </c>
      <c r="AO141" s="8" t="s">
        <v>807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769</v>
      </c>
      <c r="R142" s="10">
        <v>800</v>
      </c>
      <c r="S142" s="16" t="s">
        <v>817</v>
      </c>
      <c r="T142" s="16" t="s">
        <v>852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873</v>
      </c>
      <c r="AI142" s="8" t="s">
        <v>783</v>
      </c>
      <c r="AJ142" s="8" t="s">
        <v>876</v>
      </c>
      <c r="AK142" s="8" t="s">
        <v>531</v>
      </c>
      <c r="AL142" s="8" t="s">
        <v>217</v>
      </c>
      <c r="AO142" s="8" t="s">
        <v>808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904</v>
      </c>
      <c r="F143" s="8" t="str">
        <f>IF(ISBLANK(E143), "", Table2[[#This Row],[unique_id]])</f>
        <v>kitchen_downlights</v>
      </c>
      <c r="G143" s="8" t="s">
        <v>905</v>
      </c>
      <c r="H143" s="8" t="s">
        <v>139</v>
      </c>
      <c r="I143" s="8" t="s">
        <v>132</v>
      </c>
      <c r="J143" s="8" t="s">
        <v>906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374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492</v>
      </c>
      <c r="AI143" s="8" t="s">
        <v>907</v>
      </c>
      <c r="AJ143" s="8" t="s">
        <v>489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624</v>
      </c>
      <c r="AO143" s="8" t="s">
        <v>477</v>
      </c>
      <c r="AP143" s="8" t="s">
        <v>615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531</v>
      </c>
      <c r="D144" s="8" t="s">
        <v>137</v>
      </c>
      <c r="E144" s="8" t="s">
        <v>395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778</v>
      </c>
      <c r="K144" s="8" t="s">
        <v>1100</v>
      </c>
      <c r="M144" s="8" t="s">
        <v>136</v>
      </c>
      <c r="O144" s="8"/>
      <c r="P144" s="10"/>
      <c r="Q144" s="10" t="s">
        <v>770</v>
      </c>
      <c r="R144" s="10">
        <v>900</v>
      </c>
      <c r="S144" s="16" t="s">
        <v>889</v>
      </c>
      <c r="T144" s="16" t="s">
        <v>852</v>
      </c>
      <c r="U144" s="8"/>
      <c r="X144" s="8" t="s">
        <v>374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766</v>
      </c>
      <c r="AI144" s="8" t="s">
        <v>767</v>
      </c>
      <c r="AJ144" s="8" t="s">
        <v>765</v>
      </c>
      <c r="AK144" s="8" t="s">
        <v>531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769</v>
      </c>
      <c r="R145" s="10">
        <v>900</v>
      </c>
      <c r="S145" s="16" t="s">
        <v>817</v>
      </c>
      <c r="T145" s="16" t="s">
        <v>852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766</v>
      </c>
      <c r="AI145" s="8" t="s">
        <v>768</v>
      </c>
      <c r="AJ145" s="8" t="s">
        <v>765</v>
      </c>
      <c r="AK145" s="8" t="s">
        <v>531</v>
      </c>
      <c r="AL145" s="8" t="s">
        <v>225</v>
      </c>
      <c r="AO145" s="8" t="s">
        <v>809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531</v>
      </c>
      <c r="D146" s="8" t="s">
        <v>137</v>
      </c>
      <c r="E146" s="8" t="s">
        <v>396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778</v>
      </c>
      <c r="K146" s="8" t="s">
        <v>1100</v>
      </c>
      <c r="M146" s="8" t="s">
        <v>136</v>
      </c>
      <c r="O146" s="8"/>
      <c r="P146" s="10"/>
      <c r="Q146" s="10" t="s">
        <v>770</v>
      </c>
      <c r="R146" s="10">
        <v>1000</v>
      </c>
      <c r="S146" s="16" t="s">
        <v>889</v>
      </c>
      <c r="T146" s="16" t="s">
        <v>852</v>
      </c>
      <c r="U146" s="8"/>
      <c r="X146" s="8" t="s">
        <v>374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766</v>
      </c>
      <c r="AI146" s="8" t="s">
        <v>767</v>
      </c>
      <c r="AJ146" s="8" t="s">
        <v>765</v>
      </c>
      <c r="AK146" s="8" t="s">
        <v>531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769</v>
      </c>
      <c r="R147" s="10">
        <v>1000</v>
      </c>
      <c r="S147" s="16" t="s">
        <v>817</v>
      </c>
      <c r="T147" s="16" t="s">
        <v>852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766</v>
      </c>
      <c r="AI147" s="8" t="s">
        <v>768</v>
      </c>
      <c r="AJ147" s="8" t="s">
        <v>765</v>
      </c>
      <c r="AK147" s="8" t="s">
        <v>531</v>
      </c>
      <c r="AL147" s="8" t="s">
        <v>223</v>
      </c>
      <c r="AO147" s="8" t="s">
        <v>810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531</v>
      </c>
      <c r="D148" s="8" t="s">
        <v>137</v>
      </c>
      <c r="E148" s="8" t="s">
        <v>397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778</v>
      </c>
      <c r="M148" s="8" t="s">
        <v>136</v>
      </c>
      <c r="O148" s="8"/>
      <c r="P148" s="10"/>
      <c r="Q148" s="10" t="s">
        <v>770</v>
      </c>
      <c r="R148" s="10">
        <v>1100</v>
      </c>
      <c r="S148" s="16" t="s">
        <v>889</v>
      </c>
      <c r="T148" s="16" t="s">
        <v>853</v>
      </c>
      <c r="U148" s="8"/>
      <c r="X148" s="8" t="s">
        <v>374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873</v>
      </c>
      <c r="AI148" s="8" t="s">
        <v>767</v>
      </c>
      <c r="AJ148" s="8" t="s">
        <v>876</v>
      </c>
      <c r="AK148" s="8" t="s">
        <v>531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769</v>
      </c>
      <c r="R149" s="10">
        <v>1100</v>
      </c>
      <c r="S149" s="16" t="s">
        <v>817</v>
      </c>
      <c r="T149" s="16" t="s">
        <v>853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873</v>
      </c>
      <c r="AI149" s="8" t="s">
        <v>768</v>
      </c>
      <c r="AJ149" s="8" t="s">
        <v>876</v>
      </c>
      <c r="AK149" s="8" t="s">
        <v>531</v>
      </c>
      <c r="AL149" s="8" t="s">
        <v>224</v>
      </c>
      <c r="AO149" s="8" t="s">
        <v>811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531</v>
      </c>
      <c r="D150" s="8" t="s">
        <v>137</v>
      </c>
      <c r="E150" s="8" t="s">
        <v>398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778</v>
      </c>
      <c r="K150" s="8" t="s">
        <v>1101</v>
      </c>
      <c r="M150" s="8" t="s">
        <v>136</v>
      </c>
      <c r="O150" s="8"/>
      <c r="P150" s="10"/>
      <c r="Q150" s="10" t="s">
        <v>770</v>
      </c>
      <c r="R150" s="10">
        <v>1200</v>
      </c>
      <c r="S150" s="16" t="s">
        <v>889</v>
      </c>
      <c r="T150" s="16" t="s">
        <v>850</v>
      </c>
      <c r="U150" s="8"/>
      <c r="X150" s="8" t="s">
        <v>374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766</v>
      </c>
      <c r="AI150" s="8" t="s">
        <v>767</v>
      </c>
      <c r="AJ150" s="8" t="s">
        <v>765</v>
      </c>
      <c r="AK150" s="8" t="s">
        <v>531</v>
      </c>
      <c r="AL150" s="8" t="s">
        <v>488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769</v>
      </c>
      <c r="R151" s="10">
        <v>1200</v>
      </c>
      <c r="S151" s="16" t="s">
        <v>817</v>
      </c>
      <c r="T151" s="16" t="s">
        <v>850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766</v>
      </c>
      <c r="AI151" s="8" t="s">
        <v>768</v>
      </c>
      <c r="AJ151" s="8" t="s">
        <v>765</v>
      </c>
      <c r="AK151" s="8" t="s">
        <v>531</v>
      </c>
      <c r="AL151" s="8" t="s">
        <v>488</v>
      </c>
      <c r="AO151" s="8" t="s">
        <v>812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531</v>
      </c>
      <c r="D152" s="8" t="s">
        <v>137</v>
      </c>
      <c r="E152" s="8" t="s">
        <v>399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778</v>
      </c>
      <c r="K152" s="8" t="s">
        <v>1101</v>
      </c>
      <c r="M152" s="8" t="s">
        <v>136</v>
      </c>
      <c r="O152" s="8"/>
      <c r="P152" s="10"/>
      <c r="Q152" s="10" t="s">
        <v>770</v>
      </c>
      <c r="R152" s="10">
        <v>1300</v>
      </c>
      <c r="S152" s="16" t="s">
        <v>889</v>
      </c>
      <c r="T152" s="16" t="s">
        <v>850</v>
      </c>
      <c r="U152" s="8"/>
      <c r="X152" s="8" t="s">
        <v>374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873</v>
      </c>
      <c r="AI152" s="8" t="s">
        <v>767</v>
      </c>
      <c r="AJ152" s="8" t="s">
        <v>876</v>
      </c>
      <c r="AK152" s="8" t="s">
        <v>531</v>
      </c>
      <c r="AL152" s="8" t="s">
        <v>566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769</v>
      </c>
      <c r="R153" s="10">
        <v>1300</v>
      </c>
      <c r="S153" s="16" t="s">
        <v>817</v>
      </c>
      <c r="T153" s="16" t="s">
        <v>850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873</v>
      </c>
      <c r="AI153" s="8" t="s">
        <v>768</v>
      </c>
      <c r="AJ153" s="8" t="s">
        <v>876</v>
      </c>
      <c r="AK153" s="8" t="s">
        <v>531</v>
      </c>
      <c r="AL153" s="8" t="s">
        <v>566</v>
      </c>
      <c r="AO153" s="8" t="s">
        <v>813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531</v>
      </c>
      <c r="D154" s="8" t="s">
        <v>137</v>
      </c>
      <c r="E154" s="8" t="s">
        <v>400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778</v>
      </c>
      <c r="K154" s="8" t="s">
        <v>1101</v>
      </c>
      <c r="M154" s="8" t="s">
        <v>136</v>
      </c>
      <c r="O154" s="8"/>
      <c r="P154" s="10"/>
      <c r="Q154" s="10" t="s">
        <v>770</v>
      </c>
      <c r="R154" s="10">
        <v>1400</v>
      </c>
      <c r="S154" s="16" t="s">
        <v>889</v>
      </c>
      <c r="T154" s="16" t="s">
        <v>850</v>
      </c>
      <c r="U154" s="8"/>
      <c r="X154" s="8" t="s">
        <v>374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873</v>
      </c>
      <c r="AI154" s="8" t="s">
        <v>767</v>
      </c>
      <c r="AJ154" s="8" t="s">
        <v>876</v>
      </c>
      <c r="AK154" s="8" t="s">
        <v>531</v>
      </c>
      <c r="AL154" s="8" t="s">
        <v>780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769</v>
      </c>
      <c r="R155" s="10">
        <v>1400</v>
      </c>
      <c r="S155" s="16" t="s">
        <v>817</v>
      </c>
      <c r="T155" s="16" t="s">
        <v>850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873</v>
      </c>
      <c r="AI155" s="8" t="s">
        <v>768</v>
      </c>
      <c r="AJ155" s="8" t="s">
        <v>876</v>
      </c>
      <c r="AK155" s="8" t="s">
        <v>531</v>
      </c>
      <c r="AL155" s="8" t="s">
        <v>780</v>
      </c>
      <c r="AO155" s="8" t="s">
        <v>814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633</v>
      </c>
      <c r="F156" s="8" t="str">
        <f>IF(ISBLANK(E156), "", Table2[[#This Row],[unique_id]])</f>
        <v>deck_festoons</v>
      </c>
      <c r="G156" s="8" t="s">
        <v>388</v>
      </c>
      <c r="H156" s="8" t="s">
        <v>139</v>
      </c>
      <c r="I156" s="8" t="s">
        <v>132</v>
      </c>
      <c r="J156" s="8" t="s">
        <v>903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374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491</v>
      </c>
      <c r="AI156" s="8" t="s">
        <v>498</v>
      </c>
      <c r="AJ156" s="8" t="s">
        <v>490</v>
      </c>
      <c r="AK156" s="8" t="str">
        <f>IF(OR(ISBLANK(AO156), ISBLANK(AP156)), "", Table2[[#This Row],[device_via_device]])</f>
        <v>TPLink</v>
      </c>
      <c r="AL156" s="8" t="s">
        <v>487</v>
      </c>
      <c r="AN156" s="8" t="s">
        <v>624</v>
      </c>
      <c r="AO156" s="8" t="s">
        <v>872</v>
      </c>
      <c r="AP156" s="8" t="s">
        <v>871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866</v>
      </c>
      <c r="F157" s="8" t="str">
        <f>IF(ISBLANK(E157), "", Table2[[#This Row],[unique_id]])</f>
        <v>landing_festoons</v>
      </c>
      <c r="G157" s="8" t="s">
        <v>867</v>
      </c>
      <c r="H157" s="8" t="s">
        <v>139</v>
      </c>
      <c r="I157" s="8" t="s">
        <v>132</v>
      </c>
      <c r="J157" s="8" t="s">
        <v>903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374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491</v>
      </c>
      <c r="AI157" s="8" t="s">
        <v>498</v>
      </c>
      <c r="AJ157" s="8" t="s">
        <v>490</v>
      </c>
      <c r="AK157" s="8" t="str">
        <f>IF(OR(ISBLANK(AO157), ISBLANK(AP157)), "", Table2[[#This Row],[device_via_device]])</f>
        <v>TPLink</v>
      </c>
      <c r="AL157" s="8" t="s">
        <v>868</v>
      </c>
      <c r="AN157" s="8" t="s">
        <v>624</v>
      </c>
      <c r="AO157" s="8" t="s">
        <v>869</v>
      </c>
      <c r="AP157" s="8" t="s">
        <v>870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531</v>
      </c>
      <c r="D158" s="8" t="s">
        <v>137</v>
      </c>
      <c r="E158" s="8" t="s">
        <v>890</v>
      </c>
      <c r="F158" s="8" t="str">
        <f>IF(ISBLANK(E158), "", Table2[[#This Row],[unique_id]])</f>
        <v>garden_pedestals</v>
      </c>
      <c r="G158" s="8" t="s">
        <v>891</v>
      </c>
      <c r="H158" s="8" t="s">
        <v>139</v>
      </c>
      <c r="I158" s="8" t="s">
        <v>132</v>
      </c>
      <c r="J158" s="8" t="s">
        <v>902</v>
      </c>
      <c r="M158" s="8" t="s">
        <v>136</v>
      </c>
      <c r="O158" s="8"/>
      <c r="P158" s="10"/>
      <c r="Q158" s="10" t="s">
        <v>770</v>
      </c>
      <c r="R158" s="10" t="s">
        <v>879</v>
      </c>
      <c r="S158" s="16" t="s">
        <v>888</v>
      </c>
      <c r="T158" s="16" t="s">
        <v>878</v>
      </c>
      <c r="U158" s="8"/>
      <c r="X158" s="8" t="s">
        <v>374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875</v>
      </c>
      <c r="AI158" s="8" t="s">
        <v>893</v>
      </c>
      <c r="AJ158" s="8" t="s">
        <v>877</v>
      </c>
      <c r="AK158" s="8" t="s">
        <v>531</v>
      </c>
      <c r="AL158" s="8" t="s">
        <v>892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769</v>
      </c>
      <c r="R159" s="10" t="s">
        <v>879</v>
      </c>
      <c r="S159" s="16" t="s">
        <v>817</v>
      </c>
      <c r="T159" s="16" t="s">
        <v>878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875</v>
      </c>
      <c r="AI159" s="8" t="s">
        <v>894</v>
      </c>
      <c r="AJ159" s="8" t="s">
        <v>877</v>
      </c>
      <c r="AK159" s="8" t="s">
        <v>531</v>
      </c>
      <c r="AL159" s="8" t="s">
        <v>892</v>
      </c>
      <c r="AO159" s="8" t="s">
        <v>874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769</v>
      </c>
      <c r="R160" s="10" t="s">
        <v>879</v>
      </c>
      <c r="S160" s="16" t="s">
        <v>817</v>
      </c>
      <c r="T160" s="16" t="s">
        <v>878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875</v>
      </c>
      <c r="AI160" s="8" t="s">
        <v>895</v>
      </c>
      <c r="AJ160" s="8" t="s">
        <v>877</v>
      </c>
      <c r="AK160" s="8" t="s">
        <v>531</v>
      </c>
      <c r="AL160" s="8" t="s">
        <v>892</v>
      </c>
      <c r="AO160" s="8" t="s">
        <v>880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769</v>
      </c>
      <c r="R161" s="10" t="s">
        <v>879</v>
      </c>
      <c r="S161" s="16" t="s">
        <v>817</v>
      </c>
      <c r="T161" s="16" t="s">
        <v>878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875</v>
      </c>
      <c r="AI161" s="8" t="s">
        <v>896</v>
      </c>
      <c r="AJ161" s="8" t="s">
        <v>877</v>
      </c>
      <c r="AK161" s="8" t="s">
        <v>531</v>
      </c>
      <c r="AL161" s="8" t="s">
        <v>892</v>
      </c>
      <c r="AO161" s="8" t="s">
        <v>881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769</v>
      </c>
      <c r="R162" s="10" t="s">
        <v>879</v>
      </c>
      <c r="S162" s="16" t="s">
        <v>817</v>
      </c>
      <c r="T162" s="16" t="s">
        <v>878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875</v>
      </c>
      <c r="AI162" s="8" t="s">
        <v>897</v>
      </c>
      <c r="AJ162" s="8" t="s">
        <v>877</v>
      </c>
      <c r="AK162" s="8" t="s">
        <v>531</v>
      </c>
      <c r="AL162" s="8" t="s">
        <v>892</v>
      </c>
      <c r="AO162" s="8" t="s">
        <v>882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910</v>
      </c>
      <c r="C163" s="33" t="s">
        <v>531</v>
      </c>
      <c r="D163" s="33" t="s">
        <v>137</v>
      </c>
      <c r="F163" s="33" t="str">
        <f>IF(ISBLANK(E163), "", Table2[[#This Row],[unique_id]])</f>
        <v/>
      </c>
      <c r="P163" s="34"/>
      <c r="Q163" s="34" t="s">
        <v>769</v>
      </c>
      <c r="R163" s="34" t="s">
        <v>879</v>
      </c>
      <c r="S163" s="35" t="s">
        <v>817</v>
      </c>
      <c r="T163" s="35" t="s">
        <v>878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875</v>
      </c>
      <c r="AI163" s="8" t="s">
        <v>1029</v>
      </c>
      <c r="AJ163" s="33" t="s">
        <v>877</v>
      </c>
      <c r="AK163" s="33" t="s">
        <v>531</v>
      </c>
      <c r="AL163" s="33" t="s">
        <v>892</v>
      </c>
      <c r="AO163" s="33" t="s">
        <v>1028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910</v>
      </c>
      <c r="C164" s="33" t="s">
        <v>531</v>
      </c>
      <c r="D164" s="33" t="s">
        <v>137</v>
      </c>
      <c r="F164" s="33" t="str">
        <f>IF(ISBLANK(E164), "", Table2[[#This Row],[unique_id]])</f>
        <v/>
      </c>
      <c r="P164" s="34"/>
      <c r="Q164" s="34" t="s">
        <v>769</v>
      </c>
      <c r="R164" s="34" t="s">
        <v>879</v>
      </c>
      <c r="S164" s="35" t="s">
        <v>817</v>
      </c>
      <c r="T164" s="35" t="s">
        <v>878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875</v>
      </c>
      <c r="AI164" s="8" t="s">
        <v>1030</v>
      </c>
      <c r="AJ164" s="33" t="s">
        <v>877</v>
      </c>
      <c r="AK164" s="33" t="s">
        <v>531</v>
      </c>
      <c r="AL164" s="33" t="s">
        <v>892</v>
      </c>
      <c r="AO164" s="33" t="s">
        <v>1028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910</v>
      </c>
      <c r="C165" s="33" t="s">
        <v>531</v>
      </c>
      <c r="D165" s="33" t="s">
        <v>137</v>
      </c>
      <c r="F165" s="33" t="str">
        <f>IF(ISBLANK(E165), "", Table2[[#This Row],[unique_id]])</f>
        <v/>
      </c>
      <c r="P165" s="34"/>
      <c r="Q165" s="34" t="s">
        <v>769</v>
      </c>
      <c r="R165" s="34" t="s">
        <v>879</v>
      </c>
      <c r="S165" s="35" t="s">
        <v>817</v>
      </c>
      <c r="T165" s="35" t="s">
        <v>878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875</v>
      </c>
      <c r="AI165" s="8" t="s">
        <v>1031</v>
      </c>
      <c r="AJ165" s="33" t="s">
        <v>877</v>
      </c>
      <c r="AK165" s="33" t="s">
        <v>531</v>
      </c>
      <c r="AL165" s="33" t="s">
        <v>892</v>
      </c>
      <c r="AO165" s="33" t="s">
        <v>1028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910</v>
      </c>
      <c r="C166" s="33" t="s">
        <v>531</v>
      </c>
      <c r="D166" s="33" t="s">
        <v>137</v>
      </c>
      <c r="F166" s="33" t="str">
        <f>IF(ISBLANK(E166), "", Table2[[#This Row],[unique_id]])</f>
        <v/>
      </c>
      <c r="P166" s="34"/>
      <c r="Q166" s="34" t="s">
        <v>769</v>
      </c>
      <c r="R166" s="34" t="s">
        <v>879</v>
      </c>
      <c r="S166" s="35" t="s">
        <v>817</v>
      </c>
      <c r="T166" s="35" t="s">
        <v>878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875</v>
      </c>
      <c r="AI166" s="8" t="s">
        <v>1032</v>
      </c>
      <c r="AJ166" s="33" t="s">
        <v>877</v>
      </c>
      <c r="AK166" s="33" t="s">
        <v>531</v>
      </c>
      <c r="AL166" s="33" t="s">
        <v>892</v>
      </c>
      <c r="AO166" s="33" t="s">
        <v>1028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531</v>
      </c>
      <c r="D167" s="8" t="s">
        <v>137</v>
      </c>
      <c r="E167" s="8" t="s">
        <v>900</v>
      </c>
      <c r="F167" s="8" t="str">
        <f>IF(ISBLANK(E167), "", Table2[[#This Row],[unique_id]])</f>
        <v>tree_spotlights</v>
      </c>
      <c r="G167" s="8" t="s">
        <v>887</v>
      </c>
      <c r="H167" s="8" t="s">
        <v>139</v>
      </c>
      <c r="I167" s="8" t="s">
        <v>132</v>
      </c>
      <c r="J167" s="8" t="s">
        <v>901</v>
      </c>
      <c r="M167" s="8" t="s">
        <v>136</v>
      </c>
      <c r="O167" s="8"/>
      <c r="P167" s="10"/>
      <c r="Q167" s="10" t="s">
        <v>770</v>
      </c>
      <c r="R167" s="10" t="s">
        <v>886</v>
      </c>
      <c r="S167" s="16" t="s">
        <v>888</v>
      </c>
      <c r="T167" s="16" t="s">
        <v>878</v>
      </c>
      <c r="U167" s="8"/>
      <c r="X167" s="8" t="s">
        <v>374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875</v>
      </c>
      <c r="AI167" s="8" t="s">
        <v>898</v>
      </c>
      <c r="AJ167" s="8" t="s">
        <v>885</v>
      </c>
      <c r="AK167" s="8" t="s">
        <v>531</v>
      </c>
      <c r="AL167" s="8" t="s">
        <v>884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769</v>
      </c>
      <c r="R168" s="10" t="s">
        <v>886</v>
      </c>
      <c r="S168" s="16" t="s">
        <v>817</v>
      </c>
      <c r="T168" s="16" t="s">
        <v>878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875</v>
      </c>
      <c r="AI168" s="8" t="s">
        <v>899</v>
      </c>
      <c r="AJ168" s="8" t="s">
        <v>885</v>
      </c>
      <c r="AK168" s="8" t="s">
        <v>531</v>
      </c>
      <c r="AL168" s="8" t="s">
        <v>884</v>
      </c>
      <c r="AO168" s="8" t="s">
        <v>883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769</v>
      </c>
      <c r="R169" s="10" t="s">
        <v>886</v>
      </c>
      <c r="S169" s="16" t="s">
        <v>817</v>
      </c>
      <c r="T169" s="16" t="s">
        <v>878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875</v>
      </c>
      <c r="AI169" s="8" t="s">
        <v>908</v>
      </c>
      <c r="AJ169" s="8" t="s">
        <v>885</v>
      </c>
      <c r="AK169" s="8" t="s">
        <v>531</v>
      </c>
      <c r="AL169" s="8" t="s">
        <v>884</v>
      </c>
      <c r="AO169" s="8" t="s">
        <v>909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910</v>
      </c>
      <c r="C170" s="33" t="s">
        <v>531</v>
      </c>
      <c r="D170" s="33" t="s">
        <v>137</v>
      </c>
      <c r="F170" s="33" t="str">
        <f>IF(ISBLANK(E170), "", Table2[[#This Row],[unique_id]])</f>
        <v/>
      </c>
      <c r="P170" s="34"/>
      <c r="Q170" s="34" t="s">
        <v>769</v>
      </c>
      <c r="R170" s="34" t="s">
        <v>886</v>
      </c>
      <c r="S170" s="35" t="s">
        <v>817</v>
      </c>
      <c r="T170" s="35" t="s">
        <v>878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875</v>
      </c>
      <c r="AI170" s="8" t="s">
        <v>1033</v>
      </c>
      <c r="AJ170" s="33" t="s">
        <v>885</v>
      </c>
      <c r="AK170" s="33" t="s">
        <v>531</v>
      </c>
      <c r="AL170" s="33" t="s">
        <v>884</v>
      </c>
      <c r="AO170" s="33" t="s">
        <v>1028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693</v>
      </c>
      <c r="D171" s="8" t="s">
        <v>452</v>
      </c>
      <c r="E171" s="8" t="s">
        <v>451</v>
      </c>
      <c r="F171" s="8" t="str">
        <f>IF(ISBLANK(E171), "", Table2[[#This Row],[unique_id]])</f>
        <v>column_break</v>
      </c>
      <c r="G171" s="8" t="s">
        <v>448</v>
      </c>
      <c r="H171" s="8" t="s">
        <v>1078</v>
      </c>
      <c r="I171" s="8" t="s">
        <v>132</v>
      </c>
      <c r="M171" s="8" t="s">
        <v>449</v>
      </c>
      <c r="N171" s="8" t="s">
        <v>450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710</v>
      </c>
      <c r="H172" s="8" t="s">
        <v>1078</v>
      </c>
      <c r="I172" s="8" t="s">
        <v>132</v>
      </c>
      <c r="J172" s="8" t="s">
        <v>710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492</v>
      </c>
      <c r="AI172" s="8" t="s">
        <v>500</v>
      </c>
      <c r="AJ172" s="8" t="s">
        <v>489</v>
      </c>
      <c r="AK172" s="8" t="str">
        <f>IF(OR(ISBLANK(AO172), ISBLANK(AP172)), "", Table2[[#This Row],[device_via_device]])</f>
        <v>TPLink</v>
      </c>
      <c r="AL172" s="8" t="s">
        <v>488</v>
      </c>
      <c r="AN172" s="8" t="s">
        <v>624</v>
      </c>
      <c r="AO172" s="8" t="s">
        <v>479</v>
      </c>
      <c r="AP172" s="8" t="s">
        <v>617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910</v>
      </c>
      <c r="C173" s="8" t="s">
        <v>1136</v>
      </c>
      <c r="D173" s="8" t="s">
        <v>134</v>
      </c>
      <c r="E173" s="8" t="s">
        <v>458</v>
      </c>
      <c r="F173" s="8" t="str">
        <f>IF(ISBLANK(E173), "", Table2[[#This Row],[unique_id]])</f>
        <v>roof_water_heater_booster</v>
      </c>
      <c r="G173" s="8" t="s">
        <v>707</v>
      </c>
      <c r="H173" s="8" t="s">
        <v>1078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700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697</v>
      </c>
      <c r="AI173" s="8" t="s">
        <v>696</v>
      </c>
      <c r="AJ173" s="8" t="s">
        <v>698</v>
      </c>
      <c r="AK173" s="8" t="s">
        <v>457</v>
      </c>
      <c r="AL173" s="8" t="s">
        <v>38</v>
      </c>
      <c r="AN173" s="8" t="s">
        <v>624</v>
      </c>
      <c r="AO173" s="8" t="s">
        <v>695</v>
      </c>
      <c r="AP173" s="9" t="s">
        <v>699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1136</v>
      </c>
      <c r="D174" s="8" t="s">
        <v>134</v>
      </c>
      <c r="E174" s="8" t="s">
        <v>701</v>
      </c>
      <c r="F174" s="8" t="str">
        <f>IF(ISBLANK(E174), "", Table2[[#This Row],[unique_id]])</f>
        <v>outdoor_pool_filter</v>
      </c>
      <c r="G174" s="8" t="s">
        <v>428</v>
      </c>
      <c r="H174" s="8" t="s">
        <v>1078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697</v>
      </c>
      <c r="AI174" s="8" t="s">
        <v>696</v>
      </c>
      <c r="AJ174" s="8" t="s">
        <v>698</v>
      </c>
      <c r="AK174" s="8" t="s">
        <v>457</v>
      </c>
      <c r="AL174" s="8" t="s">
        <v>702</v>
      </c>
      <c r="AN174" s="8" t="s">
        <v>624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712</v>
      </c>
      <c r="D175" s="8" t="s">
        <v>129</v>
      </c>
      <c r="E175" s="32" t="s">
        <v>717</v>
      </c>
      <c r="F175" s="8" t="str">
        <f>IF(ISBLANK(E175), "", Table2[[#This Row],[unique_id]])</f>
        <v>lounge_air_purifier</v>
      </c>
      <c r="G175" s="8" t="s">
        <v>205</v>
      </c>
      <c r="H175" s="8" t="s">
        <v>713</v>
      </c>
      <c r="I175" s="8" t="s">
        <v>132</v>
      </c>
      <c r="J175" s="8" t="s">
        <v>740</v>
      </c>
      <c r="M175" s="8" t="s">
        <v>136</v>
      </c>
      <c r="O175" s="8"/>
      <c r="P175" s="10"/>
      <c r="Q175" s="10" t="s">
        <v>769</v>
      </c>
      <c r="R175" s="10"/>
      <c r="S175" s="16" t="s">
        <v>817</v>
      </c>
      <c r="T175" s="16"/>
      <c r="U175" s="8"/>
      <c r="X175" s="8" t="s">
        <v>714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729</v>
      </c>
      <c r="AH175" s="10" t="s">
        <v>730</v>
      </c>
      <c r="AI175" s="8" t="s">
        <v>728</v>
      </c>
      <c r="AJ175" s="8" t="s">
        <v>731</v>
      </c>
      <c r="AK175" s="8" t="s">
        <v>712</v>
      </c>
      <c r="AL175" s="8" t="s">
        <v>205</v>
      </c>
      <c r="AO175" s="8" t="s">
        <v>755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712</v>
      </c>
      <c r="D176" s="8" t="s">
        <v>129</v>
      </c>
      <c r="E176" s="32" t="s">
        <v>823</v>
      </c>
      <c r="F176" s="8" t="str">
        <f>IF(ISBLANK(E176), "", Table2[[#This Row],[unique_id]])</f>
        <v>dining_air_purifier</v>
      </c>
      <c r="G176" s="8" t="s">
        <v>204</v>
      </c>
      <c r="H176" s="8" t="s">
        <v>713</v>
      </c>
      <c r="I176" s="8" t="s">
        <v>132</v>
      </c>
      <c r="J176" s="8" t="s">
        <v>740</v>
      </c>
      <c r="M176" s="8" t="s">
        <v>136</v>
      </c>
      <c r="O176" s="8"/>
      <c r="P176" s="10"/>
      <c r="Q176" s="10" t="s">
        <v>769</v>
      </c>
      <c r="R176" s="10"/>
      <c r="S176" s="16" t="s">
        <v>817</v>
      </c>
      <c r="T176" s="16"/>
      <c r="U176" s="8"/>
      <c r="X176" s="8" t="s">
        <v>714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825</v>
      </c>
      <c r="AH176" s="10" t="s">
        <v>730</v>
      </c>
      <c r="AI176" s="8" t="s">
        <v>728</v>
      </c>
      <c r="AJ176" s="8" t="s">
        <v>731</v>
      </c>
      <c r="AK176" s="8" t="s">
        <v>712</v>
      </c>
      <c r="AL176" s="8" t="s">
        <v>204</v>
      </c>
      <c r="AO176" s="8" t="s">
        <v>824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249</v>
      </c>
      <c r="F177" s="8" t="str">
        <f>IF(ISBLANK(E177), "", Table2[[#This Row],[unique_id]])</f>
        <v>home_power</v>
      </c>
      <c r="G177" s="51" t="s">
        <v>433</v>
      </c>
      <c r="H177" s="51" t="s">
        <v>286</v>
      </c>
      <c r="I177" s="51" t="s">
        <v>141</v>
      </c>
      <c r="K177" s="51"/>
      <c r="L177" s="51"/>
      <c r="M177" s="51" t="s">
        <v>90</v>
      </c>
      <c r="O177" s="8" t="s">
        <v>690</v>
      </c>
      <c r="P177" s="10"/>
      <c r="Q177" s="10"/>
      <c r="R177" s="10"/>
      <c r="S177" s="10"/>
      <c r="T177" s="10"/>
      <c r="U177" s="8"/>
      <c r="V177" s="8" t="s">
        <v>446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430</v>
      </c>
      <c r="F178" s="8" t="str">
        <f>IF(ISBLANK(E178), "", Table2[[#This Row],[unique_id]])</f>
        <v>home_base_power</v>
      </c>
      <c r="G178" s="51" t="s">
        <v>431</v>
      </c>
      <c r="H178" s="51" t="s">
        <v>286</v>
      </c>
      <c r="I178" s="51" t="s">
        <v>141</v>
      </c>
      <c r="K178" s="51"/>
      <c r="L178" s="51"/>
      <c r="M178" s="51" t="s">
        <v>90</v>
      </c>
      <c r="O178" s="8" t="s">
        <v>690</v>
      </c>
      <c r="P178" s="10"/>
      <c r="Q178" s="10"/>
      <c r="R178" s="10"/>
      <c r="S178" s="10"/>
      <c r="T178" s="10"/>
      <c r="U178" s="8"/>
      <c r="V178" s="8" t="s">
        <v>446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429</v>
      </c>
      <c r="F179" s="8" t="str">
        <f>IF(ISBLANK(E179), "", Table2[[#This Row],[unique_id]])</f>
        <v>home_peak_power</v>
      </c>
      <c r="G179" s="51" t="s">
        <v>432</v>
      </c>
      <c r="H179" s="51" t="s">
        <v>286</v>
      </c>
      <c r="I179" s="51" t="s">
        <v>141</v>
      </c>
      <c r="K179" s="51"/>
      <c r="L179" s="51"/>
      <c r="M179" s="51" t="s">
        <v>90</v>
      </c>
      <c r="O179" s="8" t="s">
        <v>690</v>
      </c>
      <c r="P179" s="10"/>
      <c r="Q179" s="10"/>
      <c r="R179" s="10"/>
      <c r="S179" s="10"/>
      <c r="T179" s="10"/>
      <c r="U179" s="8"/>
      <c r="V179" s="8" t="s">
        <v>446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693</v>
      </c>
      <c r="D180" s="51" t="s">
        <v>452</v>
      </c>
      <c r="E180" s="51" t="s">
        <v>691</v>
      </c>
      <c r="F180" s="8" t="str">
        <f>IF(ISBLANK(E180), "", Table2[[#This Row],[unique_id]])</f>
        <v>graph_break</v>
      </c>
      <c r="G180" s="51" t="s">
        <v>692</v>
      </c>
      <c r="H180" s="51" t="s">
        <v>286</v>
      </c>
      <c r="I180" s="51" t="s">
        <v>141</v>
      </c>
      <c r="K180" s="51"/>
      <c r="L180" s="51"/>
      <c r="M180" s="51"/>
      <c r="O180" s="8" t="s">
        <v>690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690</v>
      </c>
      <c r="P181" s="10"/>
      <c r="Q181" s="10"/>
      <c r="R181" s="10"/>
      <c r="S181" s="10"/>
      <c r="T181" s="10"/>
      <c r="U181" s="8"/>
      <c r="V181" s="8" t="s">
        <v>446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690</v>
      </c>
      <c r="P182" s="10"/>
      <c r="Q182" s="10"/>
      <c r="R182" s="10"/>
      <c r="S182" s="10"/>
      <c r="T182" s="10"/>
      <c r="U182" s="8"/>
      <c r="V182" s="8" t="s">
        <v>446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690</v>
      </c>
      <c r="P183" s="10"/>
      <c r="Q183" s="10"/>
      <c r="R183" s="10"/>
      <c r="S183" s="10"/>
      <c r="T183" s="10"/>
      <c r="U183" s="8"/>
      <c r="V183" s="8" t="s">
        <v>446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436</v>
      </c>
      <c r="F184" s="8" t="str">
        <f>IF(ISBLANK(E184), "", Table2[[#This Row],[unique_id]])</f>
        <v>home_lights_power</v>
      </c>
      <c r="G184" s="12" t="s">
        <v>438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690</v>
      </c>
      <c r="P184" s="10"/>
      <c r="Q184" s="10"/>
      <c r="R184" s="10"/>
      <c r="S184" s="10"/>
      <c r="T184" s="10"/>
      <c r="U184" s="8"/>
      <c r="V184" s="8" t="s">
        <v>446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437</v>
      </c>
      <c r="F185" s="8" t="str">
        <f>IF(ISBLANK(E185), "", Table2[[#This Row],[unique_id]])</f>
        <v>home_fans_power</v>
      </c>
      <c r="G185" s="12" t="s">
        <v>439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690</v>
      </c>
      <c r="P185" s="10"/>
      <c r="Q185" s="10"/>
      <c r="R185" s="10"/>
      <c r="S185" s="10"/>
      <c r="T185" s="10"/>
      <c r="U185" s="8"/>
      <c r="V185" s="8" t="s">
        <v>446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1136</v>
      </c>
      <c r="D186" s="12" t="s">
        <v>27</v>
      </c>
      <c r="E186" s="12" t="s">
        <v>703</v>
      </c>
      <c r="F186" s="8" t="str">
        <f>IF(ISBLANK(E186), "", Table2[[#This Row],[unique_id]])</f>
        <v>outdoor_pool_filter_power</v>
      </c>
      <c r="G186" s="12" t="s">
        <v>428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690</v>
      </c>
      <c r="P186" s="10"/>
      <c r="Q186" s="10"/>
      <c r="R186" s="10"/>
      <c r="S186" s="10"/>
      <c r="T186" s="10"/>
      <c r="U186" s="8"/>
      <c r="V186" s="8" t="s">
        <v>446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910</v>
      </c>
      <c r="C187" s="8" t="s">
        <v>1136</v>
      </c>
      <c r="D187" s="12" t="s">
        <v>27</v>
      </c>
      <c r="E187" s="12" t="s">
        <v>705</v>
      </c>
      <c r="F187" s="8" t="str">
        <f>IF(ISBLANK(E187), "", Table2[[#This Row],[unique_id]])</f>
        <v>roof_water_heater_booster_energy_power</v>
      </c>
      <c r="G187" s="12" t="s">
        <v>707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690</v>
      </c>
      <c r="P187" s="10"/>
      <c r="Q187" s="10"/>
      <c r="R187" s="10"/>
      <c r="S187" s="10"/>
      <c r="T187" s="10"/>
      <c r="U187" s="8"/>
      <c r="V187" s="8" t="s">
        <v>446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690</v>
      </c>
      <c r="P188" s="10"/>
      <c r="Q188" s="10"/>
      <c r="R188" s="10"/>
      <c r="S188" s="10"/>
      <c r="T188" s="10"/>
      <c r="U188" s="8"/>
      <c r="V188" s="8" t="s">
        <v>446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690</v>
      </c>
      <c r="P189" s="10"/>
      <c r="Q189" s="10"/>
      <c r="R189" s="10"/>
      <c r="S189" s="10"/>
      <c r="T189" s="10"/>
      <c r="U189" s="8"/>
      <c r="V189" s="8" t="s">
        <v>446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690</v>
      </c>
      <c r="P190" s="10"/>
      <c r="Q190" s="10"/>
      <c r="R190" s="10"/>
      <c r="S190" s="10"/>
      <c r="T190" s="10"/>
      <c r="U190" s="8"/>
      <c r="V190" s="8" t="s">
        <v>446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910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690</v>
      </c>
      <c r="P191" s="10"/>
      <c r="Q191" s="10"/>
      <c r="R191" s="10"/>
      <c r="S191" s="10"/>
      <c r="T191" s="10"/>
      <c r="U191" s="8"/>
      <c r="V191" s="8" t="s">
        <v>446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690</v>
      </c>
      <c r="P192" s="10"/>
      <c r="Q192" s="10"/>
      <c r="R192" s="10"/>
      <c r="S192" s="10"/>
      <c r="T192" s="10"/>
      <c r="U192" s="8"/>
      <c r="V192" s="8" t="s">
        <v>446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690</v>
      </c>
      <c r="P193" s="10"/>
      <c r="Q193" s="10"/>
      <c r="R193" s="10"/>
      <c r="S193" s="10"/>
      <c r="T193" s="10"/>
      <c r="U193" s="8"/>
      <c r="V193" s="8" t="s">
        <v>446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464</v>
      </c>
      <c r="F194" s="8" t="str">
        <f>IF(ISBLANK(E194), "", Table2[[#This Row],[unique_id]])</f>
        <v>deck_festoons_current_consumption</v>
      </c>
      <c r="G194" s="8" t="s">
        <v>388</v>
      </c>
      <c r="H194" s="8" t="s">
        <v>286</v>
      </c>
      <c r="I194" s="8" t="s">
        <v>141</v>
      </c>
      <c r="M194" s="8" t="s">
        <v>136</v>
      </c>
      <c r="O194" s="8" t="s">
        <v>690</v>
      </c>
      <c r="P194" s="10"/>
      <c r="Q194" s="10"/>
      <c r="R194" s="10"/>
      <c r="S194" s="10"/>
      <c r="T194" s="10"/>
      <c r="U194" s="8"/>
      <c r="V194" s="8" t="s">
        <v>446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922</v>
      </c>
      <c r="F195" s="8" t="str">
        <f>IF(ISBLANK(E195), "", Table2[[#This Row],[unique_id]])</f>
        <v>landing_festoons_current_consumption</v>
      </c>
      <c r="G195" s="8" t="s">
        <v>867</v>
      </c>
      <c r="H195" s="8" t="s">
        <v>286</v>
      </c>
      <c r="I195" s="8" t="s">
        <v>141</v>
      </c>
      <c r="M195" s="8" t="s">
        <v>136</v>
      </c>
      <c r="O195" s="8" t="s">
        <v>690</v>
      </c>
      <c r="P195" s="10"/>
      <c r="Q195" s="10"/>
      <c r="R195" s="10"/>
      <c r="S195" s="10"/>
      <c r="T195" s="10"/>
      <c r="U195" s="8"/>
      <c r="V195" s="8" t="s">
        <v>446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920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690</v>
      </c>
      <c r="P196" s="10"/>
      <c r="Q196" s="10"/>
      <c r="R196" s="10"/>
      <c r="S196" s="10"/>
      <c r="T196" s="10"/>
      <c r="U196" s="8"/>
      <c r="V196" s="8" t="s">
        <v>446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710</v>
      </c>
      <c r="H197" s="8" t="s">
        <v>286</v>
      </c>
      <c r="I197" s="8" t="s">
        <v>141</v>
      </c>
      <c r="M197" s="8" t="s">
        <v>136</v>
      </c>
      <c r="O197" s="8" t="s">
        <v>690</v>
      </c>
      <c r="P197" s="10"/>
      <c r="Q197" s="10"/>
      <c r="R197" s="10"/>
      <c r="S197" s="10"/>
      <c r="T197" s="10"/>
      <c r="U197" s="8"/>
      <c r="V197" s="8" t="s">
        <v>446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690</v>
      </c>
      <c r="P198" s="10"/>
      <c r="Q198" s="10"/>
      <c r="R198" s="10"/>
      <c r="S198" s="10"/>
      <c r="T198" s="10"/>
      <c r="U198" s="8"/>
      <c r="V198" s="8" t="s">
        <v>446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690</v>
      </c>
      <c r="P199" s="10"/>
      <c r="Q199" s="10"/>
      <c r="R199" s="10"/>
      <c r="S199" s="10"/>
      <c r="T199" s="10"/>
      <c r="U199" s="8"/>
      <c r="V199" s="8" t="s">
        <v>446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455</v>
      </c>
      <c r="F200" s="8" t="str">
        <f>IF(ISBLANK(E200), "", Table2[[#This Row],[unique_id]])</f>
        <v>server_network_power</v>
      </c>
      <c r="G200" s="8" t="s">
        <v>679</v>
      </c>
      <c r="H200" s="8" t="s">
        <v>286</v>
      </c>
      <c r="I200" s="8" t="s">
        <v>141</v>
      </c>
      <c r="M200" s="8" t="s">
        <v>136</v>
      </c>
      <c r="O200" s="8" t="s">
        <v>690</v>
      </c>
      <c r="P200" s="10"/>
      <c r="Q200" s="10"/>
      <c r="R200" s="10"/>
      <c r="S200" s="10"/>
      <c r="T200" s="10"/>
      <c r="U200" s="8"/>
      <c r="V200" s="8" t="s">
        <v>446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693</v>
      </c>
      <c r="D201" s="8" t="s">
        <v>452</v>
      </c>
      <c r="E201" s="8" t="s">
        <v>451</v>
      </c>
      <c r="F201" s="8" t="str">
        <f>IF(ISBLANK(E201), "", Table2[[#This Row],[unique_id]])</f>
        <v>column_break</v>
      </c>
      <c r="G201" s="8" t="s">
        <v>448</v>
      </c>
      <c r="H201" s="8" t="s">
        <v>286</v>
      </c>
      <c r="I201" s="8" t="s">
        <v>141</v>
      </c>
      <c r="M201" s="8" t="s">
        <v>449</v>
      </c>
      <c r="N201" s="8" t="s">
        <v>450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466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690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467</v>
      </c>
      <c r="H203" s="8" t="s">
        <v>286</v>
      </c>
      <c r="I203" s="8" t="s">
        <v>141</v>
      </c>
      <c r="O203" s="8" t="s">
        <v>690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690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639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690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433</v>
      </c>
      <c r="H206" s="8" t="s">
        <v>231</v>
      </c>
      <c r="I206" s="8" t="s">
        <v>141</v>
      </c>
      <c r="M206" s="8" t="s">
        <v>90</v>
      </c>
      <c r="O206" s="8" t="s">
        <v>689</v>
      </c>
      <c r="P206" s="10"/>
      <c r="Q206" s="10"/>
      <c r="R206" s="10"/>
      <c r="S206" s="10"/>
      <c r="T206" s="10"/>
      <c r="U206" s="8"/>
      <c r="V206" s="8" t="s">
        <v>447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435</v>
      </c>
      <c r="F207" s="8" t="str">
        <f>IF(ISBLANK(E207), "", Table2[[#This Row],[unique_id]])</f>
        <v>home_base_energy_daily</v>
      </c>
      <c r="G207" s="8" t="s">
        <v>431</v>
      </c>
      <c r="H207" s="8" t="s">
        <v>231</v>
      </c>
      <c r="I207" s="8" t="s">
        <v>141</v>
      </c>
      <c r="M207" s="8" t="s">
        <v>90</v>
      </c>
      <c r="O207" s="8" t="s">
        <v>689</v>
      </c>
      <c r="P207" s="10"/>
      <c r="Q207" s="10"/>
      <c r="R207" s="10"/>
      <c r="S207" s="10"/>
      <c r="T207" s="10"/>
      <c r="U207" s="8"/>
      <c r="V207" s="8" t="s">
        <v>447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434</v>
      </c>
      <c r="F208" s="8" t="str">
        <f>IF(ISBLANK(E208), "", Table2[[#This Row],[unique_id]])</f>
        <v>home_peak_energy_daily</v>
      </c>
      <c r="G208" s="8" t="s">
        <v>432</v>
      </c>
      <c r="H208" s="8" t="s">
        <v>231</v>
      </c>
      <c r="I208" s="8" t="s">
        <v>141</v>
      </c>
      <c r="M208" s="8" t="s">
        <v>90</v>
      </c>
      <c r="O208" s="8" t="s">
        <v>689</v>
      </c>
      <c r="P208" s="10"/>
      <c r="Q208" s="10"/>
      <c r="R208" s="10"/>
      <c r="S208" s="10"/>
      <c r="T208" s="10"/>
      <c r="U208" s="8"/>
      <c r="V208" s="8" t="s">
        <v>447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693</v>
      </c>
      <c r="D209" s="8" t="s">
        <v>452</v>
      </c>
      <c r="E209" s="8" t="s">
        <v>691</v>
      </c>
      <c r="F209" s="8" t="str">
        <f>IF(ISBLANK(E209), "", Table2[[#This Row],[unique_id]])</f>
        <v>graph_break</v>
      </c>
      <c r="G209" s="8" t="s">
        <v>692</v>
      </c>
      <c r="H209" s="8" t="s">
        <v>231</v>
      </c>
      <c r="I209" s="8" t="s">
        <v>141</v>
      </c>
      <c r="O209" s="8" t="s">
        <v>689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689</v>
      </c>
      <c r="P210" s="10"/>
      <c r="Q210" s="10"/>
      <c r="R210" s="10"/>
      <c r="S210" s="10"/>
      <c r="T210" s="10"/>
      <c r="U210" s="8"/>
      <c r="V210" s="8" t="s">
        <v>447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689</v>
      </c>
      <c r="P211" s="10"/>
      <c r="Q211" s="10"/>
      <c r="R211" s="10"/>
      <c r="S211" s="10"/>
      <c r="T211" s="10"/>
      <c r="U211" s="8"/>
      <c r="V211" s="8" t="s">
        <v>447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689</v>
      </c>
      <c r="P212" s="10"/>
      <c r="Q212" s="10"/>
      <c r="R212" s="10"/>
      <c r="S212" s="10"/>
      <c r="T212" s="10"/>
      <c r="U212" s="8"/>
      <c r="V212" s="8" t="s">
        <v>447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453</v>
      </c>
      <c r="F213" s="8" t="str">
        <f>IF(ISBLANK(E213), "", Table2[[#This Row],[unique_id]])</f>
        <v>home_lights_energy_daily</v>
      </c>
      <c r="G213" s="8" t="s">
        <v>438</v>
      </c>
      <c r="H213" s="8" t="s">
        <v>231</v>
      </c>
      <c r="I213" s="8" t="s">
        <v>141</v>
      </c>
      <c r="M213" s="8" t="s">
        <v>136</v>
      </c>
      <c r="O213" s="8" t="s">
        <v>689</v>
      </c>
      <c r="P213" s="10"/>
      <c r="Q213" s="10"/>
      <c r="R213" s="10"/>
      <c r="S213" s="10"/>
      <c r="T213" s="10"/>
      <c r="U213" s="8"/>
      <c r="V213" s="8" t="s">
        <v>447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454</v>
      </c>
      <c r="F214" s="8" t="str">
        <f>IF(ISBLANK(E214), "", Table2[[#This Row],[unique_id]])</f>
        <v>home_fans_energy_daily</v>
      </c>
      <c r="G214" s="8" t="s">
        <v>439</v>
      </c>
      <c r="H214" s="8" t="s">
        <v>231</v>
      </c>
      <c r="I214" s="8" t="s">
        <v>141</v>
      </c>
      <c r="M214" s="8" t="s">
        <v>136</v>
      </c>
      <c r="O214" s="8" t="s">
        <v>689</v>
      </c>
      <c r="P214" s="10"/>
      <c r="Q214" s="10"/>
      <c r="R214" s="10"/>
      <c r="S214" s="10"/>
      <c r="T214" s="10"/>
      <c r="U214" s="8"/>
      <c r="V214" s="8" t="s">
        <v>447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1136</v>
      </c>
      <c r="D215" s="8" t="s">
        <v>27</v>
      </c>
      <c r="E215" s="8" t="s">
        <v>704</v>
      </c>
      <c r="F215" s="8" t="str">
        <f>IF(ISBLANK(E215), "", Table2[[#This Row],[unique_id]])</f>
        <v>outdoor_pool_filter_energy_daily</v>
      </c>
      <c r="G215" s="8" t="s">
        <v>428</v>
      </c>
      <c r="H215" s="8" t="s">
        <v>231</v>
      </c>
      <c r="I215" s="8" t="s">
        <v>141</v>
      </c>
      <c r="M215" s="8" t="s">
        <v>136</v>
      </c>
      <c r="O215" s="8" t="s">
        <v>689</v>
      </c>
      <c r="P215" s="10"/>
      <c r="Q215" s="10"/>
      <c r="R215" s="10"/>
      <c r="S215" s="10"/>
      <c r="T215" s="10"/>
      <c r="U215" s="8"/>
      <c r="V215" s="8" t="s">
        <v>447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910</v>
      </c>
      <c r="C216" s="8" t="s">
        <v>1136</v>
      </c>
      <c r="D216" s="8" t="s">
        <v>27</v>
      </c>
      <c r="E216" s="8" t="s">
        <v>706</v>
      </c>
      <c r="F216" s="8" t="str">
        <f>IF(ISBLANK(E216), "", Table2[[#This Row],[unique_id]])</f>
        <v>roof_water_heater_booster_energy_today</v>
      </c>
      <c r="G216" s="8" t="s">
        <v>707</v>
      </c>
      <c r="H216" s="8" t="s">
        <v>231</v>
      </c>
      <c r="I216" s="8" t="s">
        <v>141</v>
      </c>
      <c r="M216" s="8" t="s">
        <v>136</v>
      </c>
      <c r="O216" s="8" t="s">
        <v>689</v>
      </c>
      <c r="P216" s="10"/>
      <c r="Q216" s="10"/>
      <c r="R216" s="10"/>
      <c r="S216" s="10"/>
      <c r="T216" s="10"/>
      <c r="U216" s="8"/>
      <c r="V216" s="8" t="s">
        <v>447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689</v>
      </c>
      <c r="P217" s="10"/>
      <c r="Q217" s="10"/>
      <c r="R217" s="10"/>
      <c r="S217" s="10"/>
      <c r="T217" s="10"/>
      <c r="U217" s="8"/>
      <c r="V217" s="8" t="s">
        <v>447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689</v>
      </c>
      <c r="P218" s="10"/>
      <c r="Q218" s="10"/>
      <c r="R218" s="10"/>
      <c r="S218" s="10"/>
      <c r="T218" s="10"/>
      <c r="U218" s="8"/>
      <c r="V218" s="8" t="s">
        <v>447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689</v>
      </c>
      <c r="P219" s="10"/>
      <c r="Q219" s="10"/>
      <c r="R219" s="10"/>
      <c r="S219" s="10"/>
      <c r="T219" s="10"/>
      <c r="U219" s="8"/>
      <c r="V219" s="8" t="s">
        <v>447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910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689</v>
      </c>
      <c r="P220" s="10"/>
      <c r="Q220" s="10"/>
      <c r="R220" s="10"/>
      <c r="S220" s="10"/>
      <c r="T220" s="10"/>
      <c r="U220" s="8"/>
      <c r="V220" s="8" t="s">
        <v>447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689</v>
      </c>
      <c r="P221" s="10"/>
      <c r="Q221" s="10"/>
      <c r="R221" s="10"/>
      <c r="S221" s="10"/>
      <c r="T221" s="10"/>
      <c r="U221" s="8"/>
      <c r="V221" s="8" t="s">
        <v>447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689</v>
      </c>
      <c r="P222" s="10"/>
      <c r="Q222" s="10"/>
      <c r="R222" s="10"/>
      <c r="S222" s="10"/>
      <c r="T222" s="10"/>
      <c r="U222" s="8"/>
      <c r="V222" s="8" t="s">
        <v>447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465</v>
      </c>
      <c r="F223" s="8" t="str">
        <f>IF(ISBLANK(E223), "", Table2[[#This Row],[unique_id]])</f>
        <v>deck_festoons_today_s_consumption</v>
      </c>
      <c r="G223" s="8" t="s">
        <v>388</v>
      </c>
      <c r="H223" s="8" t="s">
        <v>231</v>
      </c>
      <c r="I223" s="8" t="s">
        <v>141</v>
      </c>
      <c r="M223" s="8" t="s">
        <v>136</v>
      </c>
      <c r="O223" s="8" t="s">
        <v>689</v>
      </c>
      <c r="P223" s="10"/>
      <c r="Q223" s="10"/>
      <c r="R223" s="10"/>
      <c r="S223" s="10"/>
      <c r="T223" s="10"/>
      <c r="U223" s="8"/>
      <c r="V223" s="8" t="s">
        <v>447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923</v>
      </c>
      <c r="F224" s="8" t="str">
        <f>IF(ISBLANK(E224), "", Table2[[#This Row],[unique_id]])</f>
        <v>landing_festoons_today_s_consumption</v>
      </c>
      <c r="G224" s="8" t="s">
        <v>867</v>
      </c>
      <c r="H224" s="8" t="s">
        <v>231</v>
      </c>
      <c r="I224" s="8" t="s">
        <v>141</v>
      </c>
      <c r="M224" s="8" t="s">
        <v>136</v>
      </c>
      <c r="O224" s="8" t="s">
        <v>689</v>
      </c>
      <c r="P224" s="10"/>
      <c r="Q224" s="10"/>
      <c r="R224" s="10"/>
      <c r="S224" s="10"/>
      <c r="T224" s="10"/>
      <c r="U224" s="8"/>
      <c r="V224" s="8" t="s">
        <v>447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921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689</v>
      </c>
      <c r="P225" s="10"/>
      <c r="Q225" s="10"/>
      <c r="R225" s="10"/>
      <c r="S225" s="10"/>
      <c r="T225" s="10"/>
      <c r="U225" s="8"/>
      <c r="V225" s="8" t="s">
        <v>447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710</v>
      </c>
      <c r="H226" s="8" t="s">
        <v>231</v>
      </c>
      <c r="I226" s="8" t="s">
        <v>141</v>
      </c>
      <c r="M226" s="8" t="s">
        <v>136</v>
      </c>
      <c r="O226" s="8" t="s">
        <v>689</v>
      </c>
      <c r="P226" s="10"/>
      <c r="Q226" s="10"/>
      <c r="R226" s="10"/>
      <c r="S226" s="10"/>
      <c r="T226" s="10"/>
      <c r="U226" s="8"/>
      <c r="V226" s="8" t="s">
        <v>447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689</v>
      </c>
      <c r="P227" s="10"/>
      <c r="Q227" s="10"/>
      <c r="R227" s="10"/>
      <c r="S227" s="10"/>
      <c r="T227" s="10"/>
      <c r="U227" s="8"/>
      <c r="V227" s="8" t="s">
        <v>447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689</v>
      </c>
      <c r="P228" s="10"/>
      <c r="Q228" s="10"/>
      <c r="R228" s="10"/>
      <c r="S228" s="10"/>
      <c r="T228" s="10"/>
      <c r="U228" s="8"/>
      <c r="V228" s="8" t="s">
        <v>447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640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689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636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689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456</v>
      </c>
      <c r="F231" s="8" t="str">
        <f>IF(ISBLANK(E231), "", Table2[[#This Row],[unique_id]])</f>
        <v>server_network_energy_daily</v>
      </c>
      <c r="G231" s="8" t="s">
        <v>679</v>
      </c>
      <c r="H231" s="8" t="s">
        <v>231</v>
      </c>
      <c r="I231" s="8" t="s">
        <v>141</v>
      </c>
      <c r="M231" s="8" t="s">
        <v>136</v>
      </c>
      <c r="O231" s="8" t="s">
        <v>689</v>
      </c>
      <c r="P231" s="10"/>
      <c r="Q231" s="10"/>
      <c r="R231" s="10"/>
      <c r="S231" s="10"/>
      <c r="T231" s="10"/>
      <c r="U231" s="8"/>
      <c r="V231" s="8" t="s">
        <v>447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637</v>
      </c>
      <c r="F232" s="8" t="str">
        <f>IF(ISBLANK(E232), "", Table2[[#This Row],[unique_id]])</f>
        <v>rack_outlet_today_s_consumption</v>
      </c>
      <c r="G232" s="8" t="s">
        <v>467</v>
      </c>
      <c r="H232" s="8" t="s">
        <v>231</v>
      </c>
      <c r="I232" s="8" t="s">
        <v>141</v>
      </c>
      <c r="O232" s="8" t="s">
        <v>689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638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689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693</v>
      </c>
      <c r="D234" s="8" t="s">
        <v>452</v>
      </c>
      <c r="E234" s="8" t="s">
        <v>451</v>
      </c>
      <c r="F234" s="8" t="str">
        <f>IF(ISBLANK(E234), "", Table2[[#This Row],[unique_id]])</f>
        <v>column_break</v>
      </c>
      <c r="G234" s="8" t="s">
        <v>448</v>
      </c>
      <c r="H234" s="8" t="s">
        <v>231</v>
      </c>
      <c r="I234" s="8" t="s">
        <v>141</v>
      </c>
      <c r="M234" s="8" t="s">
        <v>449</v>
      </c>
      <c r="N234" s="8" t="s">
        <v>450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433</v>
      </c>
      <c r="H235" s="8" t="s">
        <v>280</v>
      </c>
      <c r="I235" s="8" t="s">
        <v>141</v>
      </c>
      <c r="M235" s="8" t="s">
        <v>90</v>
      </c>
      <c r="O235" s="8" t="s">
        <v>689</v>
      </c>
      <c r="P235" s="10"/>
      <c r="Q235" s="10"/>
      <c r="R235" s="10"/>
      <c r="S235" s="10"/>
      <c r="T235" s="10"/>
      <c r="U235" s="8"/>
      <c r="V235" s="8" t="s">
        <v>447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444</v>
      </c>
      <c r="F236" s="8" t="str">
        <f>IF(ISBLANK(E236), "", Table2[[#This Row],[unique_id]])</f>
        <v>home_base_energy_weekly</v>
      </c>
      <c r="G236" s="8" t="s">
        <v>431</v>
      </c>
      <c r="H236" s="8" t="s">
        <v>280</v>
      </c>
      <c r="I236" s="8" t="s">
        <v>141</v>
      </c>
      <c r="M236" s="8" t="s">
        <v>90</v>
      </c>
      <c r="O236" s="8" t="s">
        <v>689</v>
      </c>
      <c r="P236" s="10"/>
      <c r="Q236" s="10"/>
      <c r="R236" s="10"/>
      <c r="S236" s="10"/>
      <c r="T236" s="10"/>
      <c r="U236" s="8"/>
      <c r="V236" s="8" t="s">
        <v>447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445</v>
      </c>
      <c r="F237" s="8" t="str">
        <f>IF(ISBLANK(E237), "", Table2[[#This Row],[unique_id]])</f>
        <v>home_peak_energy_weekly</v>
      </c>
      <c r="G237" s="8" t="s">
        <v>432</v>
      </c>
      <c r="H237" s="8" t="s">
        <v>280</v>
      </c>
      <c r="I237" s="8" t="s">
        <v>141</v>
      </c>
      <c r="M237" s="8" t="s">
        <v>90</v>
      </c>
      <c r="O237" s="8" t="s">
        <v>689</v>
      </c>
      <c r="P237" s="10"/>
      <c r="Q237" s="10"/>
      <c r="R237" s="10"/>
      <c r="S237" s="10"/>
      <c r="T237" s="10"/>
      <c r="U237" s="8"/>
      <c r="V237" s="8" t="s">
        <v>447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433</v>
      </c>
      <c r="H238" s="8" t="s">
        <v>283</v>
      </c>
      <c r="I238" s="8" t="s">
        <v>141</v>
      </c>
      <c r="M238" s="8" t="s">
        <v>90</v>
      </c>
      <c r="O238" s="8" t="s">
        <v>689</v>
      </c>
      <c r="P238" s="10"/>
      <c r="Q238" s="10"/>
      <c r="R238" s="10"/>
      <c r="S238" s="10"/>
      <c r="T238" s="10"/>
      <c r="U238" s="8"/>
      <c r="V238" s="8" t="s">
        <v>447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442</v>
      </c>
      <c r="F239" s="8" t="str">
        <f>IF(ISBLANK(E239), "", Table2[[#This Row],[unique_id]])</f>
        <v>home_base_energy_monthly</v>
      </c>
      <c r="G239" s="8" t="s">
        <v>431</v>
      </c>
      <c r="H239" s="8" t="s">
        <v>283</v>
      </c>
      <c r="I239" s="8" t="s">
        <v>141</v>
      </c>
      <c r="M239" s="8" t="s">
        <v>90</v>
      </c>
      <c r="O239" s="8" t="s">
        <v>689</v>
      </c>
      <c r="P239" s="10"/>
      <c r="Q239" s="10"/>
      <c r="R239" s="10"/>
      <c r="S239" s="10"/>
      <c r="T239" s="10"/>
      <c r="U239" s="8"/>
      <c r="V239" s="8" t="s">
        <v>447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443</v>
      </c>
      <c r="F240" s="8" t="str">
        <f>IF(ISBLANK(E240), "", Table2[[#This Row],[unique_id]])</f>
        <v>home_peak_energy_monthly</v>
      </c>
      <c r="G240" s="8" t="s">
        <v>432</v>
      </c>
      <c r="H240" s="8" t="s">
        <v>283</v>
      </c>
      <c r="I240" s="8" t="s">
        <v>141</v>
      </c>
      <c r="M240" s="8" t="s">
        <v>90</v>
      </c>
      <c r="O240" s="8" t="s">
        <v>689</v>
      </c>
      <c r="P240" s="10"/>
      <c r="Q240" s="10"/>
      <c r="R240" s="10"/>
      <c r="S240" s="10"/>
      <c r="T240" s="10"/>
      <c r="U240" s="8"/>
      <c r="V240" s="8" t="s">
        <v>447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433</v>
      </c>
      <c r="H241" s="8" t="s">
        <v>285</v>
      </c>
      <c r="I241" s="8" t="s">
        <v>141</v>
      </c>
      <c r="M241" s="8" t="s">
        <v>90</v>
      </c>
      <c r="O241" s="8" t="s">
        <v>689</v>
      </c>
      <c r="P241" s="10"/>
      <c r="Q241" s="10"/>
      <c r="R241" s="10"/>
      <c r="S241" s="10"/>
      <c r="T241" s="10"/>
      <c r="U241" s="8"/>
      <c r="V241" s="8" t="s">
        <v>447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440</v>
      </c>
      <c r="F242" s="8" t="str">
        <f>IF(ISBLANK(E242), "", Table2[[#This Row],[unique_id]])</f>
        <v>home_base_energy_yearly</v>
      </c>
      <c r="G242" s="8" t="s">
        <v>431</v>
      </c>
      <c r="H242" s="8" t="s">
        <v>285</v>
      </c>
      <c r="I242" s="8" t="s">
        <v>141</v>
      </c>
      <c r="M242" s="8" t="s">
        <v>90</v>
      </c>
      <c r="O242" s="8" t="s">
        <v>689</v>
      </c>
      <c r="P242" s="10"/>
      <c r="Q242" s="10"/>
      <c r="R242" s="10"/>
      <c r="S242" s="10"/>
      <c r="T242" s="10"/>
      <c r="U242" s="8"/>
      <c r="V242" s="8" t="s">
        <v>447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441</v>
      </c>
      <c r="F243" s="8" t="str">
        <f>IF(ISBLANK(E243), "", Table2[[#This Row],[unique_id]])</f>
        <v>home_peak_energy_yearly</v>
      </c>
      <c r="G243" s="8" t="s">
        <v>432</v>
      </c>
      <c r="H243" s="8" t="s">
        <v>285</v>
      </c>
      <c r="I243" s="8" t="s">
        <v>141</v>
      </c>
      <c r="M243" s="8" t="s">
        <v>90</v>
      </c>
      <c r="O243" s="8" t="s">
        <v>689</v>
      </c>
      <c r="P243" s="10"/>
      <c r="Q243" s="10"/>
      <c r="R243" s="10"/>
      <c r="S243" s="10"/>
      <c r="T243" s="10"/>
      <c r="U243" s="8"/>
      <c r="V243" s="8" t="s">
        <v>447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381</v>
      </c>
      <c r="H244" s="8" t="s">
        <v>382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565</v>
      </c>
      <c r="AH244" s="10" t="s">
        <v>568</v>
      </c>
      <c r="AI244" s="8" t="s">
        <v>567</v>
      </c>
      <c r="AJ244" s="8" t="s">
        <v>569</v>
      </c>
      <c r="AK244" s="8" t="s">
        <v>189</v>
      </c>
      <c r="AL244" s="8" t="s">
        <v>566</v>
      </c>
      <c r="AN244" s="8" t="s">
        <v>582</v>
      </c>
      <c r="AO244" s="15" t="s">
        <v>671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230</v>
      </c>
      <c r="C245" s="8" t="s">
        <v>358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368</v>
      </c>
      <c r="H245" s="8" t="s">
        <v>358</v>
      </c>
      <c r="I245" s="8" t="s">
        <v>373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X245" s="8" t="s">
        <v>370</v>
      </c>
      <c r="Y245" s="8">
        <v>200</v>
      </c>
      <c r="Z245" s="10" t="s">
        <v>34</v>
      </c>
      <c r="AA245" s="8" t="s">
        <v>354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383</v>
      </c>
      <c r="AE245" s="8">
        <v>1</v>
      </c>
      <c r="AF245" s="37" t="s">
        <v>353</v>
      </c>
      <c r="AG245" s="8" t="s">
        <v>530</v>
      </c>
      <c r="AK245" s="8" t="s">
        <v>352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230</v>
      </c>
      <c r="C246" s="8" t="s">
        <v>358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358</v>
      </c>
      <c r="I246" s="8" t="s">
        <v>373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X246" s="8" t="s">
        <v>369</v>
      </c>
      <c r="Y246" s="8">
        <v>200</v>
      </c>
      <c r="Z246" s="10" t="s">
        <v>34</v>
      </c>
      <c r="AA246" s="8" t="s">
        <v>355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385</v>
      </c>
      <c r="AE246" s="8">
        <v>1</v>
      </c>
      <c r="AF246" s="37" t="s">
        <v>353</v>
      </c>
      <c r="AG246" s="8" t="s">
        <v>530</v>
      </c>
      <c r="AK246" s="8" t="s">
        <v>352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230</v>
      </c>
      <c r="C247" s="8" t="s">
        <v>358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358</v>
      </c>
      <c r="I247" s="8" t="s">
        <v>373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X247" s="8" t="s">
        <v>371</v>
      </c>
      <c r="Y247" s="8">
        <v>200</v>
      </c>
      <c r="Z247" s="10" t="s">
        <v>34</v>
      </c>
      <c r="AA247" s="8" t="s">
        <v>356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387</v>
      </c>
      <c r="AE247" s="8">
        <v>1</v>
      </c>
      <c r="AF247" s="37" t="s">
        <v>353</v>
      </c>
      <c r="AG247" s="8" t="s">
        <v>530</v>
      </c>
      <c r="AK247" s="8" t="s">
        <v>352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230</v>
      </c>
      <c r="C248" s="8" t="s">
        <v>358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358</v>
      </c>
      <c r="I248" s="8" t="s">
        <v>373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X248" s="8" t="s">
        <v>372</v>
      </c>
      <c r="Y248" s="8">
        <v>200</v>
      </c>
      <c r="Z248" s="10" t="s">
        <v>34</v>
      </c>
      <c r="AA248" s="8" t="s">
        <v>357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387</v>
      </c>
      <c r="AE248" s="8">
        <v>1</v>
      </c>
      <c r="AF248" s="37" t="s">
        <v>353</v>
      </c>
      <c r="AG248" s="8" t="s">
        <v>530</v>
      </c>
      <c r="AK248" s="8" t="s">
        <v>352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230</v>
      </c>
      <c r="C249" s="8" t="s">
        <v>693</v>
      </c>
      <c r="D249" s="8" t="s">
        <v>452</v>
      </c>
      <c r="E249" s="8" t="s">
        <v>451</v>
      </c>
      <c r="F249" s="8" t="str">
        <f>IF(ISBLANK(E249), "", Table2[[#This Row],[unique_id]])</f>
        <v>column_break</v>
      </c>
      <c r="G249" s="8" t="s">
        <v>448</v>
      </c>
      <c r="H249" s="8" t="s">
        <v>358</v>
      </c>
      <c r="I249" s="8" t="s">
        <v>373</v>
      </c>
      <c r="M249" s="8" t="s">
        <v>449</v>
      </c>
      <c r="N249" s="8" t="s">
        <v>450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361</v>
      </c>
      <c r="D250" s="8" t="s">
        <v>134</v>
      </c>
      <c r="E250" s="8" t="s">
        <v>359</v>
      </c>
      <c r="F250" s="8" t="str">
        <f>IF(ISBLANK(E250), "", Table2[[#This Row],[unique_id]])</f>
        <v>adaptive_lighting_default</v>
      </c>
      <c r="G250" s="8" t="s">
        <v>367</v>
      </c>
      <c r="H250" s="8" t="s">
        <v>376</v>
      </c>
      <c r="I250" s="8" t="s">
        <v>373</v>
      </c>
      <c r="M250" s="8" t="s">
        <v>320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361</v>
      </c>
      <c r="D251" s="8" t="s">
        <v>134</v>
      </c>
      <c r="E251" s="8" t="s">
        <v>360</v>
      </c>
      <c r="F251" s="8" t="str">
        <f>IF(ISBLANK(E251), "", Table2[[#This Row],[unique_id]])</f>
        <v>adaptive_lighting_sleep_mode_default</v>
      </c>
      <c r="G251" s="8" t="s">
        <v>364</v>
      </c>
      <c r="H251" s="8" t="s">
        <v>376</v>
      </c>
      <c r="I251" s="8" t="s">
        <v>373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361</v>
      </c>
      <c r="D252" s="8" t="s">
        <v>134</v>
      </c>
      <c r="E252" s="8" t="s">
        <v>362</v>
      </c>
      <c r="F252" s="8" t="str">
        <f>IF(ISBLANK(E252), "", Table2[[#This Row],[unique_id]])</f>
        <v>adaptive_lighting_adapt_color_default</v>
      </c>
      <c r="G252" s="8" t="s">
        <v>365</v>
      </c>
      <c r="H252" s="8" t="s">
        <v>376</v>
      </c>
      <c r="I252" s="8" t="s">
        <v>373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361</v>
      </c>
      <c r="D253" s="8" t="s">
        <v>134</v>
      </c>
      <c r="E253" s="8" t="s">
        <v>363</v>
      </c>
      <c r="F253" s="8" t="str">
        <f>IF(ISBLANK(E253), "", Table2[[#This Row],[unique_id]])</f>
        <v>adaptive_lighting_adapt_brightness_default</v>
      </c>
      <c r="G253" s="8" t="s">
        <v>366</v>
      </c>
      <c r="H253" s="8" t="s">
        <v>376</v>
      </c>
      <c r="I253" s="8" t="s">
        <v>373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361</v>
      </c>
      <c r="D254" s="8" t="s">
        <v>134</v>
      </c>
      <c r="E254" s="8" t="s">
        <v>377</v>
      </c>
      <c r="F254" s="8" t="str">
        <f>IF(ISBLANK(E254), "", Table2[[#This Row],[unique_id]])</f>
        <v>adaptive_lighting_bedroom</v>
      </c>
      <c r="G254" s="8" t="s">
        <v>367</v>
      </c>
      <c r="H254" s="8" t="s">
        <v>375</v>
      </c>
      <c r="I254" s="8" t="s">
        <v>373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361</v>
      </c>
      <c r="D255" s="8" t="s">
        <v>134</v>
      </c>
      <c r="E255" s="8" t="s">
        <v>378</v>
      </c>
      <c r="F255" s="8" t="str">
        <f>IF(ISBLANK(E255), "", Table2[[#This Row],[unique_id]])</f>
        <v>adaptive_lighting_sleep_mode_bedroom</v>
      </c>
      <c r="G255" s="8" t="s">
        <v>364</v>
      </c>
      <c r="H255" s="8" t="s">
        <v>375</v>
      </c>
      <c r="I255" s="8" t="s">
        <v>373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361</v>
      </c>
      <c r="D256" s="8" t="s">
        <v>134</v>
      </c>
      <c r="E256" s="8" t="s">
        <v>379</v>
      </c>
      <c r="F256" s="8" t="str">
        <f>IF(ISBLANK(E256), "", Table2[[#This Row],[unique_id]])</f>
        <v>adaptive_lighting_adapt_color_bedroom</v>
      </c>
      <c r="G256" s="8" t="s">
        <v>365</v>
      </c>
      <c r="H256" s="8" t="s">
        <v>375</v>
      </c>
      <c r="I256" s="8" t="s">
        <v>373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361</v>
      </c>
      <c r="D257" s="8" t="s">
        <v>134</v>
      </c>
      <c r="E257" s="8" t="s">
        <v>380</v>
      </c>
      <c r="F257" s="8" t="str">
        <f>IF(ISBLANK(E257), "", Table2[[#This Row],[unique_id]])</f>
        <v>adaptive_lighting_adapt_brightness_bedroom</v>
      </c>
      <c r="G257" s="8" t="s">
        <v>366</v>
      </c>
      <c r="H257" s="8" t="s">
        <v>375</v>
      </c>
      <c r="I257" s="8" t="s">
        <v>373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361</v>
      </c>
      <c r="D258" s="14" t="s">
        <v>134</v>
      </c>
      <c r="E258" s="14" t="s">
        <v>403</v>
      </c>
      <c r="F258" s="8" t="str">
        <f>IF(ISBLANK(E258), "", Table2[[#This Row],[unique_id]])</f>
        <v>adaptive_lighting_night_light</v>
      </c>
      <c r="G258" s="14" t="s">
        <v>367</v>
      </c>
      <c r="H258" s="14" t="s">
        <v>389</v>
      </c>
      <c r="I258" s="8" t="s">
        <v>373</v>
      </c>
      <c r="K258" s="14"/>
      <c r="L258" s="14"/>
      <c r="M258" s="8" t="s">
        <v>320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361</v>
      </c>
      <c r="D259" s="14" t="s">
        <v>134</v>
      </c>
      <c r="E259" s="14" t="s">
        <v>404</v>
      </c>
      <c r="F259" s="8" t="str">
        <f>IF(ISBLANK(E259), "", Table2[[#This Row],[unique_id]])</f>
        <v>adaptive_lighting_sleep_mode_night_light</v>
      </c>
      <c r="G259" s="14" t="s">
        <v>364</v>
      </c>
      <c r="H259" s="14" t="s">
        <v>389</v>
      </c>
      <c r="I259" s="8" t="s">
        <v>373</v>
      </c>
      <c r="K259" s="14"/>
      <c r="L259" s="14"/>
      <c r="M259" s="8" t="s">
        <v>320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361</v>
      </c>
      <c r="D260" s="14" t="s">
        <v>134</v>
      </c>
      <c r="E260" s="14" t="s">
        <v>405</v>
      </c>
      <c r="F260" s="8" t="str">
        <f>IF(ISBLANK(E260), "", Table2[[#This Row],[unique_id]])</f>
        <v>adaptive_lighting_adapt_color_night_light</v>
      </c>
      <c r="G260" s="14" t="s">
        <v>365</v>
      </c>
      <c r="H260" s="14" t="s">
        <v>389</v>
      </c>
      <c r="I260" s="8" t="s">
        <v>373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361</v>
      </c>
      <c r="D261" s="14" t="s">
        <v>134</v>
      </c>
      <c r="E261" s="14" t="s">
        <v>406</v>
      </c>
      <c r="F261" s="8" t="str">
        <f>IF(ISBLANK(E261), "", Table2[[#This Row],[unique_id]])</f>
        <v>adaptive_lighting_adapt_brightness_night_light</v>
      </c>
      <c r="G261" s="14" t="s">
        <v>366</v>
      </c>
      <c r="H261" s="14" t="s">
        <v>389</v>
      </c>
      <c r="I261" s="8" t="s">
        <v>373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693</v>
      </c>
      <c r="D262" s="8" t="s">
        <v>452</v>
      </c>
      <c r="E262" s="8" t="s">
        <v>451</v>
      </c>
      <c r="F262" s="8" t="str">
        <f>IF(ISBLANK(E262), "", Table2[[#This Row],[unique_id]])</f>
        <v>column_break</v>
      </c>
      <c r="G262" s="8" t="s">
        <v>448</v>
      </c>
      <c r="H262" s="14" t="s">
        <v>389</v>
      </c>
      <c r="I262" s="8" t="s">
        <v>373</v>
      </c>
      <c r="M262" s="8" t="s">
        <v>449</v>
      </c>
      <c r="N262" s="8" t="s">
        <v>450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408</v>
      </c>
      <c r="E263" t="s">
        <v>828</v>
      </c>
      <c r="F263" s="8" t="str">
        <f>IF(ISBLANK(E263), "", Table2[[#This Row],[unique_id]])</f>
        <v>lighting_reset_adaptive_lighting_ada_lamp</v>
      </c>
      <c r="G263" t="s">
        <v>206</v>
      </c>
      <c r="H263" s="8" t="s">
        <v>842</v>
      </c>
      <c r="I263" s="8" t="s">
        <v>373</v>
      </c>
      <c r="J263" s="8" t="s">
        <v>827</v>
      </c>
      <c r="M263" s="8" t="s">
        <v>320</v>
      </c>
      <c r="O263" s="8"/>
      <c r="P263" s="10"/>
      <c r="Q263" s="10"/>
      <c r="R263" s="10"/>
      <c r="S263" s="10"/>
      <c r="T263" s="10"/>
      <c r="U263" s="8"/>
      <c r="X263" s="8" t="s">
        <v>374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1118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408</v>
      </c>
      <c r="E264" t="s">
        <v>820</v>
      </c>
      <c r="F264" s="8" t="str">
        <f>IF(ISBLANK(E264), "", Table2[[#This Row],[unique_id]])</f>
        <v>lighting_reset_adaptive_lighting_edwin_lamp</v>
      </c>
      <c r="G264" t="s">
        <v>216</v>
      </c>
      <c r="H264" s="8" t="s">
        <v>842</v>
      </c>
      <c r="I264" s="8" t="s">
        <v>373</v>
      </c>
      <c r="J264" s="8" t="s">
        <v>827</v>
      </c>
      <c r="M264" s="8" t="s">
        <v>320</v>
      </c>
      <c r="O264" s="8"/>
      <c r="P264" s="10"/>
      <c r="Q264" s="10"/>
      <c r="R264" s="10"/>
      <c r="S264" s="10"/>
      <c r="T264" s="10"/>
      <c r="U264" s="8"/>
      <c r="X264" s="8" t="s">
        <v>374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1118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408</v>
      </c>
      <c r="E265" t="s">
        <v>829</v>
      </c>
      <c r="F265" s="8" t="str">
        <f>IF(ISBLANK(E265), "", Table2[[#This Row],[unique_id]])</f>
        <v>lighting_reset_adaptive_lighting_edwin_night_light</v>
      </c>
      <c r="G265" t="s">
        <v>625</v>
      </c>
      <c r="H265" s="8" t="s">
        <v>842</v>
      </c>
      <c r="I265" s="8" t="s">
        <v>373</v>
      </c>
      <c r="J265" s="8" t="s">
        <v>840</v>
      </c>
      <c r="M265" s="8" t="s">
        <v>320</v>
      </c>
      <c r="O265" s="8"/>
      <c r="P265" s="10"/>
      <c r="Q265" s="10"/>
      <c r="R265" s="10"/>
      <c r="S265" s="10"/>
      <c r="T265" s="10"/>
      <c r="U265" s="8"/>
      <c r="X265" s="8" t="s">
        <v>374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1118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408</v>
      </c>
      <c r="E266" t="s">
        <v>830</v>
      </c>
      <c r="F266" s="8" t="str">
        <f>IF(ISBLANK(E266), "", Table2[[#This Row],[unique_id]])</f>
        <v>lighting_reset_adaptive_lighting_hallway_main</v>
      </c>
      <c r="G266" t="s">
        <v>211</v>
      </c>
      <c r="H266" s="8" t="s">
        <v>842</v>
      </c>
      <c r="I266" s="8" t="s">
        <v>373</v>
      </c>
      <c r="J266" s="8" t="s">
        <v>373</v>
      </c>
      <c r="M266" s="8" t="s">
        <v>320</v>
      </c>
      <c r="O266" s="8"/>
      <c r="P266" s="10"/>
      <c r="Q266" s="10"/>
      <c r="R266" s="10"/>
      <c r="S266" s="10"/>
      <c r="T266" s="10"/>
      <c r="U266" s="8"/>
      <c r="X266" s="8" t="s">
        <v>374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408</v>
      </c>
      <c r="E267" t="s">
        <v>831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842</v>
      </c>
      <c r="I267" s="8" t="s">
        <v>373</v>
      </c>
      <c r="J267" s="8" t="s">
        <v>849</v>
      </c>
      <c r="M267" s="8" t="s">
        <v>320</v>
      </c>
      <c r="O267" s="8"/>
      <c r="P267" s="10"/>
      <c r="Q267" s="10"/>
      <c r="R267" s="10"/>
      <c r="S267" s="10"/>
      <c r="T267" s="10"/>
      <c r="U267" s="8"/>
      <c r="X267" s="8" t="s">
        <v>374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204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408</v>
      </c>
      <c r="E268" t="s">
        <v>832</v>
      </c>
      <c r="F268" s="8" t="str">
        <f>IF(ISBLANK(E268), "", Table2[[#This Row],[unique_id]])</f>
        <v>lighting_reset_adaptive_lighting_lounge_main</v>
      </c>
      <c r="G268" t="s">
        <v>218</v>
      </c>
      <c r="H268" s="8" t="s">
        <v>842</v>
      </c>
      <c r="I268" s="8" t="s">
        <v>373</v>
      </c>
      <c r="J268" s="8" t="s">
        <v>849</v>
      </c>
      <c r="M268" s="8" t="s">
        <v>320</v>
      </c>
      <c r="O268" s="8"/>
      <c r="P268" s="10"/>
      <c r="Q268" s="10"/>
      <c r="R268" s="10"/>
      <c r="S268" s="10"/>
      <c r="T268" s="10"/>
      <c r="U268" s="8"/>
      <c r="X268" s="8" t="s">
        <v>374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205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408</v>
      </c>
      <c r="E269" t="s">
        <v>924</v>
      </c>
      <c r="F269" s="8" t="str">
        <f>IF(ISBLANK(E269), "", Table2[[#This Row],[unique_id]])</f>
        <v>lighting_reset_adaptive_lighting_lounge_lamp</v>
      </c>
      <c r="G269" t="s">
        <v>863</v>
      </c>
      <c r="H269" s="8" t="s">
        <v>842</v>
      </c>
      <c r="I269" s="8" t="s">
        <v>373</v>
      </c>
      <c r="J269" s="8" t="s">
        <v>827</v>
      </c>
      <c r="M269" s="8" t="s">
        <v>320</v>
      </c>
      <c r="O269" s="8"/>
      <c r="P269" s="10"/>
      <c r="Q269" s="10"/>
      <c r="R269" s="10"/>
      <c r="S269" s="10"/>
      <c r="T269" s="10"/>
      <c r="U269" s="8"/>
      <c r="X269" s="8" t="s">
        <v>374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1118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408</v>
      </c>
      <c r="E270" t="s">
        <v>833</v>
      </c>
      <c r="F270" s="8" t="str">
        <f>IF(ISBLANK(E270), "", Table2[[#This Row],[unique_id]])</f>
        <v>lighting_reset_adaptive_lighting_parents_main</v>
      </c>
      <c r="G270" t="s">
        <v>207</v>
      </c>
      <c r="H270" s="8" t="s">
        <v>842</v>
      </c>
      <c r="I270" s="8" t="s">
        <v>373</v>
      </c>
      <c r="J270" s="8" t="s">
        <v>849</v>
      </c>
      <c r="M270" s="8" t="s">
        <v>320</v>
      </c>
      <c r="O270" s="8"/>
      <c r="P270" s="10"/>
      <c r="Q270" s="10"/>
      <c r="R270" s="10"/>
      <c r="S270" s="10"/>
      <c r="T270" s="10"/>
      <c r="U270" s="8"/>
      <c r="X270" s="8" t="s">
        <v>374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203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408</v>
      </c>
      <c r="E271" t="s">
        <v>834</v>
      </c>
      <c r="F271" s="8" t="str">
        <f>IF(ISBLANK(E271), "", Table2[[#This Row],[unique_id]])</f>
        <v>lighting_reset_adaptive_lighting_kitchen_main</v>
      </c>
      <c r="G271" t="s">
        <v>213</v>
      </c>
      <c r="H271" s="8" t="s">
        <v>842</v>
      </c>
      <c r="I271" s="8" t="s">
        <v>373</v>
      </c>
      <c r="J271" s="8" t="s">
        <v>849</v>
      </c>
      <c r="M271" s="8" t="s">
        <v>320</v>
      </c>
      <c r="O271" s="8"/>
      <c r="P271" s="10"/>
      <c r="Q271" s="10"/>
      <c r="R271" s="10"/>
      <c r="S271" s="10"/>
      <c r="T271" s="10"/>
      <c r="U271" s="8"/>
      <c r="X271" s="8" t="s">
        <v>374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217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408</v>
      </c>
      <c r="E272" t="s">
        <v>835</v>
      </c>
      <c r="F272" s="8" t="str">
        <f>IF(ISBLANK(E272), "", Table2[[#This Row],[unique_id]])</f>
        <v>lighting_reset_adaptive_lighting_laundry_main</v>
      </c>
      <c r="G272" t="s">
        <v>215</v>
      </c>
      <c r="H272" s="8" t="s">
        <v>842</v>
      </c>
      <c r="I272" s="8" t="s">
        <v>373</v>
      </c>
      <c r="J272" s="8" t="s">
        <v>849</v>
      </c>
      <c r="M272" s="8" t="s">
        <v>320</v>
      </c>
      <c r="O272" s="8"/>
      <c r="P272" s="10"/>
      <c r="Q272" s="10"/>
      <c r="R272" s="10"/>
      <c r="S272" s="10"/>
      <c r="T272" s="10"/>
      <c r="U272" s="8"/>
      <c r="X272" s="8" t="s">
        <v>374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225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408</v>
      </c>
      <c r="E273" t="s">
        <v>836</v>
      </c>
      <c r="F273" s="8" t="str">
        <f>IF(ISBLANK(E273), "", Table2[[#This Row],[unique_id]])</f>
        <v>lighting_reset_adaptive_lighting_pantry_main</v>
      </c>
      <c r="G273" t="s">
        <v>214</v>
      </c>
      <c r="H273" s="8" t="s">
        <v>842</v>
      </c>
      <c r="I273" s="8" t="s">
        <v>373</v>
      </c>
      <c r="J273" s="8" t="s">
        <v>849</v>
      </c>
      <c r="M273" s="8" t="s">
        <v>320</v>
      </c>
      <c r="O273" s="8"/>
      <c r="P273" s="10"/>
      <c r="Q273" s="10"/>
      <c r="R273" s="10"/>
      <c r="S273" s="10"/>
      <c r="T273" s="10"/>
      <c r="U273" s="8"/>
      <c r="X273" s="8" t="s">
        <v>374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223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408</v>
      </c>
      <c r="E274" t="s">
        <v>854</v>
      </c>
      <c r="F274" s="8" t="str">
        <f>IF(ISBLANK(E274), "", Table2[[#This Row],[unique_id]])</f>
        <v>lighting_reset_adaptive_lighting_office_main</v>
      </c>
      <c r="G274" t="s">
        <v>210</v>
      </c>
      <c r="H274" s="8" t="s">
        <v>842</v>
      </c>
      <c r="I274" s="8" t="s">
        <v>373</v>
      </c>
      <c r="J274" s="8" t="s">
        <v>849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374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224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408</v>
      </c>
      <c r="E275" t="s">
        <v>837</v>
      </c>
      <c r="F275" s="8" t="str">
        <f>IF(ISBLANK(E275), "", Table2[[#This Row],[unique_id]])</f>
        <v>lighting_reset_adaptive_lighting_bathroom_main</v>
      </c>
      <c r="G275" t="s">
        <v>209</v>
      </c>
      <c r="H275" s="8" t="s">
        <v>842</v>
      </c>
      <c r="I275" s="8" t="s">
        <v>373</v>
      </c>
      <c r="J275" s="8" t="s">
        <v>849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374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488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408</v>
      </c>
      <c r="E276" t="s">
        <v>838</v>
      </c>
      <c r="F276" s="8" t="str">
        <f>IF(ISBLANK(E276), "", Table2[[#This Row],[unique_id]])</f>
        <v>lighting_reset_adaptive_lighting_ensuite_main</v>
      </c>
      <c r="G276" t="s">
        <v>208</v>
      </c>
      <c r="H276" s="8" t="s">
        <v>842</v>
      </c>
      <c r="I276" s="8" t="s">
        <v>373</v>
      </c>
      <c r="J276" s="8" t="s">
        <v>849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374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566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408</v>
      </c>
      <c r="E277" t="s">
        <v>839</v>
      </c>
      <c r="F277" s="8" t="str">
        <f>IF(ISBLANK(E277), "", Table2[[#This Row],[unique_id]])</f>
        <v>lighting_reset_adaptive_lighting_wardrobe_main</v>
      </c>
      <c r="G277" t="s">
        <v>212</v>
      </c>
      <c r="H277" s="8" t="s">
        <v>842</v>
      </c>
      <c r="I277" s="8" t="s">
        <v>373</v>
      </c>
      <c r="J277" s="8" t="s">
        <v>849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374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780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693</v>
      </c>
      <c r="D278" s="8" t="s">
        <v>452</v>
      </c>
      <c r="E278" s="8" t="s">
        <v>451</v>
      </c>
      <c r="F278" s="8" t="str">
        <f>IF(ISBLANK(E278), "", Table2[[#This Row],[unique_id]])</f>
        <v>column_break</v>
      </c>
      <c r="G278" s="8" t="s">
        <v>448</v>
      </c>
      <c r="H278" s="8" t="s">
        <v>842</v>
      </c>
      <c r="I278" s="8" t="s">
        <v>373</v>
      </c>
      <c r="M278" s="8" t="s">
        <v>449</v>
      </c>
      <c r="N278" s="8" t="s">
        <v>450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254</v>
      </c>
      <c r="D279" s="8" t="s">
        <v>134</v>
      </c>
      <c r="E279" s="8" t="s">
        <v>919</v>
      </c>
      <c r="F279" s="8" t="str">
        <f>IF(ISBLANK(E279), "", Table2[[#This Row],[unique_id]])</f>
        <v>lounge_tv_outlet</v>
      </c>
      <c r="G279" s="8" t="s">
        <v>188</v>
      </c>
      <c r="H279" s="8" t="s">
        <v>822</v>
      </c>
      <c r="I279" s="8" t="s">
        <v>373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492</v>
      </c>
      <c r="AI279" s="8" t="s">
        <v>499</v>
      </c>
      <c r="AJ279" s="8" t="s">
        <v>489</v>
      </c>
      <c r="AK279" s="8" t="str">
        <f>IF(OR(ISBLANK(AO279), ISBLANK(AP279)), "", Table2[[#This Row],[device_via_device]])</f>
        <v>TPLink</v>
      </c>
      <c r="AL279" s="8" t="s">
        <v>205</v>
      </c>
      <c r="AN279" s="8" t="s">
        <v>624</v>
      </c>
      <c r="AO279" s="8" t="s">
        <v>478</v>
      </c>
      <c r="AP279" s="8" t="s">
        <v>616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254</v>
      </c>
      <c r="D280" s="8" t="s">
        <v>134</v>
      </c>
      <c r="E280" s="8" t="s">
        <v>305</v>
      </c>
      <c r="F280" s="8" t="str">
        <f>IF(ISBLANK(E280), "", Table2[[#This Row],[unique_id]])</f>
        <v>various_adhoc_outlet</v>
      </c>
      <c r="G280" s="8" t="s">
        <v>248</v>
      </c>
      <c r="H280" s="8" t="s">
        <v>822</v>
      </c>
      <c r="I280" s="8" t="s">
        <v>373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314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491</v>
      </c>
      <c r="AI280" s="8" t="s">
        <v>524</v>
      </c>
      <c r="AJ280" s="14" t="s">
        <v>490</v>
      </c>
      <c r="AK280" s="8" t="str">
        <f>IF(OR(ISBLANK(AO280), ISBLANK(AP280)), "", Table2[[#This Row],[device_via_device]])</f>
        <v>TPLink</v>
      </c>
      <c r="AL280" s="8" t="s">
        <v>485</v>
      </c>
      <c r="AN280" s="8" t="s">
        <v>624</v>
      </c>
      <c r="AO280" s="8" t="s">
        <v>468</v>
      </c>
      <c r="AP280" s="8" t="s">
        <v>606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254</v>
      </c>
      <c r="D281" s="8" t="s">
        <v>134</v>
      </c>
      <c r="E281" s="8" t="s">
        <v>299</v>
      </c>
      <c r="F281" s="8" t="str">
        <f>IF(ISBLANK(E281), "", Table2[[#This Row],[unique_id]])</f>
        <v>study_outlet</v>
      </c>
      <c r="G281" s="8" t="s">
        <v>242</v>
      </c>
      <c r="H281" s="8" t="s">
        <v>822</v>
      </c>
      <c r="I281" s="8" t="s">
        <v>373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314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491</v>
      </c>
      <c r="AI281" s="8" t="s">
        <v>501</v>
      </c>
      <c r="AJ281" s="14" t="s">
        <v>490</v>
      </c>
      <c r="AK281" s="8" t="str">
        <f>IF(OR(ISBLANK(AO281), ISBLANK(AP281)), "", Table2[[#This Row],[device_via_device]])</f>
        <v>TPLink</v>
      </c>
      <c r="AL281" s="8" t="s">
        <v>486</v>
      </c>
      <c r="AN281" s="8" t="s">
        <v>624</v>
      </c>
      <c r="AO281" s="8" t="s">
        <v>480</v>
      </c>
      <c r="AP281" s="8" t="s">
        <v>618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254</v>
      </c>
      <c r="D282" s="8" t="s">
        <v>134</v>
      </c>
      <c r="E282" s="8" t="s">
        <v>300</v>
      </c>
      <c r="F282" s="8" t="str">
        <f>IF(ISBLANK(E282), "", Table2[[#This Row],[unique_id]])</f>
        <v>office_outlet</v>
      </c>
      <c r="G282" s="8" t="s">
        <v>241</v>
      </c>
      <c r="H282" s="8" t="s">
        <v>822</v>
      </c>
      <c r="I282" s="8" t="s">
        <v>373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314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491</v>
      </c>
      <c r="AI282" s="8" t="s">
        <v>501</v>
      </c>
      <c r="AJ282" s="14" t="s">
        <v>490</v>
      </c>
      <c r="AK282" s="8" t="str">
        <f>IF(OR(ISBLANK(AO282), ISBLANK(AP282)), "", Table2[[#This Row],[device_via_device]])</f>
        <v>TPLink</v>
      </c>
      <c r="AL282" s="8" t="s">
        <v>224</v>
      </c>
      <c r="AN282" s="8" t="s">
        <v>624</v>
      </c>
      <c r="AO282" s="8" t="s">
        <v>481</v>
      </c>
      <c r="AP282" s="8" t="s">
        <v>619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254</v>
      </c>
      <c r="D283" s="8" t="s">
        <v>134</v>
      </c>
      <c r="E283" s="8" t="s">
        <v>292</v>
      </c>
      <c r="F283" s="8" t="str">
        <f>IF(ISBLANK(E283), "", Table2[[#This Row],[unique_id]])</f>
        <v>kitchen_dish_washer</v>
      </c>
      <c r="G283" s="8" t="s">
        <v>244</v>
      </c>
      <c r="H283" s="8" t="s">
        <v>822</v>
      </c>
      <c r="I283" s="8" t="s">
        <v>373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306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491</v>
      </c>
      <c r="AI283" s="8" t="s">
        <v>503</v>
      </c>
      <c r="AJ283" s="14" t="s">
        <v>490</v>
      </c>
      <c r="AK283" s="8" t="str">
        <f>IF(OR(ISBLANK(AO283), ISBLANK(AP283)), "", Table2[[#This Row],[device_via_device]])</f>
        <v>TPLink</v>
      </c>
      <c r="AL283" s="8" t="s">
        <v>217</v>
      </c>
      <c r="AN283" s="8" t="s">
        <v>624</v>
      </c>
      <c r="AO283" s="8" t="s">
        <v>471</v>
      </c>
      <c r="AP283" s="8" t="s">
        <v>609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254</v>
      </c>
      <c r="D284" s="8" t="s">
        <v>134</v>
      </c>
      <c r="E284" s="8" t="s">
        <v>293</v>
      </c>
      <c r="F284" s="8" t="str">
        <f>IF(ISBLANK(E284), "", Table2[[#This Row],[unique_id]])</f>
        <v>laundry_clothes_dryer</v>
      </c>
      <c r="G284" s="8" t="s">
        <v>245</v>
      </c>
      <c r="H284" s="8" t="s">
        <v>822</v>
      </c>
      <c r="I284" s="8" t="s">
        <v>373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307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491</v>
      </c>
      <c r="AI284" s="8" t="s">
        <v>527</v>
      </c>
      <c r="AJ284" s="14" t="s">
        <v>490</v>
      </c>
      <c r="AK284" s="8" t="str">
        <f>IF(OR(ISBLANK(AO284), ISBLANK(AP284)), "", Table2[[#This Row],[device_via_device]])</f>
        <v>TPLink</v>
      </c>
      <c r="AL284" s="8" t="s">
        <v>225</v>
      </c>
      <c r="AN284" s="8" t="s">
        <v>624</v>
      </c>
      <c r="AO284" s="8" t="s">
        <v>472</v>
      </c>
      <c r="AP284" s="8" t="s">
        <v>610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254</v>
      </c>
      <c r="D285" s="8" t="s">
        <v>134</v>
      </c>
      <c r="E285" s="8" t="s">
        <v>294</v>
      </c>
      <c r="F285" s="8" t="str">
        <f>IF(ISBLANK(E285), "", Table2[[#This Row],[unique_id]])</f>
        <v>laundry_washing_machine</v>
      </c>
      <c r="G285" s="8" t="s">
        <v>243</v>
      </c>
      <c r="H285" s="8" t="s">
        <v>822</v>
      </c>
      <c r="I285" s="8" t="s">
        <v>373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308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491</v>
      </c>
      <c r="AI285" s="8" t="s">
        <v>528</v>
      </c>
      <c r="AJ285" s="14" t="s">
        <v>490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624</v>
      </c>
      <c r="AO285" s="8" t="s">
        <v>473</v>
      </c>
      <c r="AP285" s="8" t="s">
        <v>611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910</v>
      </c>
      <c r="C286" s="8" t="s">
        <v>254</v>
      </c>
      <c r="D286" s="8" t="s">
        <v>134</v>
      </c>
      <c r="E286" s="8" t="s">
        <v>295</v>
      </c>
      <c r="F286" s="8" t="str">
        <f>IF(ISBLANK(E286), "", Table2[[#This Row],[unique_id]])</f>
        <v>kitchen_coffee_machine</v>
      </c>
      <c r="G286" s="8" t="s">
        <v>135</v>
      </c>
      <c r="H286" s="8" t="s">
        <v>822</v>
      </c>
      <c r="I286" s="8" t="s">
        <v>373</v>
      </c>
      <c r="M286" s="8" t="s">
        <v>320</v>
      </c>
      <c r="O286" s="8"/>
      <c r="P286" s="10"/>
      <c r="Q286" s="10"/>
      <c r="R286" s="10"/>
      <c r="S286" s="10"/>
      <c r="T286" s="10"/>
      <c r="U286" s="8"/>
      <c r="X286" s="8" t="s">
        <v>309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491</v>
      </c>
      <c r="AI286" s="8" t="s">
        <v>529</v>
      </c>
      <c r="AJ286" s="8" t="s">
        <v>490</v>
      </c>
      <c r="AK286" s="8" t="str">
        <f>IF(OR(ISBLANK(AO286), ISBLANK(AP286)), "", Table2[[#This Row],[device_via_device]])</f>
        <v>TPLink</v>
      </c>
      <c r="AL286" s="8" t="s">
        <v>217</v>
      </c>
      <c r="AN286" s="8" t="s">
        <v>624</v>
      </c>
      <c r="AO286" s="8" t="s">
        <v>474</v>
      </c>
      <c r="AP286" s="8" t="s">
        <v>612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254</v>
      </c>
      <c r="D287" s="8" t="s">
        <v>134</v>
      </c>
      <c r="E287" s="8" t="s">
        <v>296</v>
      </c>
      <c r="F287" s="8" t="str">
        <f>IF(ISBLANK(E287), "", Table2[[#This Row],[unique_id]])</f>
        <v>kitchen_fridge</v>
      </c>
      <c r="G287" s="8" t="s">
        <v>239</v>
      </c>
      <c r="H287" s="8" t="s">
        <v>822</v>
      </c>
      <c r="I287" s="8" t="s">
        <v>373</v>
      </c>
      <c r="M287" s="8" t="s">
        <v>320</v>
      </c>
      <c r="O287" s="8"/>
      <c r="P287" s="10"/>
      <c r="Q287" s="10"/>
      <c r="R287" s="10"/>
      <c r="S287" s="10"/>
      <c r="T287" s="10"/>
      <c r="U287" s="8"/>
      <c r="X287" s="8" t="s">
        <v>310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492</v>
      </c>
      <c r="AI287" s="8" t="s">
        <v>496</v>
      </c>
      <c r="AJ287" s="8" t="s">
        <v>489</v>
      </c>
      <c r="AK287" s="8" t="str">
        <f>IF(OR(ISBLANK(AO287), ISBLANK(AP287)), "", Table2[[#This Row],[device_via_device]])</f>
        <v>TPLink</v>
      </c>
      <c r="AL287" s="8" t="s">
        <v>217</v>
      </c>
      <c r="AN287" s="8" t="s">
        <v>624</v>
      </c>
      <c r="AO287" s="8" t="s">
        <v>475</v>
      </c>
      <c r="AP287" s="8" t="s">
        <v>613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254</v>
      </c>
      <c r="D288" s="8" t="s">
        <v>134</v>
      </c>
      <c r="E288" s="8" t="s">
        <v>297</v>
      </c>
      <c r="F288" s="8" t="str">
        <f>IF(ISBLANK(E288), "", Table2[[#This Row],[unique_id]])</f>
        <v>deck_freezer</v>
      </c>
      <c r="G288" s="8" t="s">
        <v>240</v>
      </c>
      <c r="H288" s="8" t="s">
        <v>822</v>
      </c>
      <c r="I288" s="8" t="s">
        <v>373</v>
      </c>
      <c r="M288" s="8" t="s">
        <v>320</v>
      </c>
      <c r="O288" s="8"/>
      <c r="P288" s="10"/>
      <c r="Q288" s="10"/>
      <c r="R288" s="10"/>
      <c r="S288" s="10"/>
      <c r="T288" s="10"/>
      <c r="U288" s="8"/>
      <c r="X288" s="8" t="s">
        <v>311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492</v>
      </c>
      <c r="AI288" s="8" t="s">
        <v>497</v>
      </c>
      <c r="AJ288" s="8" t="s">
        <v>489</v>
      </c>
      <c r="AK288" s="8" t="str">
        <f>IF(OR(ISBLANK(AO288), ISBLANK(AP288)), "", Table2[[#This Row],[device_via_device]])</f>
        <v>TPLink</v>
      </c>
      <c r="AL288" s="8" t="s">
        <v>487</v>
      </c>
      <c r="AN288" s="8" t="s">
        <v>624</v>
      </c>
      <c r="AO288" s="8" t="s">
        <v>476</v>
      </c>
      <c r="AP288" s="8" t="s">
        <v>614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254</v>
      </c>
      <c r="D289" s="8" t="s">
        <v>134</v>
      </c>
      <c r="E289" s="8" t="s">
        <v>303</v>
      </c>
      <c r="F289" s="8" t="str">
        <f>IF(ISBLANK(E289), "", Table2[[#This Row],[unique_id]])</f>
        <v>study_battery_charger</v>
      </c>
      <c r="G289" s="8" t="s">
        <v>247</v>
      </c>
      <c r="H289" s="8" t="s">
        <v>822</v>
      </c>
      <c r="I289" s="8" t="s">
        <v>373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318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491</v>
      </c>
      <c r="AI289" s="8" t="s">
        <v>525</v>
      </c>
      <c r="AJ289" s="14" t="s">
        <v>490</v>
      </c>
      <c r="AK289" s="8" t="str">
        <f>IF(OR(ISBLANK(AO289), ISBLANK(AP289)), "", Table2[[#This Row],[device_via_device]])</f>
        <v>TPLink</v>
      </c>
      <c r="AL289" s="8" t="s">
        <v>486</v>
      </c>
      <c r="AN289" s="8" t="s">
        <v>624</v>
      </c>
      <c r="AO289" s="8" t="s">
        <v>469</v>
      </c>
      <c r="AP289" s="8" t="s">
        <v>607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254</v>
      </c>
      <c r="D290" s="8" t="s">
        <v>134</v>
      </c>
      <c r="E290" s="8" t="s">
        <v>304</v>
      </c>
      <c r="F290" s="8" t="str">
        <f>IF(ISBLANK(E290), "", Table2[[#This Row],[unique_id]])</f>
        <v>laundry_vacuum_charger</v>
      </c>
      <c r="G290" s="8" t="s">
        <v>246</v>
      </c>
      <c r="H290" s="8" t="s">
        <v>822</v>
      </c>
      <c r="I290" s="8" t="s">
        <v>373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318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491</v>
      </c>
      <c r="AI290" s="8" t="s">
        <v>526</v>
      </c>
      <c r="AJ290" s="14" t="s">
        <v>490</v>
      </c>
      <c r="AK290" s="8" t="str">
        <f>IF(OR(ISBLANK(AO290), ISBLANK(AP290)), "", Table2[[#This Row],[device_via_device]])</f>
        <v>TPLink</v>
      </c>
      <c r="AL290" s="8" t="s">
        <v>225</v>
      </c>
      <c r="AN290" s="8" t="s">
        <v>624</v>
      </c>
      <c r="AO290" s="8" t="s">
        <v>470</v>
      </c>
      <c r="AP290" s="8" t="s">
        <v>608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531</v>
      </c>
      <c r="D291" s="8" t="s">
        <v>134</v>
      </c>
      <c r="E291" s="14" t="s">
        <v>1015</v>
      </c>
      <c r="F291" s="8" t="str">
        <f>IF(ISBLANK(E291), "", Table2[[#This Row],[unique_id]])</f>
        <v>deck_fans_outlet</v>
      </c>
      <c r="G291" s="8" t="s">
        <v>1018</v>
      </c>
      <c r="H291" s="8" t="s">
        <v>822</v>
      </c>
      <c r="I291" s="8" t="s">
        <v>373</v>
      </c>
      <c r="M291" s="8" t="s">
        <v>320</v>
      </c>
      <c r="O291" s="8"/>
      <c r="P291" s="10"/>
      <c r="Q291" s="10" t="s">
        <v>769</v>
      </c>
      <c r="R291" s="10"/>
      <c r="S291" s="16" t="s">
        <v>1168</v>
      </c>
      <c r="T291" s="10"/>
      <c r="U291" s="8"/>
      <c r="X291" s="8" t="s">
        <v>314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1022</v>
      </c>
      <c r="AI291" s="11" t="s">
        <v>1024</v>
      </c>
      <c r="AJ291" s="11" t="s">
        <v>1020</v>
      </c>
      <c r="AK291" s="8" t="s">
        <v>531</v>
      </c>
      <c r="AL291" s="8" t="s">
        <v>487</v>
      </c>
      <c r="AO291" s="8" t="s">
        <v>1025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531</v>
      </c>
      <c r="D292" s="8" t="s">
        <v>134</v>
      </c>
      <c r="E292" s="14" t="s">
        <v>1016</v>
      </c>
      <c r="F292" s="8" t="str">
        <f>IF(ISBLANK(E292), "", Table2[[#This Row],[unique_id]])</f>
        <v>kitchen_fan_outlet</v>
      </c>
      <c r="G292" s="8" t="s">
        <v>1017</v>
      </c>
      <c r="H292" s="8" t="s">
        <v>822</v>
      </c>
      <c r="I292" s="8" t="s">
        <v>373</v>
      </c>
      <c r="M292" s="8" t="s">
        <v>320</v>
      </c>
      <c r="O292" s="8"/>
      <c r="P292" s="10"/>
      <c r="Q292" s="10" t="s">
        <v>769</v>
      </c>
      <c r="R292" s="10"/>
      <c r="S292" s="16" t="s">
        <v>1168</v>
      </c>
      <c r="T292" s="10"/>
      <c r="U292" s="8"/>
      <c r="X292" s="8" t="s">
        <v>314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1022</v>
      </c>
      <c r="AI292" s="11" t="s">
        <v>1023</v>
      </c>
      <c r="AJ292" s="11" t="s">
        <v>1020</v>
      </c>
      <c r="AK292" s="8" t="s">
        <v>531</v>
      </c>
      <c r="AL292" s="8" t="s">
        <v>217</v>
      </c>
      <c r="AO292" s="8" t="s">
        <v>1026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531</v>
      </c>
      <c r="D293" s="8" t="s">
        <v>134</v>
      </c>
      <c r="E293" s="14" t="s">
        <v>1014</v>
      </c>
      <c r="F293" s="8" t="str">
        <f>IF(ISBLANK(E293), "", Table2[[#This Row],[unique_id]])</f>
        <v>edwin_wardrobe_outlet</v>
      </c>
      <c r="G293" s="8" t="s">
        <v>1027</v>
      </c>
      <c r="H293" s="8" t="s">
        <v>822</v>
      </c>
      <c r="I293" s="8" t="s">
        <v>373</v>
      </c>
      <c r="M293" s="8" t="s">
        <v>320</v>
      </c>
      <c r="O293" s="8"/>
      <c r="P293" s="10"/>
      <c r="Q293" s="10" t="s">
        <v>769</v>
      </c>
      <c r="R293" s="10"/>
      <c r="S293" s="16" t="s">
        <v>1168</v>
      </c>
      <c r="T293" s="16"/>
      <c r="U293" s="8"/>
      <c r="X293" s="8" t="s">
        <v>314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1022</v>
      </c>
      <c r="AI293" s="11" t="s">
        <v>1021</v>
      </c>
      <c r="AJ293" s="11" t="s">
        <v>1020</v>
      </c>
      <c r="AK293" s="8" t="s">
        <v>531</v>
      </c>
      <c r="AL293" s="8" t="s">
        <v>127</v>
      </c>
      <c r="AO293" s="8" t="s">
        <v>1019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1136</v>
      </c>
      <c r="D294" s="8" t="s">
        <v>134</v>
      </c>
      <c r="E294" s="8" t="s">
        <v>934</v>
      </c>
      <c r="F294" s="8" t="str">
        <f>IF(ISBLANK(E294), "", Table2[[#This Row],[unique_id]])</f>
        <v>rack_fans</v>
      </c>
      <c r="G294" s="8" t="s">
        <v>935</v>
      </c>
      <c r="H294" s="8" t="s">
        <v>822</v>
      </c>
      <c r="I294" s="8" t="s">
        <v>373</v>
      </c>
      <c r="M294" s="8" t="s">
        <v>320</v>
      </c>
      <c r="O294" s="8"/>
      <c r="P294" s="10"/>
      <c r="Q294" s="10"/>
      <c r="R294" s="10"/>
      <c r="S294" s="10"/>
      <c r="T294" s="10"/>
      <c r="U294" s="8"/>
      <c r="X294" s="8" t="s">
        <v>940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938</v>
      </c>
      <c r="AI294" s="8" t="s">
        <v>937</v>
      </c>
      <c r="AJ294" s="14" t="s">
        <v>939</v>
      </c>
      <c r="AK294" s="8" t="s">
        <v>457</v>
      </c>
      <c r="AL294" s="8" t="s">
        <v>28</v>
      </c>
      <c r="AN294" s="8" t="s">
        <v>624</v>
      </c>
      <c r="AO294" s="8" t="s">
        <v>936</v>
      </c>
      <c r="AP294" s="8" t="s">
        <v>941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254</v>
      </c>
      <c r="D295" s="8" t="s">
        <v>134</v>
      </c>
      <c r="E295" s="8" t="s">
        <v>301</v>
      </c>
      <c r="F295" s="8" t="str">
        <f>IF(ISBLANK(E295), "", Table2[[#This Row],[unique_id]])</f>
        <v>rack_outlet</v>
      </c>
      <c r="G295" s="8" t="s">
        <v>238</v>
      </c>
      <c r="H295" s="8" t="s">
        <v>822</v>
      </c>
      <c r="I295" s="8" t="s">
        <v>373</v>
      </c>
      <c r="M295" s="8" t="s">
        <v>320</v>
      </c>
      <c r="O295" s="8"/>
      <c r="P295" s="10"/>
      <c r="Q295" s="10"/>
      <c r="R295" s="10"/>
      <c r="S295" s="10"/>
      <c r="T295" s="10"/>
      <c r="U295" s="8"/>
      <c r="X295" s="8" t="s">
        <v>315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492</v>
      </c>
      <c r="AI295" s="8" t="s">
        <v>501</v>
      </c>
      <c r="AJ295" s="8" t="s">
        <v>489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624</v>
      </c>
      <c r="AO295" s="8" t="s">
        <v>484</v>
      </c>
      <c r="AP295" s="8" t="s">
        <v>622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254</v>
      </c>
      <c r="D296" s="8" t="s">
        <v>134</v>
      </c>
      <c r="E296" s="8" t="s">
        <v>302</v>
      </c>
      <c r="F296" s="8" t="str">
        <f>IF(ISBLANK(E296), "", Table2[[#This Row],[unique_id]])</f>
        <v>roof_network_switch</v>
      </c>
      <c r="G296" s="8" t="s">
        <v>235</v>
      </c>
      <c r="H296" s="8" t="s">
        <v>822</v>
      </c>
      <c r="I296" s="8" t="s">
        <v>373</v>
      </c>
      <c r="M296" s="8" t="s">
        <v>320</v>
      </c>
      <c r="O296" s="8"/>
      <c r="P296" s="10"/>
      <c r="Q296" s="10"/>
      <c r="R296" s="10"/>
      <c r="S296" s="10"/>
      <c r="T296" s="10"/>
      <c r="U296" s="8"/>
      <c r="X296" s="8" t="s">
        <v>316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492</v>
      </c>
      <c r="AI296" s="8" t="s">
        <v>635</v>
      </c>
      <c r="AJ296" s="8" t="s">
        <v>489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624</v>
      </c>
      <c r="AO296" s="8" t="s">
        <v>482</v>
      </c>
      <c r="AP296" s="8" t="s">
        <v>620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254</v>
      </c>
      <c r="D297" s="8" t="s">
        <v>134</v>
      </c>
      <c r="E297" s="8" t="s">
        <v>634</v>
      </c>
      <c r="F297" s="8" t="str">
        <f>IF(ISBLANK(E297), "", Table2[[#This Row],[unique_id]])</f>
        <v>rack_modem</v>
      </c>
      <c r="G297" s="8" t="s">
        <v>237</v>
      </c>
      <c r="H297" s="8" t="s">
        <v>822</v>
      </c>
      <c r="I297" s="8" t="s">
        <v>373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317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491</v>
      </c>
      <c r="AI297" s="8" t="s">
        <v>502</v>
      </c>
      <c r="AJ297" s="14" t="s">
        <v>490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624</v>
      </c>
      <c r="AO297" s="8" t="s">
        <v>483</v>
      </c>
      <c r="AP297" s="8" t="s">
        <v>621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712</v>
      </c>
      <c r="D298" s="8" t="s">
        <v>27</v>
      </c>
      <c r="E298" s="8" t="s">
        <v>1140</v>
      </c>
      <c r="F298" s="8" t="str">
        <f>IF(ISBLANK(E298), "", Table2[[#This Row],[unique_id]])</f>
        <v>garden_repeater</v>
      </c>
      <c r="G298" s="8" t="s">
        <v>1142</v>
      </c>
      <c r="H298" s="8" t="s">
        <v>822</v>
      </c>
      <c r="I298" s="8" t="s">
        <v>373</v>
      </c>
      <c r="O298" s="8"/>
      <c r="P298" s="10"/>
      <c r="Q298" s="10" t="s">
        <v>769</v>
      </c>
      <c r="R298" s="10"/>
      <c r="S298" s="16" t="s">
        <v>1168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1144</v>
      </c>
      <c r="AH298" s="10" t="s">
        <v>1137</v>
      </c>
      <c r="AI298" s="8" t="s">
        <v>1138</v>
      </c>
      <c r="AJ298" s="14" t="s">
        <v>1139</v>
      </c>
      <c r="AK298" s="8" t="s">
        <v>712</v>
      </c>
      <c r="AL298" s="8" t="s">
        <v>892</v>
      </c>
      <c r="AO298" s="8" t="s">
        <v>1141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712</v>
      </c>
      <c r="D299" s="8" t="s">
        <v>27</v>
      </c>
      <c r="E299" s="8" t="s">
        <v>1145</v>
      </c>
      <c r="F299" s="8" t="str">
        <f>IF(ISBLANK(E299), "", Table2[[#This Row],[unique_id]])</f>
        <v>landing_repeater</v>
      </c>
      <c r="G299" s="8" t="s">
        <v>1148</v>
      </c>
      <c r="H299" s="8" t="s">
        <v>822</v>
      </c>
      <c r="I299" s="8" t="s">
        <v>373</v>
      </c>
      <c r="O299" s="8"/>
      <c r="P299" s="10"/>
      <c r="Q299" s="10" t="s">
        <v>769</v>
      </c>
      <c r="R299" s="10"/>
      <c r="S299" s="16" t="s">
        <v>1168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1150</v>
      </c>
      <c r="AH299" s="10" t="s">
        <v>1137</v>
      </c>
      <c r="AI299" s="8" t="s">
        <v>1138</v>
      </c>
      <c r="AJ299" s="14" t="s">
        <v>1139</v>
      </c>
      <c r="AK299" s="8" t="s">
        <v>712</v>
      </c>
      <c r="AL299" s="8" t="s">
        <v>868</v>
      </c>
      <c r="AO299" s="8" t="s">
        <v>1152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712</v>
      </c>
      <c r="D300" s="8" t="s">
        <v>27</v>
      </c>
      <c r="E300" s="8" t="s">
        <v>1146</v>
      </c>
      <c r="F300" s="8" t="str">
        <f>IF(ISBLANK(E300), "", Table2[[#This Row],[unique_id]])</f>
        <v>driveway_repeater</v>
      </c>
      <c r="G300" s="8" t="s">
        <v>1147</v>
      </c>
      <c r="H300" s="8" t="s">
        <v>822</v>
      </c>
      <c r="I300" s="8" t="s">
        <v>373</v>
      </c>
      <c r="O300" s="8"/>
      <c r="P300" s="10"/>
      <c r="Q300" s="10" t="s">
        <v>769</v>
      </c>
      <c r="R300" s="10"/>
      <c r="S300" s="16" t="s">
        <v>1168</v>
      </c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1"/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1151</v>
      </c>
      <c r="AH300" s="10" t="s">
        <v>1137</v>
      </c>
      <c r="AI300" s="8" t="s">
        <v>1138</v>
      </c>
      <c r="AJ300" s="14" t="s">
        <v>1139</v>
      </c>
      <c r="AK300" s="8" t="s">
        <v>712</v>
      </c>
      <c r="AL300" s="8" t="s">
        <v>1149</v>
      </c>
      <c r="AO300" s="8" t="s">
        <v>1153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693</v>
      </c>
      <c r="D301" s="8" t="s">
        <v>452</v>
      </c>
      <c r="E301" s="8" t="s">
        <v>451</v>
      </c>
      <c r="F301" s="8" t="str">
        <f>IF(ISBLANK(E301), "", Table2[[#This Row],[unique_id]])</f>
        <v>column_break</v>
      </c>
      <c r="G301" s="8" t="s">
        <v>448</v>
      </c>
      <c r="H301" s="8" t="s">
        <v>822</v>
      </c>
      <c r="I301" s="8" t="s">
        <v>373</v>
      </c>
      <c r="M301" s="8" t="s">
        <v>449</v>
      </c>
      <c r="N301" s="8" t="s">
        <v>450</v>
      </c>
      <c r="O301" s="8"/>
      <c r="P301" s="10"/>
      <c r="Q301" s="10"/>
      <c r="R301" s="10"/>
      <c r="S301" s="10"/>
      <c r="T301" s="10"/>
      <c r="U301" s="8"/>
      <c r="Z301" s="10"/>
      <c r="AC301" s="8" t="str">
        <f>IF(ISBLANK(AA301),  "", _xlfn.CONCAT(LOWER(C301), "/", E301))</f>
        <v/>
      </c>
      <c r="AF301" s="39"/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8">
        <v>2600</v>
      </c>
      <c r="B302" s="8" t="s">
        <v>26</v>
      </c>
      <c r="C302" s="8" t="s">
        <v>1035</v>
      </c>
      <c r="D302" s="8" t="s">
        <v>27</v>
      </c>
      <c r="E302" s="8" t="s">
        <v>1086</v>
      </c>
      <c r="F302" s="8" t="str">
        <f>IF(ISBLANK(E302), "", Table2[[#This Row],[unique_id]])</f>
        <v>back_door_lock_battery</v>
      </c>
      <c r="G302" s="8" t="s">
        <v>1072</v>
      </c>
      <c r="H302" s="8" t="s">
        <v>821</v>
      </c>
      <c r="I302" s="8" t="s">
        <v>373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1035</v>
      </c>
      <c r="D303" s="8" t="s">
        <v>27</v>
      </c>
      <c r="E303" s="8" t="s">
        <v>1087</v>
      </c>
      <c r="F303" s="8" t="str">
        <f>IF(ISBLANK(E303), "", Table2[[#This Row],[unique_id]])</f>
        <v>front_door_lock_battery</v>
      </c>
      <c r="G303" s="8" t="s">
        <v>1071</v>
      </c>
      <c r="H303" s="8" t="s">
        <v>821</v>
      </c>
      <c r="I303" s="8" t="s">
        <v>373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457</v>
      </c>
      <c r="D304" s="8" t="s">
        <v>27</v>
      </c>
      <c r="E304" s="8" t="s">
        <v>1089</v>
      </c>
      <c r="F304" s="8" t="str">
        <f>IF(ISBLANK(E304), "", Table2[[#This Row],[unique_id]])</f>
        <v>template_back_door_sensor_battery_last</v>
      </c>
      <c r="G304" s="8" t="s">
        <v>1074</v>
      </c>
      <c r="H304" s="8" t="s">
        <v>821</v>
      </c>
      <c r="I304" s="8" t="s">
        <v>373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457</v>
      </c>
      <c r="D305" s="8" t="s">
        <v>27</v>
      </c>
      <c r="E305" s="8" t="s">
        <v>1088</v>
      </c>
      <c r="F305" s="8" t="str">
        <f>IF(ISBLANK(E305), "", Table2[[#This Row],[unique_id]])</f>
        <v>template_front_door_sensor_battery_last</v>
      </c>
      <c r="G305" s="8" t="s">
        <v>1073</v>
      </c>
      <c r="H305" s="8" t="s">
        <v>821</v>
      </c>
      <c r="I305" s="8" t="s">
        <v>373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719</v>
      </c>
      <c r="D306" s="8" t="s">
        <v>27</v>
      </c>
      <c r="E306" s="8" t="s">
        <v>763</v>
      </c>
      <c r="F306" s="8" t="str">
        <f>IF(ISBLANK(E306), "", Table2[[#This Row],[unique_id]])</f>
        <v>home_cube_remote_battery</v>
      </c>
      <c r="G306" s="8" t="s">
        <v>727</v>
      </c>
      <c r="H306" s="8" t="s">
        <v>821</v>
      </c>
      <c r="I306" s="8" t="s">
        <v>373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1083</v>
      </c>
      <c r="F307" s="8" t="str">
        <f>IF(ISBLANK(E307), "", Table2[[#This Row],[unique_id]])</f>
        <v>template_weatherstation_console_battery_percent_int</v>
      </c>
      <c r="G307" s="8" t="s">
        <v>1081</v>
      </c>
      <c r="H307" s="8" t="s">
        <v>821</v>
      </c>
      <c r="I307" s="8" t="s">
        <v>373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1082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726</v>
      </c>
      <c r="H308" s="8" t="s">
        <v>821</v>
      </c>
      <c r="I308" s="8" t="s">
        <v>373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341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384</v>
      </c>
      <c r="AE308" s="8">
        <v>1</v>
      </c>
      <c r="AF308" s="37" t="s">
        <v>1143</v>
      </c>
      <c r="AG308" s="8" t="s">
        <v>521</v>
      </c>
      <c r="AH308" s="10">
        <v>3.15</v>
      </c>
      <c r="AI308" s="8" t="s">
        <v>494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983</v>
      </c>
      <c r="F309" s="8" t="str">
        <f>IF(ISBLANK(E309), "", Table2[[#This Row],[unique_id]])</f>
        <v>bertram_2_office_pantry_battery_percent</v>
      </c>
      <c r="G309" s="8" t="s">
        <v>720</v>
      </c>
      <c r="H309" s="8" t="s">
        <v>821</v>
      </c>
      <c r="I309" s="8" t="s">
        <v>373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747</v>
      </c>
      <c r="AH309" s="10" t="s">
        <v>663</v>
      </c>
      <c r="AI309" s="8" t="s">
        <v>664</v>
      </c>
      <c r="AJ309" s="8" t="s">
        <v>661</v>
      </c>
      <c r="AK309" s="8" t="s">
        <v>128</v>
      </c>
      <c r="AL309" s="8" t="s">
        <v>223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984</v>
      </c>
      <c r="F310" s="8" t="str">
        <f>IF(ISBLANK(E310), "", Table2[[#This Row],[unique_id]])</f>
        <v>bertram_2_office_lounge_battery_percent</v>
      </c>
      <c r="G310" s="8" t="s">
        <v>721</v>
      </c>
      <c r="H310" s="8" t="s">
        <v>821</v>
      </c>
      <c r="I310" s="8" t="s">
        <v>373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746</v>
      </c>
      <c r="AH310" s="10" t="s">
        <v>663</v>
      </c>
      <c r="AI310" s="8" t="s">
        <v>664</v>
      </c>
      <c r="AJ310" s="8" t="s">
        <v>661</v>
      </c>
      <c r="AK310" s="8" t="s">
        <v>128</v>
      </c>
      <c r="AL310" s="8" t="s">
        <v>205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985</v>
      </c>
      <c r="F311" s="8" t="str">
        <f>IF(ISBLANK(E311), "", Table2[[#This Row],[unique_id]])</f>
        <v>bertram_2_office_dining_battery_percent</v>
      </c>
      <c r="G311" s="8" t="s">
        <v>722</v>
      </c>
      <c r="H311" s="8" t="s">
        <v>821</v>
      </c>
      <c r="I311" s="8" t="s">
        <v>373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748</v>
      </c>
      <c r="AH311" s="10" t="s">
        <v>663</v>
      </c>
      <c r="AI311" s="8" t="s">
        <v>664</v>
      </c>
      <c r="AJ311" s="8" t="s">
        <v>661</v>
      </c>
      <c r="AK311" s="8" t="s">
        <v>128</v>
      </c>
      <c r="AL311" s="8" t="s">
        <v>204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986</v>
      </c>
      <c r="F312" s="8" t="str">
        <f>IF(ISBLANK(E312), "", Table2[[#This Row],[unique_id]])</f>
        <v>bertram_2_office_basement_battery_percent</v>
      </c>
      <c r="G312" s="8" t="s">
        <v>723</v>
      </c>
      <c r="H312" s="8" t="s">
        <v>821</v>
      </c>
      <c r="I312" s="8" t="s">
        <v>373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749</v>
      </c>
      <c r="AH312" s="10" t="s">
        <v>663</v>
      </c>
      <c r="AI312" s="8" t="s">
        <v>664</v>
      </c>
      <c r="AJ312" s="8" t="s">
        <v>661</v>
      </c>
      <c r="AK312" s="8" t="s">
        <v>128</v>
      </c>
      <c r="AL312" s="8" t="s">
        <v>222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1060</v>
      </c>
      <c r="F313" s="8" t="str">
        <f>IF(ISBLANK(E313), "", Table2[[#This Row],[unique_id]])</f>
        <v>parents_speaker_battery</v>
      </c>
      <c r="G313" s="8" t="s">
        <v>724</v>
      </c>
      <c r="H313" s="8" t="s">
        <v>821</v>
      </c>
      <c r="I313" s="8" t="s">
        <v>373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340</v>
      </c>
      <c r="F314" s="8" t="str">
        <f>IF(ISBLANK(E314), "", Table2[[#This Row],[unique_id]])</f>
        <v>kitchen_home_battery</v>
      </c>
      <c r="G314" s="8" t="s">
        <v>725</v>
      </c>
      <c r="H314" s="8" t="s">
        <v>821</v>
      </c>
      <c r="I314" s="8" t="s">
        <v>373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693</v>
      </c>
      <c r="D315" s="8" t="s">
        <v>452</v>
      </c>
      <c r="E315" s="8" t="s">
        <v>451</v>
      </c>
      <c r="F315" s="8" t="str">
        <f>IF(ISBLANK(E315), "", Table2[[#This Row],[unique_id]])</f>
        <v>column_break</v>
      </c>
      <c r="G315" s="8" t="s">
        <v>448</v>
      </c>
      <c r="H315" s="8" t="s">
        <v>821</v>
      </c>
      <c r="I315" s="8" t="s">
        <v>373</v>
      </c>
      <c r="M315" s="8" t="s">
        <v>449</v>
      </c>
      <c r="N315" s="8" t="s">
        <v>450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179</v>
      </c>
      <c r="F316" s="8" t="str">
        <f>IF(ISBLANK(E316), "", Table2[[#This Row],[unique_id]])</f>
        <v>weatherstation_coms_signal_quality</v>
      </c>
      <c r="G316" s="8" t="s">
        <v>1081</v>
      </c>
      <c r="H316" s="8" t="s">
        <v>1164</v>
      </c>
      <c r="I316" s="8" t="s">
        <v>373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haas/entity/sensor/weewx/weatherstation_coms_signal_quality/config</v>
      </c>
      <c r="AC316" s="8" t="str">
        <f>IF(ISBLANK(AA316),  "", _xlfn.CONCAT(LOWER(C316), "/", E316))</f>
        <v>weewx/weatherstation_coms_signal_quality</v>
      </c>
      <c r="AD316" s="14" t="s">
        <v>385</v>
      </c>
      <c r="AE316" s="8">
        <v>1</v>
      </c>
      <c r="AF316" s="37" t="s">
        <v>1143</v>
      </c>
      <c r="AG316" s="8" t="s">
        <v>521</v>
      </c>
      <c r="AH316" s="10">
        <v>3.15</v>
      </c>
      <c r="AI316" s="8" t="s">
        <v>494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8" t="s">
        <v>26</v>
      </c>
      <c r="C317" s="8" t="s">
        <v>39</v>
      </c>
      <c r="D317" s="8" t="s">
        <v>27</v>
      </c>
      <c r="E317" s="8" t="s">
        <v>1156</v>
      </c>
      <c r="F317" s="8" t="str">
        <f>IF(ISBLANK(E317), "", Table2[[#This Row],[unique_id]])</f>
        <v>template_weatherstation_coms_signal_quality_percentage</v>
      </c>
      <c r="G317" s="8" t="s">
        <v>1081</v>
      </c>
      <c r="H317" s="8" t="s">
        <v>1164</v>
      </c>
      <c r="I317" s="8" t="s">
        <v>373</v>
      </c>
      <c r="M317" s="8" t="s">
        <v>136</v>
      </c>
      <c r="O317" s="8"/>
      <c r="P317" s="10"/>
      <c r="Q317" s="10"/>
      <c r="R317" s="10"/>
      <c r="S317" s="10"/>
      <c r="T317" s="10"/>
      <c r="U317" s="8"/>
      <c r="Z317" s="10"/>
      <c r="AD317" s="14"/>
      <c r="AF317" s="37"/>
      <c r="AP317" s="8"/>
      <c r="AQ317" s="8"/>
    </row>
    <row r="318" spans="1:45" ht="16" customHeight="1" x14ac:dyDescent="0.2">
      <c r="A318" s="51">
        <v>2632</v>
      </c>
      <c r="B318" s="46" t="s">
        <v>26</v>
      </c>
      <c r="C318" s="8" t="s">
        <v>152</v>
      </c>
      <c r="D318" s="8" t="s">
        <v>408</v>
      </c>
      <c r="E318" s="8" t="s">
        <v>1165</v>
      </c>
      <c r="F318" s="8" t="str">
        <f>IF(ISBLANK(E318), "", Table2[[#This Row],[unique_id]])</f>
        <v>network_refresh_zigbee_router_lqi</v>
      </c>
      <c r="G318" s="8" t="s">
        <v>1166</v>
      </c>
      <c r="H318" s="8" t="s">
        <v>1163</v>
      </c>
      <c r="I318" s="8" t="s">
        <v>373</v>
      </c>
      <c r="M318" s="8" t="s">
        <v>320</v>
      </c>
      <c r="O318" s="8"/>
      <c r="P318" s="10"/>
      <c r="Q318" s="10"/>
      <c r="R318" s="10"/>
      <c r="S318" s="10"/>
      <c r="T318" s="10"/>
      <c r="U318" s="8"/>
      <c r="X318" s="8" t="s">
        <v>1167</v>
      </c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712</v>
      </c>
      <c r="D319" s="8" t="s">
        <v>27</v>
      </c>
      <c r="E319" s="46" t="s">
        <v>1157</v>
      </c>
      <c r="F319" s="47" t="str">
        <f>IF(ISBLANK(E319), "", Table2[[#This Row],[unique_id]])</f>
        <v>template_driveway_repeater_linkquality_percentage</v>
      </c>
      <c r="G319" s="46" t="s">
        <v>1147</v>
      </c>
      <c r="H319" s="8" t="s">
        <v>1163</v>
      </c>
      <c r="I319" s="8" t="s">
        <v>373</v>
      </c>
      <c r="J319" s="46"/>
      <c r="K319" s="46"/>
      <c r="M319" s="8" t="s">
        <v>320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712</v>
      </c>
      <c r="D320" s="8" t="s">
        <v>27</v>
      </c>
      <c r="E320" s="46" t="s">
        <v>1158</v>
      </c>
      <c r="F320" s="47" t="str">
        <f>IF(ISBLANK(E320), "", Table2[[#This Row],[unique_id]])</f>
        <v>template_landing_repeater_linkquality_percentage</v>
      </c>
      <c r="G320" s="46" t="s">
        <v>1148</v>
      </c>
      <c r="H320" s="8" t="s">
        <v>1163</v>
      </c>
      <c r="I320" s="8" t="s">
        <v>373</v>
      </c>
      <c r="J320" s="46"/>
      <c r="K320" s="46"/>
      <c r="M320" s="8" t="s">
        <v>320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712</v>
      </c>
      <c r="D321" s="8" t="s">
        <v>27</v>
      </c>
      <c r="E321" s="46" t="s">
        <v>1159</v>
      </c>
      <c r="F321" s="47" t="str">
        <f>IF(ISBLANK(E321), "", Table2[[#This Row],[unique_id]])</f>
        <v>template_garden_repeater_linkquality_percentage</v>
      </c>
      <c r="G321" s="46" t="s">
        <v>1142</v>
      </c>
      <c r="H321" s="8" t="s">
        <v>1163</v>
      </c>
      <c r="I321" s="8" t="s">
        <v>373</v>
      </c>
      <c r="J321" s="46"/>
      <c r="K321" s="46"/>
      <c r="M321" s="8" t="s">
        <v>320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1154</v>
      </c>
      <c r="D322" s="8" t="s">
        <v>27</v>
      </c>
      <c r="E322" s="46" t="s">
        <v>1161</v>
      </c>
      <c r="F322" s="47" t="str">
        <f>IF(ISBLANK(E322), "", Table2[[#This Row],[unique_id]])</f>
        <v>template_kitchen_fan_outlet_linkquality_percentage</v>
      </c>
      <c r="G322" s="46" t="s">
        <v>1017</v>
      </c>
      <c r="H322" s="8" t="s">
        <v>1163</v>
      </c>
      <c r="I322" s="8" t="s">
        <v>373</v>
      </c>
      <c r="J322" s="46"/>
      <c r="K322" s="46"/>
      <c r="M322" s="8" t="s">
        <v>320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46" t="s">
        <v>1154</v>
      </c>
      <c r="D323" s="8" t="s">
        <v>27</v>
      </c>
      <c r="E323" s="46" t="s">
        <v>1160</v>
      </c>
      <c r="F323" s="47" t="str">
        <f>IF(ISBLANK(E323), "", Table2[[#This Row],[unique_id]])</f>
        <v>template_deck_fans_outlet_linkquality_percentage</v>
      </c>
      <c r="G323" s="46" t="s">
        <v>1018</v>
      </c>
      <c r="H323" s="8" t="s">
        <v>1163</v>
      </c>
      <c r="I323" s="8" t="s">
        <v>373</v>
      </c>
      <c r="J323" s="46"/>
      <c r="K323" s="46"/>
      <c r="M323" s="8" t="s">
        <v>320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1">
        <v>2638</v>
      </c>
      <c r="B324" s="8" t="s">
        <v>26</v>
      </c>
      <c r="C324" s="46" t="s">
        <v>1154</v>
      </c>
      <c r="D324" s="8" t="s">
        <v>27</v>
      </c>
      <c r="E324" s="46" t="s">
        <v>1162</v>
      </c>
      <c r="F324" s="47" t="str">
        <f>IF(ISBLANK(E324), "", Table2[[#This Row],[unique_id]])</f>
        <v>template_edwin_wardrobe_outlet_linkquality_percentage</v>
      </c>
      <c r="G324" s="46" t="s">
        <v>1155</v>
      </c>
      <c r="H324" s="8" t="s">
        <v>1163</v>
      </c>
      <c r="I324" s="8" t="s">
        <v>373</v>
      </c>
      <c r="J324" s="46"/>
      <c r="K324" s="46"/>
      <c r="M324" s="8" t="s">
        <v>320</v>
      </c>
      <c r="N324" s="46"/>
      <c r="O324" s="46"/>
      <c r="P324" s="48"/>
      <c r="Q324" s="48"/>
      <c r="R324" s="48"/>
      <c r="S324" s="48"/>
      <c r="T324" s="48"/>
      <c r="U324" s="46"/>
      <c r="V324" s="46"/>
      <c r="W324" s="46"/>
      <c r="X324" s="46"/>
      <c r="Y324" s="46"/>
      <c r="Z324" s="48"/>
      <c r="AA324" s="46"/>
      <c r="AB324" s="46" t="str">
        <f>IF(ISBLANK(AA324),  "", _xlfn.CONCAT("haas/entity/sensor/", LOWER(C324), "/", E324, "/config"))</f>
        <v/>
      </c>
      <c r="AC324" s="46" t="str">
        <f>IF(ISBLANK(AA324),  "", _xlfn.CONCAT(LOWER(C324), "/", E324))</f>
        <v/>
      </c>
      <c r="AD324" s="49"/>
      <c r="AE324" s="46"/>
      <c r="AF324" s="38"/>
      <c r="AG324" s="46"/>
      <c r="AH324" s="48"/>
      <c r="AI324" s="46"/>
      <c r="AJ324" s="46"/>
      <c r="AK324" s="46"/>
      <c r="AL324" s="46"/>
      <c r="AN324" s="46"/>
      <c r="AO324" s="46"/>
      <c r="AP324" s="46"/>
      <c r="AQ324" s="8"/>
      <c r="AS324" s="47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51">
        <v>2639</v>
      </c>
      <c r="B325" s="8" t="s">
        <v>26</v>
      </c>
      <c r="C325" s="8" t="s">
        <v>152</v>
      </c>
      <c r="D325" s="8" t="s">
        <v>1002</v>
      </c>
      <c r="E325" s="8" t="s">
        <v>1003</v>
      </c>
      <c r="F325" s="8" t="str">
        <f>IF(ISBLANK(E325), "", Table2[[#This Row],[unique_id]])</f>
        <v>synchronize_devices</v>
      </c>
      <c r="G325" s="8" t="s">
        <v>1005</v>
      </c>
      <c r="H325" s="8" t="s">
        <v>1004</v>
      </c>
      <c r="I325" s="8" t="s">
        <v>373</v>
      </c>
      <c r="M325" s="8" t="s">
        <v>136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D325" s="14"/>
      <c r="AF325" s="38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8">
        <v>2650</v>
      </c>
      <c r="B326" s="8" t="s">
        <v>26</v>
      </c>
      <c r="C326" s="8" t="s">
        <v>256</v>
      </c>
      <c r="D326" s="8" t="s">
        <v>145</v>
      </c>
      <c r="E326" s="8" t="s">
        <v>146</v>
      </c>
      <c r="F326" s="8" t="str">
        <f>IF(ISBLANK(E326), "", Table2[[#This Row],[unique_id]])</f>
        <v>ada_home</v>
      </c>
      <c r="G326" s="8" t="s">
        <v>195</v>
      </c>
      <c r="H326" s="8" t="s">
        <v>338</v>
      </c>
      <c r="I326" s="8" t="s">
        <v>144</v>
      </c>
      <c r="M326" s="8" t="s">
        <v>136</v>
      </c>
      <c r="N326" s="8" t="s">
        <v>337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google-ada-home</v>
      </c>
      <c r="AH326" s="10" t="s">
        <v>1056</v>
      </c>
      <c r="AI326" s="8" t="s">
        <v>507</v>
      </c>
      <c r="AJ326" s="8" t="s">
        <v>562</v>
      </c>
      <c r="AK326" s="8" t="s">
        <v>256</v>
      </c>
      <c r="AL326" s="8" t="s">
        <v>130</v>
      </c>
      <c r="AN326" s="8" t="s">
        <v>604</v>
      </c>
      <c r="AO326" s="15" t="s">
        <v>656</v>
      </c>
      <c r="AP326" s="14" t="s">
        <v>648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"d4:f5:47:1c:cc:2d"], ["ip", "10.0.4.50"]]</v>
      </c>
    </row>
    <row r="327" spans="1:45" ht="16" customHeight="1" x14ac:dyDescent="0.2">
      <c r="A327" s="8">
        <v>2651</v>
      </c>
      <c r="B327" s="8" t="s">
        <v>26</v>
      </c>
      <c r="C327" s="8" t="s">
        <v>256</v>
      </c>
      <c r="D327" s="8" t="s">
        <v>145</v>
      </c>
      <c r="E327" s="8" t="s">
        <v>321</v>
      </c>
      <c r="F327" s="8" t="str">
        <f>IF(ISBLANK(E327), "", Table2[[#This Row],[unique_id]])</f>
        <v>edwin_home</v>
      </c>
      <c r="G327" s="8" t="s">
        <v>322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google-edwin-home</v>
      </c>
      <c r="AH327" s="10" t="s">
        <v>1056</v>
      </c>
      <c r="AI327" s="8" t="s">
        <v>507</v>
      </c>
      <c r="AJ327" s="8" t="s">
        <v>562</v>
      </c>
      <c r="AK327" s="8" t="s">
        <v>256</v>
      </c>
      <c r="AL327" s="8" t="s">
        <v>127</v>
      </c>
      <c r="AN327" s="8" t="s">
        <v>604</v>
      </c>
      <c r="AO327" s="15" t="s">
        <v>655</v>
      </c>
      <c r="AP327" s="14" t="s">
        <v>649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"d4:f5:47:25:92:d5"], ["ip", "10.0.4.51"]]</v>
      </c>
    </row>
    <row r="328" spans="1:45" ht="16" customHeight="1" x14ac:dyDescent="0.2">
      <c r="A328" s="8">
        <v>2652</v>
      </c>
      <c r="B328" s="8" t="s">
        <v>26</v>
      </c>
      <c r="C328" s="8" t="s">
        <v>256</v>
      </c>
      <c r="D328" s="8" t="s">
        <v>145</v>
      </c>
      <c r="E328" s="8" t="s">
        <v>333</v>
      </c>
      <c r="F328" s="8" t="str">
        <f>IF(ISBLANK(E328), "", Table2[[#This Row],[unique_id]])</f>
        <v>parents_home</v>
      </c>
      <c r="G328" s="8" t="s">
        <v>323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google-parents-home</v>
      </c>
      <c r="AH328" s="10" t="s">
        <v>1056</v>
      </c>
      <c r="AI328" s="8" t="s">
        <v>507</v>
      </c>
      <c r="AJ328" s="8" t="s">
        <v>1055</v>
      </c>
      <c r="AK328" s="8" t="s">
        <v>256</v>
      </c>
      <c r="AL328" s="8" t="s">
        <v>203</v>
      </c>
      <c r="AN328" s="8" t="s">
        <v>604</v>
      </c>
      <c r="AO328" s="15" t="s">
        <v>1054</v>
      </c>
      <c r="AP328" s="14" t="s">
        <v>1053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"dc:e5:5b:a5:a3:0d"], ["ip", "10.0.4.55"]]</v>
      </c>
    </row>
    <row r="329" spans="1:45" ht="16" customHeight="1" x14ac:dyDescent="0.2">
      <c r="A329" s="8">
        <v>2653</v>
      </c>
      <c r="B329" s="8" t="s">
        <v>26</v>
      </c>
      <c r="C329" s="8" t="s">
        <v>256</v>
      </c>
      <c r="D329" s="8" t="s">
        <v>145</v>
      </c>
      <c r="E329" s="8" t="s">
        <v>1006</v>
      </c>
      <c r="F329" s="8" t="str">
        <f>IF(ISBLANK(E329), "", Table2[[#This Row],[unique_id]])</f>
        <v>office_home</v>
      </c>
      <c r="G329" s="8" t="s">
        <v>1007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google-office-home</v>
      </c>
      <c r="AH329" s="10" t="s">
        <v>1056</v>
      </c>
      <c r="AI329" s="8" t="s">
        <v>507</v>
      </c>
      <c r="AJ329" s="8" t="s">
        <v>562</v>
      </c>
      <c r="AK329" s="8" t="s">
        <v>256</v>
      </c>
      <c r="AL329" s="8" t="s">
        <v>224</v>
      </c>
      <c r="AN329" s="8" t="s">
        <v>604</v>
      </c>
      <c r="AO329" s="15" t="s">
        <v>653</v>
      </c>
      <c r="AP329" s="14" t="s">
        <v>652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"d4:f5:47:32:df:7b"], ["ip", "10.0.4.54"]]</v>
      </c>
    </row>
    <row r="330" spans="1:45" ht="16" customHeight="1" x14ac:dyDescent="0.2">
      <c r="A330" s="8">
        <v>2654</v>
      </c>
      <c r="B330" s="8" t="s">
        <v>26</v>
      </c>
      <c r="C330" s="8" t="s">
        <v>256</v>
      </c>
      <c r="D330" s="8" t="s">
        <v>145</v>
      </c>
      <c r="E330" s="8" t="s">
        <v>1063</v>
      </c>
      <c r="F330" s="8" t="str">
        <f>IF(ISBLANK(E330), "", Table2[[#This Row],[unique_id]])</f>
        <v>lounge_home</v>
      </c>
      <c r="G330" s="8" t="s">
        <v>1064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google-lounge-home</v>
      </c>
      <c r="AH330" s="10" t="s">
        <v>1056</v>
      </c>
      <c r="AI330" s="8" t="s">
        <v>507</v>
      </c>
      <c r="AJ330" s="8" t="s">
        <v>562</v>
      </c>
      <c r="AK330" s="8" t="s">
        <v>256</v>
      </c>
      <c r="AL330" s="8" t="s">
        <v>205</v>
      </c>
      <c r="AN330" s="8" t="s">
        <v>604</v>
      </c>
      <c r="AO330" s="15" t="s">
        <v>654</v>
      </c>
      <c r="AP330" s="14" t="s">
        <v>650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"d4:f5:47:8c:d1:7e"], ["ip", "10.0.4.52"]]</v>
      </c>
    </row>
    <row r="331" spans="1:45" ht="16" customHeight="1" x14ac:dyDescent="0.2">
      <c r="A331" s="8">
        <v>2655</v>
      </c>
      <c r="B331" s="8" t="s">
        <v>26</v>
      </c>
      <c r="C331" s="8" t="s">
        <v>693</v>
      </c>
      <c r="D331" s="8" t="s">
        <v>452</v>
      </c>
      <c r="E331" s="8" t="s">
        <v>451</v>
      </c>
      <c r="F331" s="8" t="str">
        <f>IF(ISBLANK(E331), "", Table2[[#This Row],[unique_id]])</f>
        <v>column_break</v>
      </c>
      <c r="G331" s="8" t="s">
        <v>448</v>
      </c>
      <c r="H331" s="8" t="s">
        <v>338</v>
      </c>
      <c r="I331" s="8" t="s">
        <v>144</v>
      </c>
      <c r="M331" s="8" t="s">
        <v>449</v>
      </c>
      <c r="N331" s="8" t="s">
        <v>450</v>
      </c>
      <c r="O331" s="8"/>
      <c r="P331" s="10"/>
      <c r="Q331" s="10"/>
      <c r="R331" s="10"/>
      <c r="S331" s="10"/>
      <c r="T331" s="10"/>
      <c r="U331" s="8"/>
      <c r="Z331" s="10"/>
      <c r="AC331" s="8" t="str">
        <f>IF(ISBLANK(AA331),  "", _xlfn.CONCAT(LOWER(C331), "/", E331))</f>
        <v/>
      </c>
      <c r="AF331" s="39"/>
      <c r="AP331" s="12"/>
      <c r="AQ331" s="8"/>
      <c r="AS331" s="8" t="str">
        <f>IF(AND(ISBLANK(AO331), ISBLANK(AP331)), "", _xlfn.CONCAT("[", IF(ISBLANK(AO331), "", _xlfn.CONCAT("[""mac"", """, AO331, """]")), IF(ISBLANK(AP331), "", _xlfn.CONCAT(", [""ip"", """, AP331, """]")), "]"))</f>
        <v/>
      </c>
    </row>
    <row r="332" spans="1:45" ht="16" customHeight="1" x14ac:dyDescent="0.2">
      <c r="A332" s="8">
        <v>2656</v>
      </c>
      <c r="B332" s="8" t="s">
        <v>26</v>
      </c>
      <c r="C332" s="8" t="s">
        <v>911</v>
      </c>
      <c r="D332" s="8" t="s">
        <v>145</v>
      </c>
      <c r="E332" s="8" t="s">
        <v>1001</v>
      </c>
      <c r="F332" s="8" t="str">
        <f>IF(ISBLANK(E332), "", Table2[[#This Row],[unique_id]])</f>
        <v>lg_webos_smart_tv</v>
      </c>
      <c r="G332" s="8" t="s">
        <v>188</v>
      </c>
      <c r="H332" s="8" t="s">
        <v>338</v>
      </c>
      <c r="I332" s="8" t="s">
        <v>144</v>
      </c>
      <c r="M332" s="8" t="s">
        <v>136</v>
      </c>
      <c r="N332" s="8" t="s">
        <v>337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lg-lounge-tv</v>
      </c>
      <c r="AH332" s="10" t="s">
        <v>914</v>
      </c>
      <c r="AI332" s="8" t="s">
        <v>499</v>
      </c>
      <c r="AJ332" s="8" t="s">
        <v>915</v>
      </c>
      <c r="AK332" s="8" t="s">
        <v>911</v>
      </c>
      <c r="AL332" s="8" t="s">
        <v>205</v>
      </c>
      <c r="AN332" s="8" t="s">
        <v>604</v>
      </c>
      <c r="AO332" s="15" t="s">
        <v>912</v>
      </c>
      <c r="AP332" s="14" t="s">
        <v>913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"4c:ba:d7:bf:94:d0"], ["ip", "10.0.4.49"]]</v>
      </c>
    </row>
    <row r="333" spans="1:45" ht="16" customHeight="1" x14ac:dyDescent="0.2">
      <c r="A333" s="8">
        <v>2657</v>
      </c>
      <c r="B333" s="8" t="s">
        <v>26</v>
      </c>
      <c r="C333" s="8" t="s">
        <v>329</v>
      </c>
      <c r="D333" s="8" t="s">
        <v>145</v>
      </c>
      <c r="E333" s="8" t="s">
        <v>331</v>
      </c>
      <c r="F333" s="8" t="str">
        <f>IF(ISBLANK(E333), "", Table2[[#This Row],[unique_id]])</f>
        <v>parents_tv</v>
      </c>
      <c r="G333" s="8" t="s">
        <v>328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apple-parents-tv</v>
      </c>
      <c r="AH333" s="10" t="s">
        <v>571</v>
      </c>
      <c r="AI333" s="8" t="s">
        <v>499</v>
      </c>
      <c r="AJ333" s="8" t="s">
        <v>572</v>
      </c>
      <c r="AK333" s="8" t="s">
        <v>329</v>
      </c>
      <c r="AL333" s="8" t="s">
        <v>203</v>
      </c>
      <c r="AN333" s="8" t="s">
        <v>604</v>
      </c>
      <c r="AO333" s="15" t="s">
        <v>574</v>
      </c>
      <c r="AP333" s="13" t="s">
        <v>658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"90:dd:5d:ce:1e:96"], ["ip", "10.0.4.47"]]</v>
      </c>
    </row>
    <row r="334" spans="1:45" ht="16" customHeight="1" x14ac:dyDescent="0.2">
      <c r="A334" s="8">
        <v>2658</v>
      </c>
      <c r="B334" s="8" t="s">
        <v>910</v>
      </c>
      <c r="C334" s="8" t="s">
        <v>256</v>
      </c>
      <c r="D334" s="8" t="s">
        <v>145</v>
      </c>
      <c r="E334" s="8" t="s">
        <v>1116</v>
      </c>
      <c r="F334" s="8" t="str">
        <f>IF(ISBLANK(E334), "", Table2[[#This Row],[unique_id]])</f>
        <v>office_tv</v>
      </c>
      <c r="G334" s="8" t="s">
        <v>1117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google-office-tv</v>
      </c>
      <c r="AH334" s="10" t="s">
        <v>564</v>
      </c>
      <c r="AI334" s="8" t="s">
        <v>499</v>
      </c>
      <c r="AJ334" s="8" t="s">
        <v>563</v>
      </c>
      <c r="AK334" s="8" t="s">
        <v>256</v>
      </c>
      <c r="AL334" s="8" t="s">
        <v>224</v>
      </c>
      <c r="AN334" s="8" t="s">
        <v>604</v>
      </c>
      <c r="AO334" s="15" t="s">
        <v>657</v>
      </c>
      <c r="AP334" s="14" t="s">
        <v>651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"48:d6:d5:33:7c:28"], ["ip", "10.0.4.53"]]</v>
      </c>
    </row>
    <row r="335" spans="1:45" ht="16" customHeight="1" x14ac:dyDescent="0.2">
      <c r="A335" s="8">
        <v>2659</v>
      </c>
      <c r="B335" s="8" t="s">
        <v>26</v>
      </c>
      <c r="C335" s="8" t="s">
        <v>693</v>
      </c>
      <c r="D335" s="8" t="s">
        <v>452</v>
      </c>
      <c r="E335" s="8" t="s">
        <v>451</v>
      </c>
      <c r="F335" s="8" t="str">
        <f>IF(ISBLANK(E335), "", Table2[[#This Row],[unique_id]])</f>
        <v>column_break</v>
      </c>
      <c r="G335" s="8" t="s">
        <v>448</v>
      </c>
      <c r="H335" s="8" t="s">
        <v>338</v>
      </c>
      <c r="I335" s="8" t="s">
        <v>144</v>
      </c>
      <c r="M335" s="8" t="s">
        <v>449</v>
      </c>
      <c r="N335" s="8" t="s">
        <v>450</v>
      </c>
      <c r="O335" s="8"/>
      <c r="P335" s="10"/>
      <c r="Q335" s="10"/>
      <c r="R335" s="10"/>
      <c r="S335" s="10"/>
      <c r="T335" s="10"/>
      <c r="U335" s="8"/>
      <c r="Z335" s="10"/>
      <c r="AC335" s="8" t="str">
        <f>IF(ISBLANK(AA335),  "", _xlfn.CONCAT(LOWER(C335), "/", E335))</f>
        <v/>
      </c>
      <c r="AF335" s="39"/>
      <c r="AP335" s="12"/>
      <c r="AQ335" s="8"/>
      <c r="AS335" s="8" t="str">
        <f>IF(AND(ISBLANK(AO335), ISBLANK(AP335)), "", _xlfn.CONCAT("[", IF(ISBLANK(AO335), "", _xlfn.CONCAT("[""mac"", """, AO335, """]")), IF(ISBLANK(AP335), "", _xlfn.CONCAT(", [""ip"", """, AP335, """]")), "]"))</f>
        <v/>
      </c>
    </row>
    <row r="336" spans="1:45" ht="16" customHeight="1" x14ac:dyDescent="0.2">
      <c r="A336" s="8">
        <v>2660</v>
      </c>
      <c r="B336" s="8" t="s">
        <v>26</v>
      </c>
      <c r="C336" s="8" t="s">
        <v>190</v>
      </c>
      <c r="D336" s="8" t="s">
        <v>145</v>
      </c>
      <c r="E336" s="8" t="s">
        <v>330</v>
      </c>
      <c r="F336" s="8" t="str">
        <f>IF(ISBLANK(E336), "", Table2[[#This Row],[unique_id]])</f>
        <v>lounge_speaker</v>
      </c>
      <c r="G336" s="8" t="s">
        <v>327</v>
      </c>
      <c r="H336" s="8" t="s">
        <v>338</v>
      </c>
      <c r="I336" s="8" t="s">
        <v>144</v>
      </c>
      <c r="M336" s="8" t="s">
        <v>136</v>
      </c>
      <c r="N336" s="8" t="s">
        <v>337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sonos-lounge-speaker</v>
      </c>
      <c r="AH336" s="10" t="s">
        <v>505</v>
      </c>
      <c r="AI336" s="8" t="s">
        <v>506</v>
      </c>
      <c r="AJ336" s="8" t="s">
        <v>916</v>
      </c>
      <c r="AK336" s="8" t="str">
        <f>IF(OR(ISBLANK(AO336), ISBLANK(AP336)), "", Table2[[#This Row],[device_via_device]])</f>
        <v>Sonos</v>
      </c>
      <c r="AL336" s="8" t="s">
        <v>205</v>
      </c>
      <c r="AN336" s="8" t="s">
        <v>604</v>
      </c>
      <c r="AO336" s="8" t="s">
        <v>917</v>
      </c>
      <c r="AP336" s="13" t="s">
        <v>918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"38:42:0b:47:73:dc"], ["ip", "10.0.4.43"]]</v>
      </c>
    </row>
    <row r="337" spans="1:45" ht="16" customHeight="1" x14ac:dyDescent="0.2">
      <c r="A337" s="8">
        <v>2661</v>
      </c>
      <c r="B337" s="8" t="s">
        <v>26</v>
      </c>
      <c r="C337" s="8" t="s">
        <v>190</v>
      </c>
      <c r="D337" s="8" t="s">
        <v>145</v>
      </c>
      <c r="E337" s="8" t="s">
        <v>326</v>
      </c>
      <c r="F337" s="8" t="str">
        <f>IF(ISBLANK(E337), "", Table2[[#This Row],[unique_id]])</f>
        <v>kitchen_home</v>
      </c>
      <c r="G337" s="8" t="s">
        <v>325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sonos-kitchen-home</v>
      </c>
      <c r="AH337" s="10" t="s">
        <v>505</v>
      </c>
      <c r="AI337" s="8" t="s">
        <v>507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217</v>
      </c>
      <c r="AN337" s="8" t="s">
        <v>604</v>
      </c>
      <c r="AO337" s="8" t="s">
        <v>512</v>
      </c>
      <c r="AP337" s="13" t="s">
        <v>687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"48:a6:b8:e2:50:40"], ["ip", "10.0.4.41"]]</v>
      </c>
    </row>
    <row r="338" spans="1:45" ht="16" customHeight="1" x14ac:dyDescent="0.2">
      <c r="A338" s="8">
        <v>2662</v>
      </c>
      <c r="B338" s="8" t="s">
        <v>26</v>
      </c>
      <c r="C338" s="8" t="s">
        <v>190</v>
      </c>
      <c r="D338" s="8" t="s">
        <v>145</v>
      </c>
      <c r="E338" s="8" t="s">
        <v>147</v>
      </c>
      <c r="F338" s="8" t="str">
        <f>IF(ISBLANK(E338), "", Table2[[#This Row],[unique_id]])</f>
        <v>kitchen_speaker</v>
      </c>
      <c r="G338" s="8" t="s">
        <v>196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sonos-kitchen-speaker</v>
      </c>
      <c r="AH338" s="10" t="s">
        <v>505</v>
      </c>
      <c r="AI338" s="8" t="s">
        <v>506</v>
      </c>
      <c r="AJ338" s="8" t="s">
        <v>509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604</v>
      </c>
      <c r="AO338" s="11" t="s">
        <v>511</v>
      </c>
      <c r="AP338" s="13" t="s">
        <v>688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"5c:aa:fd:f1:a3:d4"], ["ip", "10.0.4.42"]]</v>
      </c>
    </row>
    <row r="339" spans="1:45" ht="16" customHeight="1" x14ac:dyDescent="0.2">
      <c r="A339" s="8">
        <v>2663</v>
      </c>
      <c r="B339" s="8" t="s">
        <v>26</v>
      </c>
      <c r="C339" s="8" t="s">
        <v>190</v>
      </c>
      <c r="D339" s="8" t="s">
        <v>145</v>
      </c>
      <c r="E339" s="8" t="s">
        <v>332</v>
      </c>
      <c r="F339" s="8" t="str">
        <f>IF(ISBLANK(E339), "", Table2[[#This Row],[unique_id]])</f>
        <v>parents_speaker</v>
      </c>
      <c r="G339" s="8" t="s">
        <v>324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sonos-parents-speaker</v>
      </c>
      <c r="AH339" s="10" t="s">
        <v>505</v>
      </c>
      <c r="AI339" s="8" t="s">
        <v>506</v>
      </c>
      <c r="AJ339" s="8" t="s">
        <v>508</v>
      </c>
      <c r="AK339" s="8" t="str">
        <f>IF(OR(ISBLANK(AO339), ISBLANK(AP339)), "", Table2[[#This Row],[device_via_device]])</f>
        <v>Sonos</v>
      </c>
      <c r="AL339" s="8" t="s">
        <v>203</v>
      </c>
      <c r="AN339" s="8" t="s">
        <v>604</v>
      </c>
      <c r="AO339" s="8" t="s">
        <v>510</v>
      </c>
      <c r="AP339" s="14" t="s">
        <v>686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"5c:aa:fd:d1:23:be"], ["ip", "10.0.4.40"]]</v>
      </c>
    </row>
    <row r="340" spans="1:45" ht="16" customHeight="1" x14ac:dyDescent="0.2">
      <c r="A340" s="8">
        <v>2664</v>
      </c>
      <c r="B340" s="8" t="s">
        <v>26</v>
      </c>
      <c r="C340" s="8" t="s">
        <v>329</v>
      </c>
      <c r="D340" s="8" t="s">
        <v>145</v>
      </c>
      <c r="E340" s="8" t="s">
        <v>1057</v>
      </c>
      <c r="F340" s="8" t="str">
        <f>IF(ISBLANK(E340), "", Table2[[#This Row],[unique_id]])</f>
        <v>parents_tv_speaker</v>
      </c>
      <c r="G340" s="8" t="s">
        <v>1058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apple-parents-tv-speaker</v>
      </c>
      <c r="AH340" s="10" t="s">
        <v>571</v>
      </c>
      <c r="AI340" s="8" t="s">
        <v>1059</v>
      </c>
      <c r="AJ340" s="8" t="s">
        <v>570</v>
      </c>
      <c r="AK340" s="8" t="s">
        <v>329</v>
      </c>
      <c r="AL340" s="8" t="s">
        <v>203</v>
      </c>
      <c r="AN340" s="8" t="s">
        <v>604</v>
      </c>
      <c r="AO340" s="15" t="s">
        <v>575</v>
      </c>
      <c r="AP340" s="13" t="s">
        <v>659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"d4:a3:3d:5c:8c:28"], ["ip", "10.0.4.48"]]</v>
      </c>
    </row>
    <row r="341" spans="1:45" ht="16" customHeight="1" x14ac:dyDescent="0.2">
      <c r="A341" s="8">
        <v>2700</v>
      </c>
      <c r="B341" s="8" t="s">
        <v>26</v>
      </c>
      <c r="C341" s="8" t="s">
        <v>152</v>
      </c>
      <c r="D341" s="8" t="s">
        <v>408</v>
      </c>
      <c r="E341" s="8" t="s">
        <v>1079</v>
      </c>
      <c r="F341" s="8" t="str">
        <f>IF(ISBLANK(E341), "", Table2[[#This Row],[unique_id]])</f>
        <v>back_door_lock_security</v>
      </c>
      <c r="G341" s="8" t="s">
        <v>1075</v>
      </c>
      <c r="H341" s="8" t="s">
        <v>1047</v>
      </c>
      <c r="I341" s="8" t="s">
        <v>221</v>
      </c>
      <c r="M341" s="8" t="s">
        <v>136</v>
      </c>
      <c r="O341" s="8"/>
      <c r="P341" s="10"/>
      <c r="Q341" s="10"/>
      <c r="R341" s="10"/>
      <c r="S341" s="10"/>
      <c r="T341" s="10"/>
      <c r="U341" s="8"/>
      <c r="X341" s="8" t="s">
        <v>1090</v>
      </c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O341" s="15"/>
      <c r="AP341" s="14"/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/>
      </c>
    </row>
    <row r="342" spans="1:45" ht="16" customHeight="1" x14ac:dyDescent="0.2">
      <c r="A342" s="8">
        <v>2701</v>
      </c>
      <c r="B342" s="8" t="s">
        <v>26</v>
      </c>
      <c r="C342" s="8" t="s">
        <v>152</v>
      </c>
      <c r="D342" s="8" t="s">
        <v>150</v>
      </c>
      <c r="E342" s="8" t="s">
        <v>1092</v>
      </c>
      <c r="F342" s="8" t="str">
        <f>IF(ISBLANK(E342), "", Table2[[#This Row],[unique_id]])</f>
        <v>template_back_door_state</v>
      </c>
      <c r="G342" s="8" t="s">
        <v>367</v>
      </c>
      <c r="H342" s="8" t="s">
        <v>1047</v>
      </c>
      <c r="I342" s="8" t="s">
        <v>221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O342" s="15"/>
      <c r="AP342" s="14"/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/>
      </c>
    </row>
    <row r="343" spans="1:45" ht="16" customHeight="1" x14ac:dyDescent="0.2">
      <c r="A343" s="8">
        <v>2702</v>
      </c>
      <c r="B343" s="8" t="s">
        <v>26</v>
      </c>
      <c r="C343" s="8" t="s">
        <v>1035</v>
      </c>
      <c r="D343" s="8" t="s">
        <v>1041</v>
      </c>
      <c r="E343" s="8" t="s">
        <v>1042</v>
      </c>
      <c r="F343" s="8" t="str">
        <f>IF(ISBLANK(E343), "", Table2[[#This Row],[unique_id]])</f>
        <v>back_door_lock</v>
      </c>
      <c r="G343" s="8" t="s">
        <v>1094</v>
      </c>
      <c r="H343" s="8" t="s">
        <v>1047</v>
      </c>
      <c r="I343" s="8" t="s">
        <v>221</v>
      </c>
      <c r="M343" s="8" t="s">
        <v>136</v>
      </c>
      <c r="O343" s="8"/>
      <c r="P343" s="10"/>
      <c r="Q343" s="10" t="s">
        <v>769</v>
      </c>
      <c r="R343" s="10"/>
      <c r="S343" s="16" t="s">
        <v>817</v>
      </c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G343" s="8" t="s">
        <v>1040</v>
      </c>
      <c r="AH343" s="10" t="s">
        <v>1038</v>
      </c>
      <c r="AI343" s="8" t="s">
        <v>1036</v>
      </c>
      <c r="AJ343" s="11" t="s">
        <v>1037</v>
      </c>
      <c r="AK343" s="8" t="s">
        <v>1035</v>
      </c>
      <c r="AL343" s="8" t="s">
        <v>868</v>
      </c>
      <c r="AO343" s="8" t="s">
        <v>1034</v>
      </c>
      <c r="AP343" s="8"/>
      <c r="AQ343" s="8"/>
      <c r="AS343" s="8" t="str">
        <f>IF(AND(ISBLANK(AO343), ISBLANK(AP343)), "", _xlfn.CONCAT("[", IF(ISBLANK(AO343), "", _xlfn.CONCAT("[""mac"", """, AO343, """]")), IF(ISBLANK(AP343), "", _xlfn.CONCAT(", [""ip"", """, AP343, """]")), "]"))</f>
        <v>[["mac", "0x000d6f0011274420"]]</v>
      </c>
    </row>
    <row r="344" spans="1:45" ht="16" customHeight="1" x14ac:dyDescent="0.2">
      <c r="A344" s="8">
        <v>2703</v>
      </c>
      <c r="B344" s="8" t="s">
        <v>26</v>
      </c>
      <c r="C344" s="8" t="s">
        <v>457</v>
      </c>
      <c r="D344" s="8" t="s">
        <v>150</v>
      </c>
      <c r="E344" s="8" t="s">
        <v>1085</v>
      </c>
      <c r="F344" s="8" t="str">
        <f>IF(ISBLANK(E344), "", Table2[[#This Row],[unique_id]])</f>
        <v>template_back_door_sensor_contact_last</v>
      </c>
      <c r="G344" s="8" t="s">
        <v>1093</v>
      </c>
      <c r="H344" s="8" t="s">
        <v>1047</v>
      </c>
      <c r="I344" s="8" t="s">
        <v>221</v>
      </c>
      <c r="M344" s="8" t="s">
        <v>136</v>
      </c>
      <c r="O344" s="8"/>
      <c r="P344" s="10"/>
      <c r="Q344" s="10" t="s">
        <v>769</v>
      </c>
      <c r="R344" s="10"/>
      <c r="S344" s="16" t="s">
        <v>817</v>
      </c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">
        <v>1069</v>
      </c>
      <c r="AH344" s="10" t="s">
        <v>1038</v>
      </c>
      <c r="AI344" s="11" t="s">
        <v>1066</v>
      </c>
      <c r="AJ344" s="11" t="s">
        <v>1067</v>
      </c>
      <c r="AK344" s="8" t="s">
        <v>457</v>
      </c>
      <c r="AL344" s="8" t="s">
        <v>868</v>
      </c>
      <c r="AO344" s="8" t="s">
        <v>1070</v>
      </c>
      <c r="AP344" s="8"/>
      <c r="AQ344" s="8"/>
      <c r="AS344" s="8" t="str">
        <f>IF(AND(ISBLANK(AO344), ISBLANK(AP344)), "", _xlfn.CONCAT("[", IF(ISBLANK(AO344), "", _xlfn.CONCAT("[""mac"", """, AO344, """]")), IF(ISBLANK(AP344), "", _xlfn.CONCAT(", [""ip"", """, AP344, """]")), "]"))</f>
        <v>[["mac", "0x00124b0029119f9a"]]</v>
      </c>
    </row>
    <row r="345" spans="1:45" s="41" customFormat="1" ht="16" customHeight="1" x14ac:dyDescent="0.2">
      <c r="A345" s="41">
        <v>2704</v>
      </c>
      <c r="B345" s="41" t="s">
        <v>910</v>
      </c>
      <c r="C345" s="41" t="s">
        <v>255</v>
      </c>
      <c r="D345" s="41" t="s">
        <v>148</v>
      </c>
      <c r="F345" s="41" t="str">
        <f>IF(ISBLANK(E345), "", Table2[[#This Row],[unique_id]])</f>
        <v/>
      </c>
      <c r="G345" s="41" t="s">
        <v>1047</v>
      </c>
      <c r="H345" s="41" t="s">
        <v>1062</v>
      </c>
      <c r="I345" s="41" t="s">
        <v>221</v>
      </c>
      <c r="P345" s="42"/>
      <c r="Q345" s="42"/>
      <c r="R345" s="42"/>
      <c r="S345" s="42"/>
      <c r="T345" s="42"/>
      <c r="Z345" s="42"/>
      <c r="AB345" s="41" t="str">
        <f>IF(ISBLANK(AA345),  "", _xlfn.CONCAT("haas/entity/sensor/", LOWER(C345), "/", E345, "/config"))</f>
        <v/>
      </c>
      <c r="AC345" s="41" t="str">
        <f>IF(ISBLANK(AA345),  "", _xlfn.CONCAT(LOWER(C345), "/", E345))</f>
        <v/>
      </c>
      <c r="AF345" s="43"/>
      <c r="AH345" s="42"/>
      <c r="AJ345" s="44"/>
      <c r="AS345" s="41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2705</v>
      </c>
      <c r="B346" s="8" t="s">
        <v>26</v>
      </c>
      <c r="C346" s="8" t="s">
        <v>152</v>
      </c>
      <c r="D346" s="8" t="s">
        <v>408</v>
      </c>
      <c r="E346" s="8" t="s">
        <v>1080</v>
      </c>
      <c r="F346" s="8" t="str">
        <f>IF(ISBLANK(E346), "", Table2[[#This Row],[unique_id]])</f>
        <v>front_door_lock_security</v>
      </c>
      <c r="G346" s="8" t="s">
        <v>1075</v>
      </c>
      <c r="H346" s="8" t="s">
        <v>1046</v>
      </c>
      <c r="I346" s="8" t="s">
        <v>221</v>
      </c>
      <c r="M346" s="8" t="s">
        <v>136</v>
      </c>
      <c r="O346" s="8"/>
      <c r="P346" s="10"/>
      <c r="Q346" s="10"/>
      <c r="R346" s="10"/>
      <c r="S346" s="10"/>
      <c r="T346" s="10"/>
      <c r="U346" s="8"/>
      <c r="X346" s="8" t="s">
        <v>1090</v>
      </c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O346" s="15"/>
      <c r="AP346" s="14"/>
      <c r="AQ346" s="14"/>
      <c r="AR346" s="14"/>
      <c r="AS346" s="8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2706</v>
      </c>
      <c r="B347" s="8" t="s">
        <v>26</v>
      </c>
      <c r="C347" s="8" t="s">
        <v>152</v>
      </c>
      <c r="D347" s="8" t="s">
        <v>150</v>
      </c>
      <c r="E347" s="8" t="s">
        <v>1091</v>
      </c>
      <c r="F347" s="8" t="str">
        <f>IF(ISBLANK(E347), "", Table2[[#This Row],[unique_id]])</f>
        <v>template_front_door_state</v>
      </c>
      <c r="G347" s="8" t="s">
        <v>367</v>
      </c>
      <c r="H347" s="8" t="s">
        <v>1046</v>
      </c>
      <c r="I347" s="8" t="s">
        <v>221</v>
      </c>
      <c r="O347" s="8"/>
      <c r="P347" s="10"/>
      <c r="Q347" s="10"/>
      <c r="R347" s="10"/>
      <c r="S347" s="10"/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O347" s="15"/>
      <c r="AP347" s="14"/>
      <c r="AQ347" s="14"/>
      <c r="AR347" s="14"/>
      <c r="AS347" s="8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2707</v>
      </c>
      <c r="B348" s="8" t="s">
        <v>26</v>
      </c>
      <c r="C348" s="8" t="s">
        <v>1035</v>
      </c>
      <c r="D348" s="8" t="s">
        <v>1041</v>
      </c>
      <c r="E348" s="8" t="s">
        <v>1043</v>
      </c>
      <c r="F348" s="8" t="str">
        <f>IF(ISBLANK(E348), "", Table2[[#This Row],[unique_id]])</f>
        <v>front_door_lock</v>
      </c>
      <c r="G348" s="8" t="s">
        <v>1094</v>
      </c>
      <c r="H348" s="8" t="s">
        <v>1046</v>
      </c>
      <c r="I348" s="8" t="s">
        <v>221</v>
      </c>
      <c r="M348" s="8" t="s">
        <v>136</v>
      </c>
      <c r="O348" s="8"/>
      <c r="P348" s="10"/>
      <c r="Q348" s="10" t="s">
        <v>769</v>
      </c>
      <c r="R348" s="10"/>
      <c r="S348" s="16" t="s">
        <v>817</v>
      </c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G348" s="8" t="s">
        <v>1039</v>
      </c>
      <c r="AH348" s="10" t="s">
        <v>1038</v>
      </c>
      <c r="AI348" s="8" t="s">
        <v>1036</v>
      </c>
      <c r="AJ348" s="11" t="s">
        <v>1037</v>
      </c>
      <c r="AK348" s="8" t="s">
        <v>1035</v>
      </c>
      <c r="AL348" s="8" t="s">
        <v>487</v>
      </c>
      <c r="AO348" s="8" t="s">
        <v>1044</v>
      </c>
      <c r="AP348" s="8"/>
      <c r="AQ348" s="8"/>
      <c r="AS348" s="8" t="str">
        <f>IF(AND(ISBLANK(AO348), ISBLANK(AP348)), "", _xlfn.CONCAT("[", IF(ISBLANK(AO348), "", _xlfn.CONCAT("[""mac"", """, AO348, """]")), IF(ISBLANK(AP348), "", _xlfn.CONCAT(", [""ip"", """, AP348, """]")), "]"))</f>
        <v>[["mac", "0x000d6f001127f08c"]]</v>
      </c>
    </row>
    <row r="349" spans="1:45" ht="16" customHeight="1" x14ac:dyDescent="0.2">
      <c r="A349" s="8">
        <v>2708</v>
      </c>
      <c r="B349" s="8" t="s">
        <v>26</v>
      </c>
      <c r="C349" s="8" t="s">
        <v>457</v>
      </c>
      <c r="D349" s="8" t="s">
        <v>150</v>
      </c>
      <c r="E349" s="8" t="s">
        <v>1084</v>
      </c>
      <c r="F349" s="8" t="str">
        <f>IF(ISBLANK(E349), "", Table2[[#This Row],[unique_id]])</f>
        <v>template_front_door_sensor_contact_last</v>
      </c>
      <c r="G349" s="8" t="s">
        <v>1093</v>
      </c>
      <c r="H349" s="8" t="s">
        <v>1046</v>
      </c>
      <c r="I349" s="8" t="s">
        <v>221</v>
      </c>
      <c r="M349" s="8" t="s">
        <v>136</v>
      </c>
      <c r="O349" s="8"/>
      <c r="P349" s="10"/>
      <c r="Q349" s="10" t="s">
        <v>769</v>
      </c>
      <c r="R349" s="10"/>
      <c r="S349" s="16" t="s">
        <v>817</v>
      </c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G349" s="8" t="s">
        <v>1065</v>
      </c>
      <c r="AH349" s="10" t="s">
        <v>1038</v>
      </c>
      <c r="AI349" s="11" t="s">
        <v>1066</v>
      </c>
      <c r="AJ349" s="11" t="s">
        <v>1067</v>
      </c>
      <c r="AK349" s="8" t="s">
        <v>457</v>
      </c>
      <c r="AL349" s="8" t="s">
        <v>487</v>
      </c>
      <c r="AO349" s="8" t="s">
        <v>1068</v>
      </c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>[["mac", "0x00124b0029113713"]]</v>
      </c>
    </row>
    <row r="350" spans="1:45" s="41" customFormat="1" ht="16" customHeight="1" x14ac:dyDescent="0.2">
      <c r="A350" s="41">
        <v>2709</v>
      </c>
      <c r="B350" s="41" t="s">
        <v>910</v>
      </c>
      <c r="C350" s="41" t="s">
        <v>255</v>
      </c>
      <c r="D350" s="41" t="s">
        <v>148</v>
      </c>
      <c r="F350" s="41" t="str">
        <f>IF(ISBLANK(E350), "", Table2[[#This Row],[unique_id]])</f>
        <v/>
      </c>
      <c r="G350" s="41" t="s">
        <v>1046</v>
      </c>
      <c r="H350" s="41" t="s">
        <v>1061</v>
      </c>
      <c r="I350" s="41" t="s">
        <v>221</v>
      </c>
      <c r="P350" s="42"/>
      <c r="Q350" s="42"/>
      <c r="R350" s="42"/>
      <c r="S350" s="42"/>
      <c r="T350" s="42"/>
      <c r="Z350" s="42"/>
      <c r="AB350" s="41" t="str">
        <f>IF(ISBLANK(AA350),  "", _xlfn.CONCAT("haas/entity/sensor/", LOWER(C350), "/", E350, "/config"))</f>
        <v/>
      </c>
      <c r="AC350" s="41" t="str">
        <f>IF(ISBLANK(AA350),  "", _xlfn.CONCAT(LOWER(C350), "/", E350))</f>
        <v/>
      </c>
      <c r="AF350" s="43"/>
      <c r="AH350" s="42"/>
      <c r="AJ350" s="44"/>
      <c r="AS350" s="41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2710</v>
      </c>
      <c r="B351" s="8" t="s">
        <v>26</v>
      </c>
      <c r="C351" s="8" t="s">
        <v>693</v>
      </c>
      <c r="D351" s="8" t="s">
        <v>452</v>
      </c>
      <c r="E351" s="8" t="s">
        <v>451</v>
      </c>
      <c r="F351" s="8" t="str">
        <f>IF(ISBLANK(E351), "", Table2[[#This Row],[unique_id]])</f>
        <v>column_break</v>
      </c>
      <c r="G351" s="8" t="s">
        <v>448</v>
      </c>
      <c r="H351" s="8" t="s">
        <v>1049</v>
      </c>
      <c r="I351" s="8" t="s">
        <v>221</v>
      </c>
      <c r="M351" s="8" t="s">
        <v>449</v>
      </c>
      <c r="N351" s="8" t="s">
        <v>450</v>
      </c>
      <c r="O351" s="8"/>
      <c r="P351" s="10"/>
      <c r="Q351" s="10"/>
      <c r="R351" s="10"/>
      <c r="S351" s="10"/>
      <c r="T351" s="10"/>
      <c r="U351" s="8"/>
      <c r="Z351" s="10"/>
      <c r="AC351" s="8" t="str">
        <f>IF(ISBLANK(AA351),  "", _xlfn.CONCAT(LOWER(C351), "/", E351))</f>
        <v/>
      </c>
      <c r="AF351" s="39"/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2711</v>
      </c>
      <c r="B352" s="8" t="s">
        <v>26</v>
      </c>
      <c r="C352" s="8" t="s">
        <v>255</v>
      </c>
      <c r="D352" s="8" t="s">
        <v>150</v>
      </c>
      <c r="E352" s="8" t="s">
        <v>151</v>
      </c>
      <c r="F352" s="8" t="str">
        <f>IF(ISBLANK(E352), "", Table2[[#This Row],[unique_id]])</f>
        <v>uvc_ada_motion</v>
      </c>
      <c r="G352" s="8" t="s">
        <v>1045</v>
      </c>
      <c r="H352" s="8" t="s">
        <v>1049</v>
      </c>
      <c r="I352" s="8" t="s">
        <v>221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2712</v>
      </c>
      <c r="B353" s="8" t="s">
        <v>26</v>
      </c>
      <c r="C353" s="8" t="s">
        <v>255</v>
      </c>
      <c r="D353" s="8" t="s">
        <v>148</v>
      </c>
      <c r="E353" s="8" t="s">
        <v>149</v>
      </c>
      <c r="F353" s="8" t="str">
        <f>IF(ISBLANK(E353), "", Table2[[#This Row],[unique_id]])</f>
        <v>uvc_ada_medium</v>
      </c>
      <c r="G353" s="8" t="s">
        <v>130</v>
      </c>
      <c r="H353" s="8" t="s">
        <v>1051</v>
      </c>
      <c r="I353" s="8" t="s">
        <v>221</v>
      </c>
      <c r="M353" s="8" t="s">
        <v>136</v>
      </c>
      <c r="N353" s="8" t="s">
        <v>339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D353" s="12"/>
      <c r="AF353" s="39"/>
      <c r="AG353" s="8" t="s">
        <v>552</v>
      </c>
      <c r="AH353" s="10" t="s">
        <v>554</v>
      </c>
      <c r="AI353" s="8" t="s">
        <v>555</v>
      </c>
      <c r="AJ353" s="8" t="s">
        <v>551</v>
      </c>
      <c r="AK353" s="8" t="s">
        <v>255</v>
      </c>
      <c r="AL353" s="8" t="s">
        <v>130</v>
      </c>
      <c r="AN353" s="8" t="s">
        <v>624</v>
      </c>
      <c r="AO353" s="8" t="s">
        <v>549</v>
      </c>
      <c r="AP353" s="8" t="s">
        <v>578</v>
      </c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>[["mac", "74:83:c2:3f:6c:4c"], ["ip", "10.0.6.20"]]</v>
      </c>
    </row>
    <row r="354" spans="1:45" ht="16" customHeight="1" x14ac:dyDescent="0.2">
      <c r="A354" s="8">
        <v>2713</v>
      </c>
      <c r="B354" s="8" t="s">
        <v>26</v>
      </c>
      <c r="C354" s="8" t="s">
        <v>693</v>
      </c>
      <c r="D354" s="8" t="s">
        <v>452</v>
      </c>
      <c r="E354" s="8" t="s">
        <v>451</v>
      </c>
      <c r="F354" s="8" t="str">
        <f>IF(ISBLANK(E354), "", Table2[[#This Row],[unique_id]])</f>
        <v>column_break</v>
      </c>
      <c r="G354" s="8" t="s">
        <v>448</v>
      </c>
      <c r="H354" s="8" t="s">
        <v>1051</v>
      </c>
      <c r="I354" s="8" t="s">
        <v>221</v>
      </c>
      <c r="M354" s="8" t="s">
        <v>449</v>
      </c>
      <c r="N354" s="8" t="s">
        <v>450</v>
      </c>
      <c r="O354" s="8"/>
      <c r="P354" s="10"/>
      <c r="Q354" s="10"/>
      <c r="R354" s="10"/>
      <c r="S354" s="10"/>
      <c r="T354" s="10"/>
      <c r="U354" s="8"/>
      <c r="Z354" s="10"/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2714</v>
      </c>
      <c r="B355" s="8" t="s">
        <v>26</v>
      </c>
      <c r="C355" s="8" t="s">
        <v>255</v>
      </c>
      <c r="D355" s="8" t="s">
        <v>150</v>
      </c>
      <c r="E355" s="8" t="s">
        <v>220</v>
      </c>
      <c r="F355" s="8" t="str">
        <f>IF(ISBLANK(E355), "", Table2[[#This Row],[unique_id]])</f>
        <v>uvc_edwin_motion</v>
      </c>
      <c r="G355" s="8" t="s">
        <v>1045</v>
      </c>
      <c r="H355" s="8" t="s">
        <v>1048</v>
      </c>
      <c r="I355" s="8" t="s">
        <v>221</v>
      </c>
      <c r="M355" s="8" t="s">
        <v>136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2715</v>
      </c>
      <c r="B356" s="8" t="s">
        <v>26</v>
      </c>
      <c r="C356" s="8" t="s">
        <v>255</v>
      </c>
      <c r="D356" s="8" t="s">
        <v>148</v>
      </c>
      <c r="E356" s="8" t="s">
        <v>219</v>
      </c>
      <c r="F356" s="8" t="str">
        <f>IF(ISBLANK(E356), "", Table2[[#This Row],[unique_id]])</f>
        <v>uvc_edwin_medium</v>
      </c>
      <c r="G356" s="8" t="s">
        <v>127</v>
      </c>
      <c r="H356" s="8" t="s">
        <v>1050</v>
      </c>
      <c r="I356" s="8" t="s">
        <v>221</v>
      </c>
      <c r="M356" s="8" t="s">
        <v>136</v>
      </c>
      <c r="N356" s="8" t="s">
        <v>339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D356" s="12"/>
      <c r="AF356" s="39"/>
      <c r="AG356" s="8" t="s">
        <v>553</v>
      </c>
      <c r="AH356" s="10" t="s">
        <v>554</v>
      </c>
      <c r="AI356" s="8" t="s">
        <v>555</v>
      </c>
      <c r="AJ356" s="8" t="s">
        <v>551</v>
      </c>
      <c r="AK356" s="8" t="s">
        <v>255</v>
      </c>
      <c r="AL356" s="8" t="s">
        <v>127</v>
      </c>
      <c r="AN356" s="8" t="s">
        <v>624</v>
      </c>
      <c r="AO356" s="8" t="s">
        <v>550</v>
      </c>
      <c r="AP356" s="8" t="s">
        <v>579</v>
      </c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>[["mac", "74:83:c2:3f:6e:5c"], ["ip", "10.0.6.21"]]</v>
      </c>
    </row>
    <row r="357" spans="1:45" ht="16" customHeight="1" x14ac:dyDescent="0.2">
      <c r="A357" s="8">
        <v>2716</v>
      </c>
      <c r="B357" s="8" t="s">
        <v>26</v>
      </c>
      <c r="C357" s="8" t="s">
        <v>693</v>
      </c>
      <c r="D357" s="8" t="s">
        <v>452</v>
      </c>
      <c r="E357" s="8" t="s">
        <v>451</v>
      </c>
      <c r="F357" s="8" t="str">
        <f>IF(ISBLANK(E357), "", Table2[[#This Row],[unique_id]])</f>
        <v>column_break</v>
      </c>
      <c r="G357" s="8" t="s">
        <v>448</v>
      </c>
      <c r="H357" s="8" t="s">
        <v>1050</v>
      </c>
      <c r="I357" s="8" t="s">
        <v>221</v>
      </c>
      <c r="M357" s="8" t="s">
        <v>449</v>
      </c>
      <c r="N357" s="8" t="s">
        <v>450</v>
      </c>
      <c r="O357" s="8"/>
      <c r="P357" s="10"/>
      <c r="Q357" s="10"/>
      <c r="R357" s="10"/>
      <c r="S357" s="10"/>
      <c r="T357" s="10"/>
      <c r="U357" s="8"/>
      <c r="Z357" s="10"/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2717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ada_fan_occupancy</v>
      </c>
      <c r="G358" s="8" t="s">
        <v>130</v>
      </c>
      <c r="H358" s="8" t="s">
        <v>1052</v>
      </c>
      <c r="I358" s="8" t="s">
        <v>221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2718</v>
      </c>
      <c r="B359" s="8" t="s">
        <v>26</v>
      </c>
      <c r="C359" s="8" t="s">
        <v>133</v>
      </c>
      <c r="D359" s="8" t="s">
        <v>150</v>
      </c>
      <c r="E359" s="8" t="s">
        <v>995</v>
      </c>
      <c r="F359" s="8" t="str">
        <f>IF(ISBLANK(E359), "", Table2[[#This Row],[unique_id]])</f>
        <v>edwin_fan_occupancy</v>
      </c>
      <c r="G359" s="8" t="s">
        <v>127</v>
      </c>
      <c r="H359" s="8" t="s">
        <v>1052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D359" s="12"/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2719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parents_fan_occupancy</v>
      </c>
      <c r="G360" s="8" t="s">
        <v>203</v>
      </c>
      <c r="H360" s="8" t="s">
        <v>1052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2720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lounge_fan_occupancy</v>
      </c>
      <c r="G361" s="8" t="s">
        <v>205</v>
      </c>
      <c r="H361" s="8" t="s">
        <v>1052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2721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deck_east_fan_occupancy</v>
      </c>
      <c r="G362" s="8" t="s">
        <v>227</v>
      </c>
      <c r="H362" s="8" t="s">
        <v>1052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2722</v>
      </c>
      <c r="B363" s="8" t="s">
        <v>26</v>
      </c>
      <c r="C363" s="8" t="s">
        <v>133</v>
      </c>
      <c r="D363" s="8" t="s">
        <v>150</v>
      </c>
      <c r="E363" s="8" t="s">
        <v>1000</v>
      </c>
      <c r="F363" s="8" t="str">
        <f>IF(ISBLANK(E363), "", Table2[[#This Row],[unique_id]])</f>
        <v>deck_west_fan_occupancy</v>
      </c>
      <c r="G363" s="8" t="s">
        <v>226</v>
      </c>
      <c r="H363" s="8" t="s">
        <v>1052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5000</v>
      </c>
      <c r="B364" s="14" t="s">
        <v>26</v>
      </c>
      <c r="C364" s="8" t="s">
        <v>255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861</v>
      </c>
      <c r="AH364" s="10" t="s">
        <v>586</v>
      </c>
      <c r="AI364" s="8" t="s">
        <v>593</v>
      </c>
      <c r="AJ364" s="8" t="s">
        <v>589</v>
      </c>
      <c r="AK364" s="8" t="s">
        <v>255</v>
      </c>
      <c r="AL364" s="8" t="s">
        <v>28</v>
      </c>
      <c r="AN364" s="8" t="s">
        <v>581</v>
      </c>
      <c r="AO364" s="8" t="s">
        <v>600</v>
      </c>
      <c r="AP364" s="8" t="s">
        <v>596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"74:ac:b9:1c:15:f1"], ["ip", "10.0.0.1"]]</v>
      </c>
    </row>
    <row r="365" spans="1:45" ht="16" customHeight="1" x14ac:dyDescent="0.2">
      <c r="A365" s="8">
        <v>5001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1010</v>
      </c>
      <c r="AH365" s="10" t="s">
        <v>1011</v>
      </c>
      <c r="AI365" s="8" t="s">
        <v>594</v>
      </c>
      <c r="AJ365" s="8" t="s">
        <v>1008</v>
      </c>
      <c r="AK365" s="8" t="s">
        <v>255</v>
      </c>
      <c r="AL365" s="8" t="s">
        <v>28</v>
      </c>
      <c r="AN365" s="8" t="s">
        <v>581</v>
      </c>
      <c r="AO365" s="8" t="s">
        <v>1013</v>
      </c>
      <c r="AP365" s="8" t="s">
        <v>597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"78:45:58:cb:14:b5"], ["ip", "10.0.0.2"]]</v>
      </c>
    </row>
    <row r="366" spans="1:45" ht="16" customHeight="1" x14ac:dyDescent="0.2">
      <c r="A366" s="8">
        <v>5002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583</v>
      </c>
      <c r="AH366" s="10" t="s">
        <v>1011</v>
      </c>
      <c r="AI366" s="8" t="s">
        <v>595</v>
      </c>
      <c r="AJ366" s="8" t="s">
        <v>590</v>
      </c>
      <c r="AK366" s="8" t="s">
        <v>255</v>
      </c>
      <c r="AL366" s="8" t="s">
        <v>587</v>
      </c>
      <c r="AN366" s="8" t="s">
        <v>581</v>
      </c>
      <c r="AO366" s="8" t="s">
        <v>601</v>
      </c>
      <c r="AP366" s="8" t="s">
        <v>598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"b4:fb:e4:e3:83:32"], ["ip", "10.0.0.3"]]</v>
      </c>
    </row>
    <row r="367" spans="1:45" ht="16" customHeight="1" x14ac:dyDescent="0.2">
      <c r="A367" s="8">
        <v>5003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584</v>
      </c>
      <c r="AH367" s="10" t="s">
        <v>1012</v>
      </c>
      <c r="AI367" s="8" t="s">
        <v>594</v>
      </c>
      <c r="AJ367" s="8" t="s">
        <v>591</v>
      </c>
      <c r="AK367" s="8" t="s">
        <v>255</v>
      </c>
      <c r="AL367" s="8" t="s">
        <v>487</v>
      </c>
      <c r="AN367" s="8" t="s">
        <v>581</v>
      </c>
      <c r="AO367" s="8" t="s">
        <v>602</v>
      </c>
      <c r="AP367" s="8" t="s">
        <v>599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"78:8a:20:70:d3:79"], ["ip", "10.0.0.4"]]</v>
      </c>
    </row>
    <row r="368" spans="1:45" ht="16" customHeight="1" x14ac:dyDescent="0.2">
      <c r="A368" s="8">
        <v>5004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585</v>
      </c>
      <c r="AH368" s="10" t="s">
        <v>1012</v>
      </c>
      <c r="AI368" s="8" t="s">
        <v>594</v>
      </c>
      <c r="AJ368" s="8" t="s">
        <v>592</v>
      </c>
      <c r="AK368" s="8" t="s">
        <v>255</v>
      </c>
      <c r="AL368" s="8" t="s">
        <v>588</v>
      </c>
      <c r="AN368" s="8" t="s">
        <v>581</v>
      </c>
      <c r="AO368" s="8" t="s">
        <v>603</v>
      </c>
      <c r="AP368" s="8" t="s">
        <v>1009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"f0:9f:c2:fc:b0:f7"], ["ip", "10.0.0.5"]]</v>
      </c>
    </row>
    <row r="369" spans="1:45" ht="16" customHeight="1" x14ac:dyDescent="0.2">
      <c r="A369" s="8">
        <v>5005</v>
      </c>
      <c r="B369" s="14" t="s">
        <v>26</v>
      </c>
      <c r="C369" s="14" t="s">
        <v>556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557</v>
      </c>
      <c r="AH369" s="10" t="s">
        <v>559</v>
      </c>
      <c r="AI369" s="8" t="s">
        <v>561</v>
      </c>
      <c r="AJ369" s="8" t="s">
        <v>558</v>
      </c>
      <c r="AK369" s="8" t="s">
        <v>560</v>
      </c>
      <c r="AL369" s="8" t="s">
        <v>28</v>
      </c>
      <c r="AN369" s="8" t="s">
        <v>604</v>
      </c>
      <c r="AO369" s="15" t="s">
        <v>677</v>
      </c>
      <c r="AP369" s="8" t="s">
        <v>605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"4a:9a:06:5d:53:66"], ["ip", "10.0.4.10"]]</v>
      </c>
    </row>
    <row r="370" spans="1:45" ht="16" customHeight="1" x14ac:dyDescent="0.2">
      <c r="A370" s="8">
        <v>5006</v>
      </c>
      <c r="B370" s="14" t="s">
        <v>26</v>
      </c>
      <c r="C370" s="14" t="s">
        <v>533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532</v>
      </c>
      <c r="AH370" s="10" t="s">
        <v>927</v>
      </c>
      <c r="AI370" s="8" t="s">
        <v>536</v>
      </c>
      <c r="AJ370" s="8" t="s">
        <v>539</v>
      </c>
      <c r="AK370" s="8" t="s">
        <v>329</v>
      </c>
      <c r="AL370" s="8" t="s">
        <v>28</v>
      </c>
      <c r="AN370" s="8" t="s">
        <v>582</v>
      </c>
      <c r="AO370" s="8" t="s">
        <v>942</v>
      </c>
      <c r="AP370" s="8" t="s">
        <v>576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"00:e0:4c:68:07:65"], ["ip", "10.0.2.11"]]</v>
      </c>
    </row>
    <row r="371" spans="1:45" ht="16" customHeight="1" x14ac:dyDescent="0.2">
      <c r="A371" s="8">
        <v>5007</v>
      </c>
      <c r="B371" s="14" t="s">
        <v>26</v>
      </c>
      <c r="C371" s="14" t="s">
        <v>533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532</v>
      </c>
      <c r="AH371" s="10" t="s">
        <v>927</v>
      </c>
      <c r="AI371" s="8" t="s">
        <v>536</v>
      </c>
      <c r="AJ371" s="8" t="s">
        <v>539</v>
      </c>
      <c r="AK371" s="8" t="s">
        <v>329</v>
      </c>
      <c r="AL371" s="8" t="s">
        <v>28</v>
      </c>
      <c r="AN371" s="8" t="s">
        <v>604</v>
      </c>
      <c r="AO371" s="8" t="s">
        <v>675</v>
      </c>
      <c r="AP371" s="8" t="s">
        <v>672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"4a:e0:4c:68:06:a1"], ["ip", "10.0.4.11"]]</v>
      </c>
    </row>
    <row r="372" spans="1:45" ht="16" customHeight="1" x14ac:dyDescent="0.2">
      <c r="A372" s="8">
        <v>5008</v>
      </c>
      <c r="B372" s="14" t="s">
        <v>26</v>
      </c>
      <c r="C372" s="14" t="s">
        <v>533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532</v>
      </c>
      <c r="AH372" s="10" t="s">
        <v>927</v>
      </c>
      <c r="AI372" s="8" t="s">
        <v>536</v>
      </c>
      <c r="AJ372" s="8" t="s">
        <v>539</v>
      </c>
      <c r="AK372" s="8" t="s">
        <v>329</v>
      </c>
      <c r="AL372" s="8" t="s">
        <v>28</v>
      </c>
      <c r="AN372" s="8" t="s">
        <v>624</v>
      </c>
      <c r="AO372" s="8" t="s">
        <v>676</v>
      </c>
      <c r="AP372" s="8" t="s">
        <v>673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"6a:e0:4c:68:06:a1"], ["ip", "10.0.6.11"]]</v>
      </c>
    </row>
    <row r="373" spans="1:45" ht="16" customHeight="1" x14ac:dyDescent="0.2">
      <c r="A373" s="8">
        <v>5009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534</v>
      </c>
      <c r="AH373" s="10" t="s">
        <v>927</v>
      </c>
      <c r="AI373" s="8" t="s">
        <v>537</v>
      </c>
      <c r="AJ373" s="8" t="s">
        <v>540</v>
      </c>
      <c r="AK373" s="8" t="s">
        <v>329</v>
      </c>
      <c r="AL373" s="8" t="s">
        <v>28</v>
      </c>
      <c r="AN373" s="8" t="s">
        <v>582</v>
      </c>
      <c r="AO373" s="8" t="s">
        <v>541</v>
      </c>
      <c r="AP373" s="8" t="s">
        <v>577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"00:e0:4c:68:04:21"], ["ip", "10.0.2.12"]]</v>
      </c>
    </row>
    <row r="374" spans="1:45" ht="16" customHeight="1" x14ac:dyDescent="0.2">
      <c r="A374" s="8">
        <v>5010</v>
      </c>
      <c r="B374" s="14" t="s">
        <v>26</v>
      </c>
      <c r="C374" s="14" t="s">
        <v>533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535</v>
      </c>
      <c r="AH374" s="10" t="s">
        <v>927</v>
      </c>
      <c r="AI374" s="8" t="s">
        <v>538</v>
      </c>
      <c r="AJ374" s="8" t="s">
        <v>540</v>
      </c>
      <c r="AK374" s="8" t="s">
        <v>329</v>
      </c>
      <c r="AL374" s="8" t="s">
        <v>28</v>
      </c>
      <c r="AN374" s="8" t="s">
        <v>582</v>
      </c>
      <c r="AO374" s="8" t="s">
        <v>674</v>
      </c>
      <c r="AP374" s="13" t="s">
        <v>580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"00:e0:4c:68:07:0d"], ["ip", "10.0.2.13"]]</v>
      </c>
    </row>
    <row r="375" spans="1:45" ht="16" customHeight="1" x14ac:dyDescent="0.2">
      <c r="A375" s="8">
        <v>5011</v>
      </c>
      <c r="B375" s="14" t="s">
        <v>26</v>
      </c>
      <c r="C375" s="14" t="s">
        <v>533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925</v>
      </c>
      <c r="AH375" s="10" t="s">
        <v>927</v>
      </c>
      <c r="AI375" s="8" t="s">
        <v>928</v>
      </c>
      <c r="AJ375" s="8" t="s">
        <v>540</v>
      </c>
      <c r="AK375" s="8" t="s">
        <v>329</v>
      </c>
      <c r="AL375" s="8" t="s">
        <v>28</v>
      </c>
      <c r="AN375" s="8" t="s">
        <v>582</v>
      </c>
      <c r="AO375" s="8" t="s">
        <v>933</v>
      </c>
      <c r="AP375" s="13" t="s">
        <v>856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"40:6c:8f:2a:da:9c"], ["ip", "10.0.2.14"]]</v>
      </c>
    </row>
    <row r="376" spans="1:45" ht="16" customHeight="1" x14ac:dyDescent="0.2">
      <c r="A376" s="8">
        <v>5012</v>
      </c>
      <c r="B376" s="36" t="s">
        <v>26</v>
      </c>
      <c r="C376" s="14" t="s">
        <v>533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926</v>
      </c>
      <c r="AH376" s="10" t="s">
        <v>927</v>
      </c>
      <c r="AI376" s="8" t="s">
        <v>929</v>
      </c>
      <c r="AJ376" s="8" t="s">
        <v>540</v>
      </c>
      <c r="AK376" s="8" t="s">
        <v>329</v>
      </c>
      <c r="AL376" s="8" t="s">
        <v>28</v>
      </c>
      <c r="AN376" s="8" t="s">
        <v>582</v>
      </c>
      <c r="AO376" s="8" t="s">
        <v>932</v>
      </c>
      <c r="AP376" s="13" t="s">
        <v>930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"0c:4d:e9:d2:86:6c"], ["ip", "10.0.2.15"]]</v>
      </c>
    </row>
    <row r="377" spans="1:45" ht="16" customHeight="1" x14ac:dyDescent="0.2">
      <c r="A377" s="8">
        <v>5013</v>
      </c>
      <c r="B377" s="14" t="s">
        <v>26</v>
      </c>
      <c r="C377" s="14" t="s">
        <v>533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860</v>
      </c>
      <c r="AH377" s="10" t="s">
        <v>927</v>
      </c>
      <c r="AI377" s="8" t="s">
        <v>859</v>
      </c>
      <c r="AJ377" s="8" t="s">
        <v>858</v>
      </c>
      <c r="AK377" s="8" t="s">
        <v>857</v>
      </c>
      <c r="AL377" s="8" t="s">
        <v>28</v>
      </c>
      <c r="AN377" s="8" t="s">
        <v>582</v>
      </c>
      <c r="AO377" s="8" t="s">
        <v>855</v>
      </c>
      <c r="AP377" s="13" t="s">
        <v>931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"b8:27:eb:78:74:0e"], ["ip", "10.0.2.16"]]</v>
      </c>
    </row>
    <row r="378" spans="1:45" ht="16" customHeight="1" x14ac:dyDescent="0.2">
      <c r="A378" s="8">
        <v>5014</v>
      </c>
      <c r="B378" s="8" t="s">
        <v>26</v>
      </c>
      <c r="C378" s="8" t="s">
        <v>548</v>
      </c>
      <c r="E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547</v>
      </c>
      <c r="AH378" s="10" t="s">
        <v>546</v>
      </c>
      <c r="AI378" s="8" t="s">
        <v>544</v>
      </c>
      <c r="AJ378" s="8" t="s">
        <v>545</v>
      </c>
      <c r="AK378" s="8" t="s">
        <v>543</v>
      </c>
      <c r="AL378" s="8" t="s">
        <v>28</v>
      </c>
      <c r="AN378" s="8" t="s">
        <v>624</v>
      </c>
      <c r="AO378" s="8" t="s">
        <v>542</v>
      </c>
      <c r="AP378" s="8" t="s">
        <v>678</v>
      </c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"30:05:5c:8a:ff:10"], ["ip", "10.0.6.22"]]</v>
      </c>
    </row>
    <row r="379" spans="1:45" ht="16" customHeight="1" x14ac:dyDescent="0.2">
      <c r="A379" s="8">
        <v>5015</v>
      </c>
      <c r="B379" s="8" t="s">
        <v>26</v>
      </c>
      <c r="C379" s="8" t="s">
        <v>719</v>
      </c>
      <c r="E379" s="14"/>
      <c r="F379" s="8" t="str">
        <f>IF(ISBLANK(E379), "", Table2[[#This Row],[unique_id]])</f>
        <v/>
      </c>
      <c r="I379" s="14"/>
      <c r="O379" s="8"/>
      <c r="P379" s="10"/>
      <c r="Q379" s="10" t="s">
        <v>769</v>
      </c>
      <c r="R379" s="10"/>
      <c r="S379" s="16" t="s">
        <v>817</v>
      </c>
      <c r="T379" s="16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9" s="8" t="s">
        <v>760</v>
      </c>
      <c r="AH379" s="16" t="s">
        <v>759</v>
      </c>
      <c r="AI379" s="11" t="s">
        <v>757</v>
      </c>
      <c r="AJ379" s="11" t="s">
        <v>758</v>
      </c>
      <c r="AK379" s="8" t="s">
        <v>719</v>
      </c>
      <c r="AL379" s="8" t="s">
        <v>173</v>
      </c>
      <c r="AO379" s="8" t="s">
        <v>756</v>
      </c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"0x00158d0005d9d088"]]</v>
      </c>
    </row>
    <row r="380" spans="1:45" ht="16" customHeight="1" x14ac:dyDescent="0.2">
      <c r="A380" s="8">
        <v>6000</v>
      </c>
      <c r="B380" s="8" t="s">
        <v>26</v>
      </c>
      <c r="C380" s="8" t="s">
        <v>841</v>
      </c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680</v>
      </c>
      <c r="AN380" s="8" t="s">
        <v>604</v>
      </c>
      <c r="AO380" s="8" t="s">
        <v>681</v>
      </c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"bc:09:63:42:09:c0"]]</v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B382" s="14"/>
      <c r="C382" s="14"/>
      <c r="D382" s="14"/>
      <c r="E382" s="14"/>
      <c r="F382" s="8" t="str">
        <f>IF(ISBLANK(E382), "", Table2[[#This Row],[unique_id]])</f>
        <v/>
      </c>
      <c r="G382" s="14"/>
      <c r="H382" s="14"/>
      <c r="I382" s="14"/>
      <c r="K382" s="14"/>
      <c r="L382" s="14"/>
      <c r="M382" s="14"/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G516" s="12"/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45" r:id="rId16" xr:uid="{398CCC44-7EEF-0147-8639-6E8B27AA47E7}"/>
    <hyperlink ref="AF246" r:id="rId17" xr:uid="{79B6324E-1BCC-9144-9A48-88352D0922B4}"/>
    <hyperlink ref="AF247" r:id="rId18" xr:uid="{EBFA0A64-65C6-5047-AAAB-12F3FC757800}"/>
    <hyperlink ref="AF248" r:id="rId19" xr:uid="{CB5BC8CE-26B9-DD48-89F0-2988E999A9F7}"/>
    <hyperlink ref="AF308" r:id="rId20" display="http://raspbpi-lia:8092" xr:uid="{4190FF35-D7F2-1F4C-9886-0DAB50833142}"/>
    <hyperlink ref="AF316" r:id="rId21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2023-03-17T07:51:21Z</dcterms:modified>
</cp:coreProperties>
</file>