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D0639A57-4725-1342-8E7C-830A7387A319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86" i="1" l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<sst xmlns="http://schemas.openxmlformats.org/spreadsheetml/2006/main" count="7615" uniqueCount="1511">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</sst>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4" fillId="0" borderId="0" xfId="0" applyFont="1" applyBorder="1" applyAlignment="1">
      <alignment horizontal="left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zoomScale="120" zoomScaleNormal="120" workbookViewId="0">
      <selection activeCell="BL349" sqref="BL349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1223</v>
      </c>
      <c r="L1" s="2" t="s">
        <v>1223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1204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1350</v>
      </c>
      <c r="AY1" s="7" t="s">
        <v>1350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1205</v>
      </c>
      <c r="E2" s="3" t="s">
        <v>1206</v>
      </c>
      <c r="F2" s="3" t="s">
        <v>1207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1208</v>
      </c>
      <c r="L2" s="3" t="s">
        <v>1209</v>
      </c>
      <c r="M2" s="3" t="s">
        <v>1210</v>
      </c>
      <c r="N2" s="3" t="s">
        <v>1211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1212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1213</v>
      </c>
      <c r="AK2" s="10" t="s">
        <v>1214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1351</v>
      </c>
      <c r="AY2" s="10" t="s">
        <v>1347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1215</v>
      </c>
      <c r="BG2" s="10" t="s">
        <v>1246</v>
      </c>
      <c r="BH2" s="10" t="s">
        <v>1245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1216</v>
      </c>
      <c r="N3" s="46" t="s">
        <v>1217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1348</v>
      </c>
      <c r="AY3" s="50" t="s">
        <v>1349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1247</v>
      </c>
      <c r="BH3" s="50" t="s">
        <v>1244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1271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1136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1042</v>
      </c>
      <c r="BC6" s="61" t="s">
        <v>1040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5" t="s">
        <v>1432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751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1042</v>
      </c>
      <c r="BC8" s="61" t="s">
        <v>1040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5" t="s">
        <v>1432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751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1261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1041</v>
      </c>
      <c r="BC10" s="61" t="s">
        <v>1043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1042</v>
      </c>
      <c r="BC12" s="61" t="s">
        <v>1040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5" t="s">
        <v>1432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1382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1383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1263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1042</v>
      </c>
      <c r="BC14" s="61" t="s">
        <v>1043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5" t="s">
        <v>1432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1383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1384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1260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1042</v>
      </c>
      <c r="BC16" s="61" t="s">
        <v>1043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1432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1391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1392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1262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1041</v>
      </c>
      <c r="BC18" s="61" t="s">
        <v>1043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1392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1393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1394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1261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1041</v>
      </c>
      <c r="BC20" s="61" t="s">
        <v>1043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1394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1042</v>
      </c>
      <c r="BC22" s="61" t="s">
        <v>1040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1432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1253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1254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1270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1271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1352</v>
      </c>
      <c r="BC24" s="28" t="s">
        <v>36</v>
      </c>
      <c r="BD24" s="28" t="s">
        <v>37</v>
      </c>
      <c r="BE24" s="28" t="s">
        <v>1136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1254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1194</v>
      </c>
      <c r="D26" s="33" t="s">
        <v>27</v>
      </c>
      <c r="E26" s="33" t="s">
        <v>1256</v>
      </c>
      <c r="F26" s="35" t="str">
        <f>IF(ISBLANK(Table2[[#This Row],[unique_id]]), "", PROPER(SUBSTITUTE(Table2[[#This Row],[unique_id]], "_", " ")))</f>
        <v>Utility Temperature</v>
      </c>
      <c r="G26" s="33" t="s">
        <v>1255</v>
      </c>
      <c r="H26" s="33" t="s">
        <v>87</v>
      </c>
      <c r="I26" s="33" t="s">
        <v>30</v>
      </c>
      <c r="J26" s="33"/>
      <c r="K26" s="33" t="s">
        <v>1257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1221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1198</v>
      </c>
      <c r="BD26" s="33" t="s">
        <v>1194</v>
      </c>
      <c r="BE26" s="33" t="s">
        <v>1199</v>
      </c>
      <c r="BF26" s="33" t="s">
        <v>28</v>
      </c>
      <c r="BG26" s="33"/>
      <c r="BH26" s="33"/>
      <c r="BI26" s="33"/>
      <c r="BJ26" s="33"/>
      <c r="BK26" s="33" t="s">
        <v>1218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1194</v>
      </c>
      <c r="D27" s="33" t="s">
        <v>27</v>
      </c>
      <c r="E27" s="33" t="s">
        <v>1257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715</v>
      </c>
      <c r="D28" s="33" t="s">
        <v>27</v>
      </c>
      <c r="E28" s="33" t="s">
        <v>1113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1264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929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948</v>
      </c>
      <c r="AO28" s="33" t="s">
        <v>949</v>
      </c>
      <c r="AP28" s="33" t="s">
        <v>938</v>
      </c>
      <c r="AQ28" s="33" t="s">
        <v>939</v>
      </c>
      <c r="AR28" s="33" t="s">
        <v>1192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749</v>
      </c>
      <c r="BC28" s="33" t="s">
        <v>1189</v>
      </c>
      <c r="BD28" s="33" t="s">
        <v>1188</v>
      </c>
      <c r="BE28" s="33" t="s">
        <v>919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715</v>
      </c>
      <c r="D29" s="33" t="s">
        <v>27</v>
      </c>
      <c r="E29" s="33" t="s">
        <v>1248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1261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1041</v>
      </c>
      <c r="BC30" s="61" t="s">
        <v>1043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1224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1271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1136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1271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1136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1271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1136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1271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1136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1271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1352</v>
      </c>
      <c r="BC36" s="18" t="s">
        <v>36</v>
      </c>
      <c r="BD36" s="18" t="s">
        <v>37</v>
      </c>
      <c r="BE36" s="18" t="s">
        <v>1136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1271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1136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1373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1372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1230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1136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1231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1042</v>
      </c>
      <c r="BC45" s="18" t="s">
        <v>1040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1232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1042</v>
      </c>
      <c r="BC46" s="18" t="s">
        <v>1040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1041</v>
      </c>
      <c r="BC47" s="18" t="s">
        <v>1043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1233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1042</v>
      </c>
      <c r="BC48" s="18" t="s">
        <v>1040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1381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1041</v>
      </c>
      <c r="BC49" s="18" t="s">
        <v>1043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1380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1041</v>
      </c>
      <c r="BC50" s="18" t="s">
        <v>1043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1041</v>
      </c>
      <c r="BC51" s="18" t="s">
        <v>1043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1041</v>
      </c>
      <c r="BC52" s="18" t="s">
        <v>1043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1234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1042</v>
      </c>
      <c r="BC53" s="18" t="s">
        <v>1040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1352</v>
      </c>
      <c r="BC54" s="18" t="s">
        <v>36</v>
      </c>
      <c r="BD54" s="18" t="s">
        <v>37</v>
      </c>
      <c r="BE54" s="18" t="s">
        <v>1136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1041</v>
      </c>
      <c r="BC55" s="18" t="s">
        <v>1043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1042</v>
      </c>
      <c r="BC57" s="18" t="s">
        <v>1040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1042</v>
      </c>
      <c r="BC58" s="18" t="s">
        <v>1040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1042</v>
      </c>
      <c r="BC59" s="18" t="s">
        <v>1040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1041</v>
      </c>
      <c r="BC60" s="18" t="s">
        <v>1043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1041</v>
      </c>
      <c r="BC61" s="18" t="s">
        <v>1043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1041</v>
      </c>
      <c r="BC62" s="18" t="s">
        <v>1043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1400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1041</v>
      </c>
      <c r="BC63" s="18" t="s">
        <v>1043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1401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1041</v>
      </c>
      <c r="BC64" s="18" t="s">
        <v>1043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1042</v>
      </c>
      <c r="BC65" s="18" t="s">
        <v>1040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1042</v>
      </c>
      <c r="BC67" s="18" t="s">
        <v>1040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1042</v>
      </c>
      <c r="BC68" s="18" t="s">
        <v>1040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1042</v>
      </c>
      <c r="BC69" s="18" t="s">
        <v>1040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1041</v>
      </c>
      <c r="BC70" s="18" t="s">
        <v>1043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1041</v>
      </c>
      <c r="BC71" s="18" t="s">
        <v>1043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1242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1042</v>
      </c>
      <c r="BC72" s="18" t="s">
        <v>1040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1136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1136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1136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1136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1136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1136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1271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1136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1271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1136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1272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1136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1271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1136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1271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1136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1136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1136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1136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1136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1136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1136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1136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1136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715</v>
      </c>
      <c r="D96" s="33" t="s">
        <v>27</v>
      </c>
      <c r="E96" s="33" t="s">
        <v>1115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1243</v>
      </c>
      <c r="H96" s="33" t="s">
        <v>670</v>
      </c>
      <c r="I96" s="33" t="s">
        <v>184</v>
      </c>
      <c r="J96" s="33"/>
      <c r="K96" s="33" t="s">
        <v>1251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929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948</v>
      </c>
      <c r="AO96" s="33" t="s">
        <v>949</v>
      </c>
      <c r="AP96" s="33" t="s">
        <v>938</v>
      </c>
      <c r="AQ96" s="33" t="s">
        <v>939</v>
      </c>
      <c r="AR96" s="33" t="s">
        <v>1191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749</v>
      </c>
      <c r="BC96" s="33" t="s">
        <v>1190</v>
      </c>
      <c r="BD96" s="33" t="s">
        <v>1188</v>
      </c>
      <c r="BE96" s="33" t="s">
        <v>919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715</v>
      </c>
      <c r="D97" s="33" t="s">
        <v>27</v>
      </c>
      <c r="E97" s="33" t="s">
        <v>1251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1243</v>
      </c>
      <c r="H97" s="33" t="s">
        <v>670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669</v>
      </c>
      <c r="F98" s="22" t="str">
        <f>IF(ISBLANK(Table2[[#This Row],[unique_id]]), "", PROPER(SUBSTITUTE(Table2[[#This Row],[unique_id]], "_", " ")))</f>
        <v>Home Security</v>
      </c>
      <c r="G98" s="18" t="s">
        <v>667</v>
      </c>
      <c r="H98" s="18" t="s">
        <v>315</v>
      </c>
      <c r="I98" s="18" t="s">
        <v>132</v>
      </c>
      <c r="J98" s="18" t="s">
        <v>668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682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714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714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714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714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686</v>
      </c>
      <c r="D102" s="18" t="s">
        <v>687</v>
      </c>
      <c r="E102" s="18" t="s">
        <v>688</v>
      </c>
      <c r="F102" s="22" t="str">
        <f>IF(ISBLANK(Table2[[#This Row],[unique_id]]), "", PROPER(SUBSTITUTE(Table2[[#This Row],[unique_id]], "_", " ")))</f>
        <v>Home Secure Back Door Off</v>
      </c>
      <c r="G102" s="18" t="s">
        <v>689</v>
      </c>
      <c r="H102" s="18" t="s">
        <v>315</v>
      </c>
      <c r="I102" s="18" t="s">
        <v>132</v>
      </c>
      <c r="K102" s="18" t="s">
        <v>690</v>
      </c>
      <c r="L102" s="18" t="s">
        <v>693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694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686</v>
      </c>
      <c r="D103" s="18" t="s">
        <v>687</v>
      </c>
      <c r="E103" s="18" t="s">
        <v>695</v>
      </c>
      <c r="F103" s="22" t="str">
        <f>IF(ISBLANK(Table2[[#This Row],[unique_id]]), "", PROPER(SUBSTITUTE(Table2[[#This Row],[unique_id]], "_", " ")))</f>
        <v>Home Secure Front Door Off</v>
      </c>
      <c r="G103" s="18" t="s">
        <v>696</v>
      </c>
      <c r="H103" s="18" t="s">
        <v>315</v>
      </c>
      <c r="I103" s="18" t="s">
        <v>132</v>
      </c>
      <c r="K103" s="18" t="s">
        <v>697</v>
      </c>
      <c r="L103" s="18" t="s">
        <v>693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694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686</v>
      </c>
      <c r="D104" s="18" t="s">
        <v>687</v>
      </c>
      <c r="E104" s="18" t="s">
        <v>700</v>
      </c>
      <c r="F104" s="22" t="str">
        <f>IF(ISBLANK(Table2[[#This Row],[unique_id]]), "", PROPER(SUBSTITUTE(Table2[[#This Row],[unique_id]], "_", " ")))</f>
        <v>Home Sleep On</v>
      </c>
      <c r="G104" s="18" t="s">
        <v>698</v>
      </c>
      <c r="H104" s="18" t="s">
        <v>315</v>
      </c>
      <c r="I104" s="18" t="s">
        <v>132</v>
      </c>
      <c r="K104" s="18" t="s">
        <v>702</v>
      </c>
      <c r="L104" s="18" t="s">
        <v>703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686</v>
      </c>
      <c r="D105" s="18" t="s">
        <v>687</v>
      </c>
      <c r="E105" s="18" t="s">
        <v>701</v>
      </c>
      <c r="F105" s="22" t="str">
        <f>IF(ISBLANK(Table2[[#This Row],[unique_id]]), "", PROPER(SUBSTITUTE(Table2[[#This Row],[unique_id]], "_", " ")))</f>
        <v>Home Sleep Off</v>
      </c>
      <c r="G105" s="18" t="s">
        <v>699</v>
      </c>
      <c r="H105" s="18" t="s">
        <v>315</v>
      </c>
      <c r="I105" s="18" t="s">
        <v>132</v>
      </c>
      <c r="K105" s="18" t="s">
        <v>702</v>
      </c>
      <c r="L105" s="18" t="s">
        <v>693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704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742</v>
      </c>
      <c r="M107" s="18" t="s">
        <v>136</v>
      </c>
      <c r="O107" s="19" t="s">
        <v>810</v>
      </c>
      <c r="P107" s="18" t="s">
        <v>166</v>
      </c>
      <c r="Q107" s="18" t="s">
        <v>782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777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1433</v>
      </c>
      <c r="BK107" s="18" t="s">
        <v>377</v>
      </c>
      <c r="BL107" s="18" t="s">
        <v>1459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742</v>
      </c>
      <c r="M108" s="18" t="s">
        <v>136</v>
      </c>
      <c r="O108" s="19" t="s">
        <v>810</v>
      </c>
      <c r="P108" s="18" t="s">
        <v>166</v>
      </c>
      <c r="Q108" s="18" t="s">
        <v>782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777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1433</v>
      </c>
      <c r="BK108" s="18" t="s">
        <v>378</v>
      </c>
      <c r="BL108" s="18" t="s">
        <v>1460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810</v>
      </c>
      <c r="P109" s="18" t="s">
        <v>166</v>
      </c>
      <c r="Q109" s="18" t="s">
        <v>782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777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1433</v>
      </c>
      <c r="BK109" s="18" t="s">
        <v>381</v>
      </c>
      <c r="BL109" s="18" t="s">
        <v>1461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831</v>
      </c>
      <c r="D110" s="28" t="s">
        <v>149</v>
      </c>
      <c r="E110" s="29" t="s">
        <v>957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810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955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810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1023</v>
      </c>
      <c r="BJ111" s="28" t="s">
        <v>1433</v>
      </c>
      <c r="BK111" s="30" t="s">
        <v>369</v>
      </c>
      <c r="BL111" s="30" t="s">
        <v>1462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831</v>
      </c>
      <c r="D112" s="33" t="s">
        <v>149</v>
      </c>
      <c r="E112" s="34" t="s">
        <v>952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810</v>
      </c>
      <c r="P112" s="33" t="s">
        <v>166</v>
      </c>
      <c r="Q112" s="33" t="s">
        <v>782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1141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947</v>
      </c>
      <c r="BD112" s="33" t="s">
        <v>1188</v>
      </c>
      <c r="BE112" s="33" t="s">
        <v>919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715</v>
      </c>
      <c r="D113" s="33" t="s">
        <v>129</v>
      </c>
      <c r="E113" s="33" t="s">
        <v>854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810</v>
      </c>
      <c r="P113" s="33" t="s">
        <v>166</v>
      </c>
      <c r="Q113" s="33" t="s">
        <v>782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1185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929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948</v>
      </c>
      <c r="AO113" s="33" t="s">
        <v>949</v>
      </c>
      <c r="AP113" s="33" t="s">
        <v>938</v>
      </c>
      <c r="AQ113" s="33" t="s">
        <v>939</v>
      </c>
      <c r="AR113" s="33" t="s">
        <v>1015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947</v>
      </c>
      <c r="BD113" s="33" t="s">
        <v>1188</v>
      </c>
      <c r="BE113" s="33" t="s">
        <v>919</v>
      </c>
      <c r="BF113" s="33" t="s">
        <v>208</v>
      </c>
      <c r="BG113" s="33"/>
      <c r="BH113" s="33"/>
      <c r="BI113" s="33"/>
      <c r="BJ113" s="33" t="s">
        <v>1433</v>
      </c>
      <c r="BK113" s="33" t="s">
        <v>956</v>
      </c>
      <c r="BL113" s="33" t="s">
        <v>1463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715</v>
      </c>
      <c r="D114" s="33" t="s">
        <v>27</v>
      </c>
      <c r="E114" s="33" t="s">
        <v>958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930</v>
      </c>
      <c r="AE114" s="33"/>
      <c r="AF114" s="33">
        <v>10</v>
      </c>
      <c r="AG114" s="36" t="s">
        <v>34</v>
      </c>
      <c r="AH114" s="36" t="s">
        <v>929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948</v>
      </c>
      <c r="AO114" s="33" t="s">
        <v>949</v>
      </c>
      <c r="AP114" s="33" t="s">
        <v>938</v>
      </c>
      <c r="AQ114" s="33" t="s">
        <v>939</v>
      </c>
      <c r="AR114" s="33" t="s">
        <v>1182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947</v>
      </c>
      <c r="BD114" s="33" t="s">
        <v>1188</v>
      </c>
      <c r="BE114" s="33" t="s">
        <v>919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715</v>
      </c>
      <c r="D115" s="33" t="s">
        <v>27</v>
      </c>
      <c r="E115" s="33" t="s">
        <v>959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931</v>
      </c>
      <c r="AE115" s="33"/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1183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947</v>
      </c>
      <c r="BD115" s="33" t="s">
        <v>1188</v>
      </c>
      <c r="BE115" s="33" t="s">
        <v>919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810</v>
      </c>
      <c r="P116" s="18" t="s">
        <v>166</v>
      </c>
      <c r="Q116" s="18" t="s">
        <v>782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777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1433</v>
      </c>
      <c r="BK116" s="18" t="s">
        <v>382</v>
      </c>
      <c r="BL116" s="18" t="s">
        <v>1464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743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810</v>
      </c>
      <c r="P118" s="18" t="s">
        <v>166</v>
      </c>
      <c r="Q118" s="18" t="s">
        <v>782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777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1433</v>
      </c>
      <c r="BK118" s="18" t="s">
        <v>379</v>
      </c>
      <c r="BL118" s="18" t="s">
        <v>1465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810</v>
      </c>
      <c r="P119" s="18" t="s">
        <v>166</v>
      </c>
      <c r="Q119" s="18" t="s">
        <v>782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777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1433</v>
      </c>
      <c r="BK119" s="18" t="s">
        <v>380</v>
      </c>
      <c r="BL119" s="21" t="s">
        <v>1466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744</v>
      </c>
      <c r="M121" s="18" t="s">
        <v>136</v>
      </c>
      <c r="O121" s="19" t="s">
        <v>810</v>
      </c>
      <c r="P121" s="18" t="s">
        <v>166</v>
      </c>
      <c r="Q121" s="18" t="s">
        <v>782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795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917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780</v>
      </c>
      <c r="Z122" s="26" t="s">
        <v>1017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707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960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810</v>
      </c>
      <c r="P123" s="18" t="s">
        <v>166</v>
      </c>
      <c r="Q123" s="18" t="s">
        <v>782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778</v>
      </c>
      <c r="Z123" s="26" t="s">
        <v>1017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1044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707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917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780</v>
      </c>
      <c r="Z124" s="26" t="s">
        <v>1017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961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810</v>
      </c>
      <c r="P125" s="18" t="s">
        <v>166</v>
      </c>
      <c r="Q125" s="18" t="s">
        <v>782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778</v>
      </c>
      <c r="Z125" s="26" t="s">
        <v>1017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1044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707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744</v>
      </c>
      <c r="M126" s="18" t="s">
        <v>136</v>
      </c>
      <c r="O126" s="19" t="s">
        <v>810</v>
      </c>
      <c r="P126" s="18" t="s">
        <v>166</v>
      </c>
      <c r="Q126" s="18" t="s">
        <v>782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796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914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780</v>
      </c>
      <c r="Z127" s="26" t="s">
        <v>1018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962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810</v>
      </c>
      <c r="P128" s="18" t="s">
        <v>166</v>
      </c>
      <c r="Q128" s="18" t="s">
        <v>782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778</v>
      </c>
      <c r="Z128" s="26" t="s">
        <v>1018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1045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707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746</v>
      </c>
      <c r="K129" s="18" t="s">
        <v>950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780</v>
      </c>
      <c r="Z129" s="26" t="s">
        <v>1019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1046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963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810</v>
      </c>
      <c r="P130" s="18" t="s">
        <v>166</v>
      </c>
      <c r="Q130" s="18" t="s">
        <v>782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778</v>
      </c>
      <c r="Z130" s="26" t="s">
        <v>1019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1047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964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810</v>
      </c>
      <c r="P131" s="18" t="s">
        <v>166</v>
      </c>
      <c r="Q131" s="18" t="s">
        <v>782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778</v>
      </c>
      <c r="Z131" s="26" t="s">
        <v>1019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1048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965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810</v>
      </c>
      <c r="P132" s="18" t="s">
        <v>166</v>
      </c>
      <c r="Q132" s="18" t="s">
        <v>782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778</v>
      </c>
      <c r="Z132" s="26" t="s">
        <v>1019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1049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966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810</v>
      </c>
      <c r="P133" s="18" t="s">
        <v>166</v>
      </c>
      <c r="Q133" s="18" t="s">
        <v>782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778</v>
      </c>
      <c r="Z133" s="26" t="s">
        <v>1019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1050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885</v>
      </c>
      <c r="F134" s="22" t="str">
        <f>IF(ISBLANK(Table2[[#This Row],[unique_id]]), "", PROPER(SUBSTITUTE(Table2[[#This Row],[unique_id]], "_", " ")))</f>
        <v>Hallway Sconces</v>
      </c>
      <c r="G134" s="18" t="s">
        <v>887</v>
      </c>
      <c r="H134" s="18" t="s">
        <v>139</v>
      </c>
      <c r="I134" s="18" t="s">
        <v>132</v>
      </c>
      <c r="J134" s="18" t="s">
        <v>877</v>
      </c>
      <c r="K134" s="18" t="s">
        <v>950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780</v>
      </c>
      <c r="Z134" s="19" t="s">
        <v>1020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877</v>
      </c>
      <c r="BC134" s="18" t="s">
        <v>880</v>
      </c>
      <c r="BD134" s="18" t="s">
        <v>460</v>
      </c>
      <c r="BE134" s="18" t="s">
        <v>878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810</v>
      </c>
      <c r="P135" s="18" t="s">
        <v>166</v>
      </c>
      <c r="Q135" s="18" t="s">
        <v>782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778</v>
      </c>
      <c r="Z135" s="19" t="s">
        <v>1020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1033</v>
      </c>
      <c r="BC135" s="18" t="s">
        <v>880</v>
      </c>
      <c r="BD135" s="18" t="s">
        <v>460</v>
      </c>
      <c r="BE135" s="18" t="s">
        <v>878</v>
      </c>
      <c r="BF135" s="18" t="s">
        <v>412</v>
      </c>
      <c r="BK135" s="18" t="s">
        <v>888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810</v>
      </c>
      <c r="P136" s="18" t="s">
        <v>166</v>
      </c>
      <c r="Q136" s="18" t="s">
        <v>782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778</v>
      </c>
      <c r="Z136" s="19" t="s">
        <v>1020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1034</v>
      </c>
      <c r="BC136" s="18" t="s">
        <v>880</v>
      </c>
      <c r="BD136" s="18" t="s">
        <v>460</v>
      </c>
      <c r="BE136" s="18" t="s">
        <v>878</v>
      </c>
      <c r="BF136" s="18" t="s">
        <v>412</v>
      </c>
      <c r="BK136" s="18" t="s">
        <v>889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746</v>
      </c>
      <c r="K137" s="18" t="s">
        <v>913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780</v>
      </c>
      <c r="Z137" s="26" t="s">
        <v>1017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1046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967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810</v>
      </c>
      <c r="P138" s="18" t="s">
        <v>166</v>
      </c>
      <c r="Q138" s="18" t="s">
        <v>782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778</v>
      </c>
      <c r="Z138" s="26" t="s">
        <v>1017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1047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968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810</v>
      </c>
      <c r="P139" s="18" t="s">
        <v>166</v>
      </c>
      <c r="Q139" s="18" t="s">
        <v>782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778</v>
      </c>
      <c r="Z139" s="26" t="s">
        <v>1017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1048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969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810</v>
      </c>
      <c r="P140" s="18" t="s">
        <v>166</v>
      </c>
      <c r="Q140" s="18" t="s">
        <v>782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778</v>
      </c>
      <c r="Z140" s="26" t="s">
        <v>1017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1049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970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810</v>
      </c>
      <c r="P141" s="18" t="s">
        <v>166</v>
      </c>
      <c r="Q141" s="18" t="s">
        <v>782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778</v>
      </c>
      <c r="Z141" s="26" t="s">
        <v>1017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1050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971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810</v>
      </c>
      <c r="P142" s="18" t="s">
        <v>166</v>
      </c>
      <c r="Q142" s="18" t="s">
        <v>782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778</v>
      </c>
      <c r="Z142" s="26" t="s">
        <v>1017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1051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972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810</v>
      </c>
      <c r="P143" s="18" t="s">
        <v>166</v>
      </c>
      <c r="Q143" s="18" t="s">
        <v>782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778</v>
      </c>
      <c r="Z143" s="26" t="s">
        <v>1017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1052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746</v>
      </c>
      <c r="K144" s="18" t="s">
        <v>913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780</v>
      </c>
      <c r="Z144" s="26" t="s">
        <v>1017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1046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973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810</v>
      </c>
      <c r="P145" s="18" t="s">
        <v>166</v>
      </c>
      <c r="Q145" s="18" t="s">
        <v>782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778</v>
      </c>
      <c r="Z145" s="26" t="s">
        <v>1017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1047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974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810</v>
      </c>
      <c r="P146" s="18" t="s">
        <v>166</v>
      </c>
      <c r="Q146" s="18" t="s">
        <v>782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778</v>
      </c>
      <c r="Z146" s="26" t="s">
        <v>1017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1048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975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810</v>
      </c>
      <c r="P147" s="18" t="s">
        <v>166</v>
      </c>
      <c r="Q147" s="18" t="s">
        <v>782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778</v>
      </c>
      <c r="Z147" s="26" t="s">
        <v>1017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1049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747</v>
      </c>
      <c r="M148" s="18" t="s">
        <v>136</v>
      </c>
      <c r="O148" s="19" t="s">
        <v>810</v>
      </c>
      <c r="P148" s="18" t="s">
        <v>166</v>
      </c>
      <c r="Q148" s="18" t="s">
        <v>782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797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917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780</v>
      </c>
      <c r="Z149" s="26" t="s">
        <v>1017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976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810</v>
      </c>
      <c r="P150" s="18" t="s">
        <v>166</v>
      </c>
      <c r="Q150" s="18" t="s">
        <v>782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778</v>
      </c>
      <c r="Z150" s="26" t="s">
        <v>1018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1044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707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746</v>
      </c>
      <c r="K151" s="18" t="s">
        <v>916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780</v>
      </c>
      <c r="Z151" s="26" t="s">
        <v>1019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1046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977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810</v>
      </c>
      <c r="P152" s="18" t="s">
        <v>166</v>
      </c>
      <c r="Q152" s="18" t="s">
        <v>782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778</v>
      </c>
      <c r="Z152" s="26" t="s">
        <v>1019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1047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978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810</v>
      </c>
      <c r="P153" s="18" t="s">
        <v>166</v>
      </c>
      <c r="Q153" s="18" t="s">
        <v>782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778</v>
      </c>
      <c r="Z153" s="26" t="s">
        <v>1019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1048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979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810</v>
      </c>
      <c r="P154" s="18" t="s">
        <v>166</v>
      </c>
      <c r="Q154" s="18" t="s">
        <v>782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778</v>
      </c>
      <c r="Z154" s="26" t="s">
        <v>1019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1049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898</v>
      </c>
      <c r="F155" s="22" t="str">
        <f>IF(ISBLANK(Table2[[#This Row],[unique_id]]), "", PROPER(SUBSTITUTE(Table2[[#This Row],[unique_id]], "_", " ")))</f>
        <v>Parents Jane Bedside</v>
      </c>
      <c r="G155" s="18" t="s">
        <v>896</v>
      </c>
      <c r="H155" s="18" t="s">
        <v>139</v>
      </c>
      <c r="I155" s="18" t="s">
        <v>132</v>
      </c>
      <c r="J155" s="18" t="s">
        <v>911</v>
      </c>
      <c r="K155" s="18" t="s">
        <v>915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780</v>
      </c>
      <c r="Z155" s="19" t="s">
        <v>1020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896</v>
      </c>
      <c r="BC155" s="18" t="s">
        <v>880</v>
      </c>
      <c r="BD155" s="18" t="s">
        <v>460</v>
      </c>
      <c r="BE155" s="18" t="s">
        <v>878</v>
      </c>
      <c r="BF155" s="18" t="s">
        <v>194</v>
      </c>
      <c r="BH155" s="18" t="s">
        <v>707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810</v>
      </c>
      <c r="P156" s="18" t="s">
        <v>166</v>
      </c>
      <c r="Q156" s="18" t="s">
        <v>782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778</v>
      </c>
      <c r="Z156" s="19" t="s">
        <v>1020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1035</v>
      </c>
      <c r="BC156" s="18" t="s">
        <v>880</v>
      </c>
      <c r="BD156" s="18" t="s">
        <v>460</v>
      </c>
      <c r="BE156" s="18" t="s">
        <v>878</v>
      </c>
      <c r="BF156" s="18" t="s">
        <v>194</v>
      </c>
      <c r="BH156" s="18" t="s">
        <v>707</v>
      </c>
      <c r="BK156" s="18" t="s">
        <v>884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900</v>
      </c>
      <c r="F157" s="22" t="str">
        <f>IF(ISBLANK(Table2[[#This Row],[unique_id]]), "", PROPER(SUBSTITUTE(Table2[[#This Row],[unique_id]], "_", " ")))</f>
        <v>Parents Graham Bedside</v>
      </c>
      <c r="G157" s="18" t="s">
        <v>897</v>
      </c>
      <c r="H157" s="18" t="s">
        <v>139</v>
      </c>
      <c r="I157" s="18" t="s">
        <v>132</v>
      </c>
      <c r="J157" s="18" t="s">
        <v>912</v>
      </c>
      <c r="K157" s="18" t="s">
        <v>915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780</v>
      </c>
      <c r="Z157" s="19" t="s">
        <v>1020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897</v>
      </c>
      <c r="BC157" s="18" t="s">
        <v>880</v>
      </c>
      <c r="BD157" s="18" t="s">
        <v>460</v>
      </c>
      <c r="BE157" s="18" t="s">
        <v>878</v>
      </c>
      <c r="BF157" s="18" t="s">
        <v>194</v>
      </c>
      <c r="BH157" s="18" t="s">
        <v>707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901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810</v>
      </c>
      <c r="P158" s="18" t="s">
        <v>166</v>
      </c>
      <c r="Q158" s="18" t="s">
        <v>782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778</v>
      </c>
      <c r="Z158" s="19" t="s">
        <v>1020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1036</v>
      </c>
      <c r="BC158" s="18" t="s">
        <v>880</v>
      </c>
      <c r="BD158" s="18" t="s">
        <v>460</v>
      </c>
      <c r="BE158" s="18" t="s">
        <v>878</v>
      </c>
      <c r="BF158" s="18" t="s">
        <v>194</v>
      </c>
      <c r="BH158" s="18" t="s">
        <v>707</v>
      </c>
      <c r="BK158" s="18" t="s">
        <v>883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763</v>
      </c>
      <c r="F159" s="22" t="str">
        <f>IF(ISBLANK(Table2[[#This Row],[unique_id]]), "", PROPER(SUBSTITUTE(Table2[[#This Row],[unique_id]], "_", " ")))</f>
        <v>Study Lamp</v>
      </c>
      <c r="G159" s="18" t="s">
        <v>764</v>
      </c>
      <c r="H159" s="18" t="s">
        <v>139</v>
      </c>
      <c r="I159" s="18" t="s">
        <v>132</v>
      </c>
      <c r="J159" s="18" t="s">
        <v>533</v>
      </c>
      <c r="K159" s="18" t="s">
        <v>917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780</v>
      </c>
      <c r="Z159" s="26" t="s">
        <v>1017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707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980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810</v>
      </c>
      <c r="P160" s="18" t="s">
        <v>166</v>
      </c>
      <c r="Q160" s="18" t="s">
        <v>782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778</v>
      </c>
      <c r="Z160" s="26" t="s">
        <v>1017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1044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707</v>
      </c>
      <c r="BK160" s="18" t="s">
        <v>765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746</v>
      </c>
      <c r="K161" s="18" t="s">
        <v>913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780</v>
      </c>
      <c r="Z161" s="26" t="s">
        <v>1017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1046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981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810</v>
      </c>
      <c r="P162" s="18" t="s">
        <v>166</v>
      </c>
      <c r="Q162" s="18" t="s">
        <v>782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778</v>
      </c>
      <c r="Z162" s="26" t="s">
        <v>1017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1047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982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810</v>
      </c>
      <c r="P163" s="18" t="s">
        <v>166</v>
      </c>
      <c r="Q163" s="18" t="s">
        <v>782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778</v>
      </c>
      <c r="Z163" s="26" t="s">
        <v>1017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1048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983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810</v>
      </c>
      <c r="P164" s="18" t="s">
        <v>166</v>
      </c>
      <c r="Q164" s="18" t="s">
        <v>782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778</v>
      </c>
      <c r="Z164" s="26" t="s">
        <v>1017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1049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984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810</v>
      </c>
      <c r="P165" s="18" t="s">
        <v>166</v>
      </c>
      <c r="Q165" s="18" t="s">
        <v>782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778</v>
      </c>
      <c r="Z165" s="26" t="s">
        <v>1017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1050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715</v>
      </c>
      <c r="D166" s="33" t="s">
        <v>137</v>
      </c>
      <c r="E166" s="33" t="s">
        <v>1359</v>
      </c>
      <c r="F166" s="35" t="str">
        <f>IF(ISBLANK(Table2[[#This Row],[unique_id]]), "", PROPER(SUBSTITUTE(Table2[[#This Row],[unique_id]], "_", " ")))</f>
        <v>Kitchen Bench Lights Plug</v>
      </c>
      <c r="G166" s="33" t="s">
        <v>1360</v>
      </c>
      <c r="H166" s="33" t="s">
        <v>139</v>
      </c>
      <c r="I166" s="33" t="s">
        <v>132</v>
      </c>
      <c r="J166" s="33" t="s">
        <v>1362</v>
      </c>
      <c r="K166" s="33"/>
      <c r="L166" s="33"/>
      <c r="M166" s="33" t="s">
        <v>136</v>
      </c>
      <c r="N166" s="33"/>
      <c r="O166" s="36" t="s">
        <v>810</v>
      </c>
      <c r="P166" s="33" t="s">
        <v>166</v>
      </c>
      <c r="Q166" s="33" t="s">
        <v>782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1025</v>
      </c>
      <c r="U166" s="33"/>
      <c r="V166" s="36"/>
      <c r="W166" s="36"/>
      <c r="X166" s="36"/>
      <c r="Y166" s="36"/>
      <c r="Z166" s="36"/>
      <c r="AA166" s="36" t="s">
        <v>1184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929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948</v>
      </c>
      <c r="AO166" s="33" t="s">
        <v>949</v>
      </c>
      <c r="AP166" s="33" t="s">
        <v>938</v>
      </c>
      <c r="AQ166" s="33" t="s">
        <v>939</v>
      </c>
      <c r="AR166" s="33" t="s">
        <v>1015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1361</v>
      </c>
      <c r="BC166" s="33" t="s">
        <v>789</v>
      </c>
      <c r="BD166" s="33" t="s">
        <v>1188</v>
      </c>
      <c r="BE166" s="33" t="s">
        <v>919</v>
      </c>
      <c r="BF166" s="33" t="s">
        <v>208</v>
      </c>
      <c r="BG166" s="33"/>
      <c r="BH166" s="33"/>
      <c r="BI166" s="33"/>
      <c r="BJ166" s="33" t="s">
        <v>1433</v>
      </c>
      <c r="BK166" s="33" t="s">
        <v>951</v>
      </c>
      <c r="BL166" s="33" t="s">
        <v>1467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745</v>
      </c>
      <c r="K167" s="18" t="s">
        <v>913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780</v>
      </c>
      <c r="Z167" s="26" t="s">
        <v>1017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1046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985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810</v>
      </c>
      <c r="P168" s="18" t="s">
        <v>166</v>
      </c>
      <c r="Q168" s="18" t="s">
        <v>782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778</v>
      </c>
      <c r="Z168" s="26" t="s">
        <v>1017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1047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745</v>
      </c>
      <c r="K169" s="18" t="s">
        <v>913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780</v>
      </c>
      <c r="Z169" s="26" t="s">
        <v>1017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1046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986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810</v>
      </c>
      <c r="P170" s="18" t="s">
        <v>166</v>
      </c>
      <c r="Q170" s="18" t="s">
        <v>782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778</v>
      </c>
      <c r="Z170" s="26" t="s">
        <v>1017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1047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745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780</v>
      </c>
      <c r="Z171" s="26" t="s">
        <v>1021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1046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987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810</v>
      </c>
      <c r="P172" s="18" t="s">
        <v>166</v>
      </c>
      <c r="Q172" s="18" t="s">
        <v>782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778</v>
      </c>
      <c r="Z172" s="26" t="s">
        <v>1021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1047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745</v>
      </c>
      <c r="K173" s="18" t="s">
        <v>916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780</v>
      </c>
      <c r="Z173" s="26" t="s">
        <v>1019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1046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988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810</v>
      </c>
      <c r="P174" s="18" t="s">
        <v>166</v>
      </c>
      <c r="Q174" s="18" t="s">
        <v>782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778</v>
      </c>
      <c r="Z174" s="26" t="s">
        <v>1019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1047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890</v>
      </c>
      <c r="F175" s="22" t="str">
        <f>IF(ISBLANK(Table2[[#This Row],[unique_id]]), "", PROPER(SUBSTITUTE(Table2[[#This Row],[unique_id]], "_", " ")))</f>
        <v>Bathroom Sconces</v>
      </c>
      <c r="G175" s="18" t="s">
        <v>893</v>
      </c>
      <c r="H175" s="18" t="s">
        <v>139</v>
      </c>
      <c r="I175" s="18" t="s">
        <v>132</v>
      </c>
      <c r="J175" s="18" t="s">
        <v>877</v>
      </c>
      <c r="K175" s="18" t="s">
        <v>915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780</v>
      </c>
      <c r="Z175" s="19" t="s">
        <v>1020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877</v>
      </c>
      <c r="BC175" s="18" t="s">
        <v>880</v>
      </c>
      <c r="BD175" s="18" t="s">
        <v>460</v>
      </c>
      <c r="BE175" s="18" t="s">
        <v>878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891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810</v>
      </c>
      <c r="P176" s="18" t="s">
        <v>166</v>
      </c>
      <c r="Q176" s="18" t="s">
        <v>782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778</v>
      </c>
      <c r="Z176" s="19" t="s">
        <v>1020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1033</v>
      </c>
      <c r="BC176" s="18" t="s">
        <v>880</v>
      </c>
      <c r="BD176" s="18" t="s">
        <v>460</v>
      </c>
      <c r="BE176" s="18" t="s">
        <v>878</v>
      </c>
      <c r="BF176" s="18" t="s">
        <v>364</v>
      </c>
      <c r="BK176" s="18" t="s">
        <v>894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810</v>
      </c>
      <c r="P177" s="18" t="s">
        <v>166</v>
      </c>
      <c r="Q177" s="18" t="s">
        <v>782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778</v>
      </c>
      <c r="Z177" s="19" t="s">
        <v>1020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1034</v>
      </c>
      <c r="BC177" s="18" t="s">
        <v>880</v>
      </c>
      <c r="BD177" s="18" t="s">
        <v>460</v>
      </c>
      <c r="BE177" s="18" t="s">
        <v>878</v>
      </c>
      <c r="BF177" s="18" t="s">
        <v>364</v>
      </c>
      <c r="BK177" s="18" t="s">
        <v>895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745</v>
      </c>
      <c r="K178" s="18" t="s">
        <v>916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780</v>
      </c>
      <c r="Z178" s="26" t="s">
        <v>1019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1046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989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810</v>
      </c>
      <c r="P179" s="18" t="s">
        <v>166</v>
      </c>
      <c r="Q179" s="18" t="s">
        <v>782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778</v>
      </c>
      <c r="Z179" s="26" t="s">
        <v>1019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1047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872</v>
      </c>
      <c r="F180" s="22" t="str">
        <f>IF(ISBLANK(Table2[[#This Row],[unique_id]]), "", PROPER(SUBSTITUTE(Table2[[#This Row],[unique_id]], "_", " ")))</f>
        <v>Ensuite Sconces</v>
      </c>
      <c r="G180" s="18" t="s">
        <v>876</v>
      </c>
      <c r="H180" s="18" t="s">
        <v>139</v>
      </c>
      <c r="I180" s="18" t="s">
        <v>132</v>
      </c>
      <c r="J180" s="18" t="s">
        <v>877</v>
      </c>
      <c r="K180" s="18" t="s">
        <v>915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780</v>
      </c>
      <c r="Z180" s="19" t="s">
        <v>1020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877</v>
      </c>
      <c r="BC180" s="18" t="s">
        <v>880</v>
      </c>
      <c r="BD180" s="18" t="s">
        <v>460</v>
      </c>
      <c r="BE180" s="18" t="s">
        <v>878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810</v>
      </c>
      <c r="P181" s="18" t="s">
        <v>166</v>
      </c>
      <c r="Q181" s="18" t="s">
        <v>782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778</v>
      </c>
      <c r="Z181" s="19" t="s">
        <v>1020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1033</v>
      </c>
      <c r="BC181" s="18" t="s">
        <v>880</v>
      </c>
      <c r="BD181" s="18" t="s">
        <v>460</v>
      </c>
      <c r="BE181" s="18" t="s">
        <v>878</v>
      </c>
      <c r="BF181" s="18" t="s">
        <v>402</v>
      </c>
      <c r="BK181" s="18" t="s">
        <v>879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810</v>
      </c>
      <c r="P182" s="18" t="s">
        <v>166</v>
      </c>
      <c r="Q182" s="18" t="s">
        <v>782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778</v>
      </c>
      <c r="Z182" s="19" t="s">
        <v>1020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1034</v>
      </c>
      <c r="BC182" s="18" t="s">
        <v>880</v>
      </c>
      <c r="BD182" s="18" t="s">
        <v>460</v>
      </c>
      <c r="BE182" s="18" t="s">
        <v>878</v>
      </c>
      <c r="BF182" s="18" t="s">
        <v>402</v>
      </c>
      <c r="BK182" s="18" t="s">
        <v>881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810</v>
      </c>
      <c r="P183" s="18" t="s">
        <v>166</v>
      </c>
      <c r="Q183" s="18" t="s">
        <v>782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778</v>
      </c>
      <c r="Z183" s="19" t="s">
        <v>1020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1037</v>
      </c>
      <c r="BC183" s="18" t="s">
        <v>880</v>
      </c>
      <c r="BD183" s="18" t="s">
        <v>460</v>
      </c>
      <c r="BE183" s="18" t="s">
        <v>878</v>
      </c>
      <c r="BF183" s="18" t="s">
        <v>402</v>
      </c>
      <c r="BK183" s="18" t="s">
        <v>882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745</v>
      </c>
      <c r="K184" s="21" t="s">
        <v>913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780</v>
      </c>
      <c r="Z184" s="26" t="s">
        <v>1017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1046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990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810</v>
      </c>
      <c r="P185" s="18" t="s">
        <v>166</v>
      </c>
      <c r="Q185" s="18" t="s">
        <v>782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778</v>
      </c>
      <c r="Z185" s="26" t="s">
        <v>1017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1047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831</v>
      </c>
      <c r="D186" s="28" t="s">
        <v>149</v>
      </c>
      <c r="E186" s="29" t="s">
        <v>1110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810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749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1109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810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749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1023</v>
      </c>
      <c r="BJ187" s="28" t="s">
        <v>1433</v>
      </c>
      <c r="BK187" s="28" t="s">
        <v>572</v>
      </c>
      <c r="BL187" s="28" t="s">
        <v>1468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831</v>
      </c>
      <c r="D188" s="33" t="s">
        <v>149</v>
      </c>
      <c r="E188" s="34" t="s">
        <v>991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810</v>
      </c>
      <c r="P188" s="33" t="s">
        <v>166</v>
      </c>
      <c r="Q188" s="33" t="s">
        <v>782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1141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749</v>
      </c>
      <c r="BC188" s="33" t="s">
        <v>1189</v>
      </c>
      <c r="BD188" s="33" t="s">
        <v>1188</v>
      </c>
      <c r="BE188" s="33" t="s">
        <v>919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715</v>
      </c>
      <c r="D189" s="33" t="s">
        <v>137</v>
      </c>
      <c r="E189" s="33" t="s">
        <v>855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749</v>
      </c>
      <c r="K189" s="33"/>
      <c r="L189" s="33"/>
      <c r="M189" s="33" t="s">
        <v>136</v>
      </c>
      <c r="N189" s="33"/>
      <c r="O189" s="36" t="s">
        <v>810</v>
      </c>
      <c r="P189" s="33" t="s">
        <v>166</v>
      </c>
      <c r="Q189" s="33" t="s">
        <v>782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1117</v>
      </c>
      <c r="U189" s="33"/>
      <c r="V189" s="36"/>
      <c r="W189" s="36"/>
      <c r="X189" s="36"/>
      <c r="Y189" s="36"/>
      <c r="Z189" s="36"/>
      <c r="AA189" s="52" t="s">
        <v>1181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929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948</v>
      </c>
      <c r="AO189" s="33" t="s">
        <v>949</v>
      </c>
      <c r="AP189" s="33" t="s">
        <v>938</v>
      </c>
      <c r="AQ189" s="33" t="s">
        <v>939</v>
      </c>
      <c r="AR189" s="33" t="s">
        <v>1015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749</v>
      </c>
      <c r="BC189" s="33" t="s">
        <v>1189</v>
      </c>
      <c r="BD189" s="33" t="s">
        <v>1188</v>
      </c>
      <c r="BE189" s="33" t="s">
        <v>919</v>
      </c>
      <c r="BF189" s="33" t="s">
        <v>363</v>
      </c>
      <c r="BG189" s="33"/>
      <c r="BH189" s="33"/>
      <c r="BI189" s="33"/>
      <c r="BJ189" s="33" t="s">
        <v>1433</v>
      </c>
      <c r="BK189" s="33" t="s">
        <v>1119</v>
      </c>
      <c r="BL189" s="33" t="s">
        <v>1469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715</v>
      </c>
      <c r="D190" s="33" t="s">
        <v>27</v>
      </c>
      <c r="E190" s="33" t="s">
        <v>1114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929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948</v>
      </c>
      <c r="AO190" s="33" t="s">
        <v>949</v>
      </c>
      <c r="AP190" s="33" t="s">
        <v>938</v>
      </c>
      <c r="AQ190" s="33" t="s">
        <v>939</v>
      </c>
      <c r="AR190" s="33" t="s">
        <v>1326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749</v>
      </c>
      <c r="BC190" s="33" t="s">
        <v>1189</v>
      </c>
      <c r="BD190" s="33" t="s">
        <v>1188</v>
      </c>
      <c r="BE190" s="33" t="s">
        <v>919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831</v>
      </c>
      <c r="D191" s="28" t="s">
        <v>149</v>
      </c>
      <c r="E191" s="29" t="s">
        <v>1111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810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749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1112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810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749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1023</v>
      </c>
      <c r="BJ192" s="28" t="s">
        <v>1433</v>
      </c>
      <c r="BK192" s="28" t="s">
        <v>571</v>
      </c>
      <c r="BL192" s="28" t="s">
        <v>1470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831</v>
      </c>
      <c r="D193" s="33" t="s">
        <v>149</v>
      </c>
      <c r="E193" s="34" t="s">
        <v>992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810</v>
      </c>
      <c r="P193" s="33" t="s">
        <v>166</v>
      </c>
      <c r="Q193" s="33" t="s">
        <v>782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1141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749</v>
      </c>
      <c r="BC193" s="33" t="s">
        <v>1190</v>
      </c>
      <c r="BD193" s="33" t="s">
        <v>1188</v>
      </c>
      <c r="BE193" s="33" t="s">
        <v>919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715</v>
      </c>
      <c r="D194" s="33" t="s">
        <v>137</v>
      </c>
      <c r="E194" s="33" t="s">
        <v>856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749</v>
      </c>
      <c r="K194" s="33"/>
      <c r="L194" s="33"/>
      <c r="M194" s="33" t="s">
        <v>136</v>
      </c>
      <c r="N194" s="33"/>
      <c r="O194" s="36" t="s">
        <v>810</v>
      </c>
      <c r="P194" s="33" t="s">
        <v>166</v>
      </c>
      <c r="Q194" s="33" t="s">
        <v>782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1116</v>
      </c>
      <c r="U194" s="33"/>
      <c r="V194" s="36"/>
      <c r="W194" s="36"/>
      <c r="X194" s="36"/>
      <c r="Y194" s="36"/>
      <c r="Z194" s="36"/>
      <c r="AA194" s="52" t="s">
        <v>1181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929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948</v>
      </c>
      <c r="AO194" s="33" t="s">
        <v>949</v>
      </c>
      <c r="AP194" s="33" t="s">
        <v>938</v>
      </c>
      <c r="AQ194" s="33" t="s">
        <v>939</v>
      </c>
      <c r="AR194" s="33" t="s">
        <v>1015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749</v>
      </c>
      <c r="BC194" s="33" t="s">
        <v>1190</v>
      </c>
      <c r="BD194" s="33" t="s">
        <v>1188</v>
      </c>
      <c r="BE194" s="33" t="s">
        <v>919</v>
      </c>
      <c r="BF194" s="33" t="s">
        <v>570</v>
      </c>
      <c r="BG194" s="33"/>
      <c r="BH194" s="33"/>
      <c r="BI194" s="33"/>
      <c r="BJ194" s="33" t="s">
        <v>1433</v>
      </c>
      <c r="BK194" s="33" t="s">
        <v>1118</v>
      </c>
      <c r="BL194" s="33" t="s">
        <v>1471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748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781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748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993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782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778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1053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994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782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778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1054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995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782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778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1055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996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782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778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1056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778</v>
      </c>
      <c r="Z200" s="26" t="s">
        <v>1022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1057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1120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778</v>
      </c>
      <c r="Z201" s="26" t="s">
        <v>1022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1058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1120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778</v>
      </c>
      <c r="Z202" s="26" t="s">
        <v>1022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1059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1120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778</v>
      </c>
      <c r="Z203" s="26" t="s">
        <v>1022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1060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1120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750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781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750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997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778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1061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998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810</v>
      </c>
      <c r="P206" s="18" t="s">
        <v>166</v>
      </c>
      <c r="Q206" s="18" t="s">
        <v>782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778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1062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778</v>
      </c>
      <c r="Z207" s="26" t="s">
        <v>1022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1063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1120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670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831</v>
      </c>
      <c r="D209" s="18" t="s">
        <v>149</v>
      </c>
      <c r="E209" s="23" t="s">
        <v>999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670</v>
      </c>
      <c r="I209" s="18" t="s">
        <v>132</v>
      </c>
      <c r="O209" s="19" t="s">
        <v>810</v>
      </c>
      <c r="P209" s="18" t="s">
        <v>166</v>
      </c>
      <c r="Q209" s="21" t="s">
        <v>783</v>
      </c>
      <c r="R209" s="18" t="str">
        <f>Table2[[#This Row],[entity_domain]]</f>
        <v>Heating &amp; Cooling</v>
      </c>
      <c r="S209" s="18" t="s">
        <v>458</v>
      </c>
      <c r="T209" s="23" t="s">
        <v>1140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1070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857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670</v>
      </c>
      <c r="I210" s="18" t="s">
        <v>132</v>
      </c>
      <c r="J210" s="18" t="s">
        <v>458</v>
      </c>
      <c r="M210" s="18" t="s">
        <v>261</v>
      </c>
      <c r="O210" s="19" t="s">
        <v>810</v>
      </c>
      <c r="P210" s="18" t="s">
        <v>166</v>
      </c>
      <c r="Q210" s="21" t="s">
        <v>783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1070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1023</v>
      </c>
      <c r="BJ210" s="18" t="s">
        <v>1433</v>
      </c>
      <c r="BK210" s="18" t="s">
        <v>356</v>
      </c>
      <c r="BL210" s="18" t="s">
        <v>1472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831</v>
      </c>
      <c r="D211" s="33" t="s">
        <v>149</v>
      </c>
      <c r="E211" s="34" t="s">
        <v>1168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1252</v>
      </c>
      <c r="H211" s="33" t="s">
        <v>670</v>
      </c>
      <c r="I211" s="33" t="s">
        <v>132</v>
      </c>
      <c r="J211" s="33"/>
      <c r="K211" s="33"/>
      <c r="L211" s="33"/>
      <c r="M211" s="33"/>
      <c r="N211" s="33"/>
      <c r="O211" s="36" t="s">
        <v>810</v>
      </c>
      <c r="P211" s="33" t="s">
        <v>166</v>
      </c>
      <c r="Q211" s="39" t="s">
        <v>783</v>
      </c>
      <c r="R211" s="33" t="str">
        <f>Table2[[#This Row],[entity_domain]]</f>
        <v>Heating &amp; Cooling</v>
      </c>
      <c r="S211" s="33" t="s">
        <v>455</v>
      </c>
      <c r="T211" s="34" t="s">
        <v>1140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1188</v>
      </c>
      <c r="BE211" s="33" t="s">
        <v>919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715</v>
      </c>
      <c r="D212" s="33" t="s">
        <v>134</v>
      </c>
      <c r="E212" s="33" t="s">
        <v>1169</v>
      </c>
      <c r="F212" s="35" t="str">
        <f>IF(ISBLANK(Table2[[#This Row],[unique_id]]), "", PROPER(SUBSTITUTE(Table2[[#This Row],[unique_id]], "_", " ")))</f>
        <v>Ceiling Water Booster Plug</v>
      </c>
      <c r="G212" s="33" t="s">
        <v>1252</v>
      </c>
      <c r="H212" s="33" t="s">
        <v>670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810</v>
      </c>
      <c r="P212" s="33" t="s">
        <v>166</v>
      </c>
      <c r="Q212" s="33" t="s">
        <v>783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1185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929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948</v>
      </c>
      <c r="AO212" s="33" t="s">
        <v>949</v>
      </c>
      <c r="AP212" s="33" t="s">
        <v>938</v>
      </c>
      <c r="AQ212" s="33" t="s">
        <v>939</v>
      </c>
      <c r="AR212" s="33" t="s">
        <v>1015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1188</v>
      </c>
      <c r="BE212" s="33" t="s">
        <v>919</v>
      </c>
      <c r="BF212" s="33" t="s">
        <v>411</v>
      </c>
      <c r="BG212" s="33"/>
      <c r="BH212" s="33"/>
      <c r="BI212" s="33"/>
      <c r="BJ212" s="33" t="s">
        <v>1433</v>
      </c>
      <c r="BK212" s="33" t="s">
        <v>452</v>
      </c>
      <c r="BL212" s="33" t="s">
        <v>1473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715</v>
      </c>
      <c r="D213" s="33" t="s">
        <v>27</v>
      </c>
      <c r="E213" s="33" t="s">
        <v>1170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932</v>
      </c>
      <c r="H213" s="33" t="s">
        <v>670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930</v>
      </c>
      <c r="AE213" s="33"/>
      <c r="AF213" s="33">
        <v>10</v>
      </c>
      <c r="AG213" s="36" t="s">
        <v>34</v>
      </c>
      <c r="AH213" s="36" t="s">
        <v>929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948</v>
      </c>
      <c r="AO213" s="33" t="s">
        <v>949</v>
      </c>
      <c r="AP213" s="33" t="s">
        <v>938</v>
      </c>
      <c r="AQ213" s="33" t="s">
        <v>939</v>
      </c>
      <c r="AR213" s="33" t="s">
        <v>1182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1188</v>
      </c>
      <c r="BE213" s="33" t="s">
        <v>919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715</v>
      </c>
      <c r="D214" s="33" t="s">
        <v>27</v>
      </c>
      <c r="E214" s="33" t="s">
        <v>1171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933</v>
      </c>
      <c r="H214" s="33" t="s">
        <v>670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931</v>
      </c>
      <c r="AE214" s="33"/>
      <c r="AF214" s="33">
        <v>10</v>
      </c>
      <c r="AG214" s="36" t="s">
        <v>34</v>
      </c>
      <c r="AH214" s="36" t="s">
        <v>929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948</v>
      </c>
      <c r="AO214" s="33" t="s">
        <v>949</v>
      </c>
      <c r="AP214" s="33" t="s">
        <v>938</v>
      </c>
      <c r="AQ214" s="33" t="s">
        <v>939</v>
      </c>
      <c r="AR214" s="33" t="s">
        <v>1183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1188</v>
      </c>
      <c r="BE214" s="33" t="s">
        <v>919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831</v>
      </c>
      <c r="D215" s="33" t="s">
        <v>149</v>
      </c>
      <c r="E215" s="34" t="s">
        <v>1176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670</v>
      </c>
      <c r="I215" s="33" t="s">
        <v>132</v>
      </c>
      <c r="J215" s="33"/>
      <c r="K215" s="33"/>
      <c r="L215" s="33"/>
      <c r="M215" s="33"/>
      <c r="N215" s="33"/>
      <c r="O215" s="36" t="s">
        <v>810</v>
      </c>
      <c r="P215" s="33" t="s">
        <v>166</v>
      </c>
      <c r="Q215" s="39" t="s">
        <v>783</v>
      </c>
      <c r="R215" s="33" t="str">
        <f>Table2[[#This Row],[entity_domain]]</f>
        <v>Heating &amp; Cooling</v>
      </c>
      <c r="S215" s="33" t="s">
        <v>324</v>
      </c>
      <c r="T215" s="34" t="s">
        <v>1140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1188</v>
      </c>
      <c r="BE215" s="33" t="s">
        <v>919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715</v>
      </c>
      <c r="D216" s="33" t="s">
        <v>134</v>
      </c>
      <c r="E216" s="33" t="s">
        <v>1177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670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810</v>
      </c>
      <c r="P216" s="33" t="s">
        <v>166</v>
      </c>
      <c r="Q216" s="33" t="s">
        <v>783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1185</v>
      </c>
      <c r="AB216" s="33"/>
      <c r="AC216" s="33"/>
      <c r="AD216" s="33"/>
      <c r="AE216" s="33" t="s">
        <v>1180</v>
      </c>
      <c r="AF216" s="33">
        <v>10</v>
      </c>
      <c r="AG216" s="36" t="s">
        <v>34</v>
      </c>
      <c r="AH216" s="36" t="s">
        <v>929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948</v>
      </c>
      <c r="AO216" s="33" t="s">
        <v>949</v>
      </c>
      <c r="AP216" s="33" t="s">
        <v>938</v>
      </c>
      <c r="AQ216" s="33" t="s">
        <v>939</v>
      </c>
      <c r="AR216" s="33" t="s">
        <v>1015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1188</v>
      </c>
      <c r="BE216" s="33" t="s">
        <v>919</v>
      </c>
      <c r="BF216" s="33" t="s">
        <v>587</v>
      </c>
      <c r="BG216" s="33"/>
      <c r="BH216" s="33"/>
      <c r="BI216" s="33"/>
      <c r="BJ216" s="33" t="s">
        <v>1433</v>
      </c>
      <c r="BK216" s="33" t="s">
        <v>1108</v>
      </c>
      <c r="BL216" s="33" t="s">
        <v>1474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715</v>
      </c>
      <c r="D217" s="33" t="s">
        <v>27</v>
      </c>
      <c r="E217" s="33" t="s">
        <v>1178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932</v>
      </c>
      <c r="H217" s="33" t="s">
        <v>670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930</v>
      </c>
      <c r="AE217" s="33"/>
      <c r="AF217" s="33">
        <v>10</v>
      </c>
      <c r="AG217" s="36" t="s">
        <v>34</v>
      </c>
      <c r="AH217" s="36" t="s">
        <v>929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948</v>
      </c>
      <c r="AO217" s="33" t="s">
        <v>949</v>
      </c>
      <c r="AP217" s="33" t="s">
        <v>938</v>
      </c>
      <c r="AQ217" s="33" t="s">
        <v>939</v>
      </c>
      <c r="AR217" s="33" t="s">
        <v>1182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1188</v>
      </c>
      <c r="BE217" s="33" t="s">
        <v>919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715</v>
      </c>
      <c r="D218" s="33" t="s">
        <v>27</v>
      </c>
      <c r="E218" s="33" t="s">
        <v>1179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933</v>
      </c>
      <c r="H218" s="33" t="s">
        <v>670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931</v>
      </c>
      <c r="AE218" s="33"/>
      <c r="AF218" s="33">
        <v>10</v>
      </c>
      <c r="AG218" s="36" t="s">
        <v>34</v>
      </c>
      <c r="AH218" s="36" t="s">
        <v>929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948</v>
      </c>
      <c r="AO218" s="33" t="s">
        <v>949</v>
      </c>
      <c r="AP218" s="33" t="s">
        <v>938</v>
      </c>
      <c r="AQ218" s="33" t="s">
        <v>939</v>
      </c>
      <c r="AR218" s="33" t="s">
        <v>1183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1188</v>
      </c>
      <c r="BE218" s="33" t="s">
        <v>919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831</v>
      </c>
      <c r="D219" s="18" t="s">
        <v>149</v>
      </c>
      <c r="E219" s="40" t="s">
        <v>830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810</v>
      </c>
      <c r="P219" s="18" t="s">
        <v>166</v>
      </c>
      <c r="Q219" s="18" t="s">
        <v>782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778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831</v>
      </c>
      <c r="D221" s="18" t="s">
        <v>149</v>
      </c>
      <c r="E221" s="40" t="s">
        <v>829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810</v>
      </c>
      <c r="P221" s="18" t="s">
        <v>166</v>
      </c>
      <c r="Q221" s="18" t="s">
        <v>782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778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590</v>
      </c>
      <c r="C223" s="71" t="s">
        <v>831</v>
      </c>
      <c r="D223" s="71" t="s">
        <v>149</v>
      </c>
      <c r="E223" s="72" t="s">
        <v>1369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810</v>
      </c>
      <c r="P223" s="71" t="s">
        <v>166</v>
      </c>
      <c r="Q223" s="71" t="s">
        <v>782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832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1370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778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1120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590</v>
      </c>
      <c r="C225" s="71" t="s">
        <v>831</v>
      </c>
      <c r="D225" s="71" t="s">
        <v>149</v>
      </c>
      <c r="E225" s="72" t="s">
        <v>1368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810</v>
      </c>
      <c r="P225" s="71" t="s">
        <v>166</v>
      </c>
      <c r="Q225" s="71" t="s">
        <v>782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832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778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1371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customHeight="1">
      <c r="A227" s="18">
        <v>2100</v>
      </c>
      <c r="B227" s="18" t="s">
        <v>26</v>
      </c>
      <c r="C227" s="18" t="s">
        <v>799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799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799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799</v>
      </c>
      <c r="D231" s="18" t="s">
        <v>27</v>
      </c>
      <c r="E231" s="18" t="s">
        <v>785</v>
      </c>
      <c r="F231" s="22" t="str">
        <f>IF(ISBLANK(Table2[[#This Row],[unique_id]]), "", PROPER(SUBSTITUTE(Table2[[#This Row],[unique_id]], "_", " ")))</f>
        <v>Lights Power</v>
      </c>
      <c r="G231" s="18" t="s">
        <v>812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799</v>
      </c>
      <c r="D232" s="18" t="s">
        <v>27</v>
      </c>
      <c r="E232" s="18" t="s">
        <v>786</v>
      </c>
      <c r="F232" s="22" t="str">
        <f>IF(ISBLANK(Table2[[#This Row],[unique_id]]), "", PROPER(SUBSTITUTE(Table2[[#This Row],[unique_id]], "_", " ")))</f>
        <v>Fans Power</v>
      </c>
      <c r="G232" s="18" t="s">
        <v>811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799</v>
      </c>
      <c r="D233" s="18" t="s">
        <v>27</v>
      </c>
      <c r="E233" s="18" t="s">
        <v>849</v>
      </c>
      <c r="F233" s="22" t="str">
        <f>IF(ISBLANK(Table2[[#This Row],[unique_id]]), "", PROPER(SUBSTITUTE(Table2[[#This Row],[unique_id]], "_", " ")))</f>
        <v>All Standby Power</v>
      </c>
      <c r="G233" s="18" t="s">
        <v>871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799</v>
      </c>
      <c r="D234" s="18" t="s">
        <v>27</v>
      </c>
      <c r="E234" s="18" t="s">
        <v>1150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799</v>
      </c>
      <c r="D235" s="18" t="s">
        <v>27</v>
      </c>
      <c r="E235" s="18" t="s">
        <v>1151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799</v>
      </c>
      <c r="D236" s="18" t="s">
        <v>27</v>
      </c>
      <c r="E236" s="18" t="s">
        <v>1152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799</v>
      </c>
      <c r="D237" s="18" t="s">
        <v>27</v>
      </c>
      <c r="E237" s="18" t="s">
        <v>1153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799</v>
      </c>
      <c r="D238" s="18" t="s">
        <v>27</v>
      </c>
      <c r="E238" s="18" t="s">
        <v>1154</v>
      </c>
      <c r="F238" s="22" t="str">
        <f>IF(ISBLANK(Table2[[#This Row],[unique_id]]), "", PROPER(SUBSTITUTE(Table2[[#This Row],[unique_id]], "_", " ")))</f>
        <v>Water Booster Power</v>
      </c>
      <c r="G238" s="18" t="s">
        <v>1252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799</v>
      </c>
      <c r="D239" s="18" t="s">
        <v>27</v>
      </c>
      <c r="E239" s="18" t="s">
        <v>1155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799</v>
      </c>
      <c r="D240" s="18" t="s">
        <v>27</v>
      </c>
      <c r="E240" s="18" t="s">
        <v>1156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799</v>
      </c>
      <c r="D241" s="18" t="s">
        <v>27</v>
      </c>
      <c r="E241" s="18" t="s">
        <v>1157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799</v>
      </c>
      <c r="D242" s="18" t="s">
        <v>27</v>
      </c>
      <c r="E242" s="18" t="s">
        <v>800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799</v>
      </c>
      <c r="D243" s="18" t="s">
        <v>27</v>
      </c>
      <c r="E243" s="18" t="s">
        <v>801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799</v>
      </c>
      <c r="D244" s="18" t="s">
        <v>27</v>
      </c>
      <c r="E244" s="18" t="s">
        <v>1158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799</v>
      </c>
      <c r="D245" s="18" t="s">
        <v>27</v>
      </c>
      <c r="E245" s="18" t="s">
        <v>802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26</v>
      </c>
      <c r="C246" s="18" t="s">
        <v>799</v>
      </c>
      <c r="D246" s="18" t="s">
        <v>27</v>
      </c>
      <c r="E246" s="18" t="s">
        <v>803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799</v>
      </c>
      <c r="D247" s="18" t="s">
        <v>27</v>
      </c>
      <c r="E247" s="18" t="s">
        <v>816</v>
      </c>
      <c r="F247" s="22" t="str">
        <f>IF(ISBLANK(Table2[[#This Row],[unique_id]]), "", PROPER(SUBSTITUTE(Table2[[#This Row],[unique_id]], "_", " ")))</f>
        <v>Audio Visual Devices Power</v>
      </c>
      <c r="G247" s="18" t="s">
        <v>817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799</v>
      </c>
      <c r="D248" s="18" t="s">
        <v>27</v>
      </c>
      <c r="E248" s="18" t="s">
        <v>790</v>
      </c>
      <c r="F248" s="22" t="str">
        <f>IF(ISBLANK(Table2[[#This Row],[unique_id]]), "", PROPER(SUBSTITUTE(Table2[[#This Row],[unique_id]], "_", " ")))</f>
        <v>Servers Network Power</v>
      </c>
      <c r="G248" s="18" t="s">
        <v>784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799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799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799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799</v>
      </c>
      <c r="D254" s="18" t="s">
        <v>27</v>
      </c>
      <c r="E254" s="18" t="s">
        <v>787</v>
      </c>
      <c r="F254" s="22" t="str">
        <f>IF(ISBLANK(Table2[[#This Row],[unique_id]]), "", PROPER(SUBSTITUTE(Table2[[#This Row],[unique_id]], "_", " ")))</f>
        <v>Lights Energy Daily</v>
      </c>
      <c r="G254" s="18" t="s">
        <v>812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799</v>
      </c>
      <c r="D255" s="18" t="s">
        <v>27</v>
      </c>
      <c r="E255" s="18" t="s">
        <v>788</v>
      </c>
      <c r="F255" s="22" t="str">
        <f>IF(ISBLANK(Table2[[#This Row],[unique_id]]), "", PROPER(SUBSTITUTE(Table2[[#This Row],[unique_id]], "_", " ")))</f>
        <v>Fans Energy Daily</v>
      </c>
      <c r="G255" s="18" t="s">
        <v>811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799</v>
      </c>
      <c r="D256" s="18" t="s">
        <v>27</v>
      </c>
      <c r="E256" s="18" t="s">
        <v>853</v>
      </c>
      <c r="F256" s="22" t="str">
        <f>IF(ISBLANK(Table2[[#This Row],[unique_id]]), "", PROPER(SUBSTITUTE(Table2[[#This Row],[unique_id]], "_", " ")))</f>
        <v>All Standby Energy Daily</v>
      </c>
      <c r="G256" s="18" t="s">
        <v>871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799</v>
      </c>
      <c r="D257" s="18" t="s">
        <v>27</v>
      </c>
      <c r="E257" s="18" t="s">
        <v>1159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799</v>
      </c>
      <c r="D258" s="18" t="s">
        <v>27</v>
      </c>
      <c r="E258" s="18" t="s">
        <v>1160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799</v>
      </c>
      <c r="D259" s="18" t="s">
        <v>27</v>
      </c>
      <c r="E259" s="18" t="s">
        <v>1161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799</v>
      </c>
      <c r="D260" s="18" t="s">
        <v>27</v>
      </c>
      <c r="E260" s="18" t="s">
        <v>1162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799</v>
      </c>
      <c r="D261" s="18" t="s">
        <v>27</v>
      </c>
      <c r="E261" s="18" t="s">
        <v>1163</v>
      </c>
      <c r="F261" s="22" t="str">
        <f>IF(ISBLANK(Table2[[#This Row],[unique_id]]), "", PROPER(SUBSTITUTE(Table2[[#This Row],[unique_id]], "_", " ")))</f>
        <v>Water Booster Energy Daily</v>
      </c>
      <c r="G261" s="18" t="s">
        <v>1252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799</v>
      </c>
      <c r="D262" s="18" t="s">
        <v>27</v>
      </c>
      <c r="E262" s="18" t="s">
        <v>1164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799</v>
      </c>
      <c r="D263" s="18" t="s">
        <v>27</v>
      </c>
      <c r="E263" s="18" t="s">
        <v>1165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799</v>
      </c>
      <c r="D264" s="18" t="s">
        <v>27</v>
      </c>
      <c r="E264" s="18" t="s">
        <v>1166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799</v>
      </c>
      <c r="D265" s="18" t="s">
        <v>27</v>
      </c>
      <c r="E265" s="18" t="s">
        <v>804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799</v>
      </c>
      <c r="D266" s="18" t="s">
        <v>27</v>
      </c>
      <c r="E266" s="18" t="s">
        <v>805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799</v>
      </c>
      <c r="D267" s="18" t="s">
        <v>27</v>
      </c>
      <c r="E267" s="18" t="s">
        <v>1167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799</v>
      </c>
      <c r="D268" s="18" t="s">
        <v>27</v>
      </c>
      <c r="E268" s="18" t="s">
        <v>806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26</v>
      </c>
      <c r="C269" s="18" t="s">
        <v>799</v>
      </c>
      <c r="D269" s="18" t="s">
        <v>27</v>
      </c>
      <c r="E269" s="18" t="s">
        <v>807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799</v>
      </c>
      <c r="D270" s="18" t="s">
        <v>27</v>
      </c>
      <c r="E270" s="18" t="s">
        <v>818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799</v>
      </c>
      <c r="D271" s="18" t="s">
        <v>27</v>
      </c>
      <c r="E271" s="18" t="s">
        <v>791</v>
      </c>
      <c r="F271" s="22" t="str">
        <f>IF(ISBLANK(Table2[[#This Row],[unique_id]]), "", PROPER(SUBSTITUTE(Table2[[#This Row],[unique_id]], "_", " ")))</f>
        <v>Servers Network Energy Daily</v>
      </c>
      <c r="G271" s="18" t="s">
        <v>784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1432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741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1221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1200</v>
      </c>
      <c r="BC274" s="18" t="s">
        <v>1202</v>
      </c>
      <c r="BD274" s="18" t="s">
        <v>1201</v>
      </c>
      <c r="BE274" s="18" t="s">
        <v>1039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741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1221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1355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1200</v>
      </c>
      <c r="BC275" s="18" t="s">
        <v>1202</v>
      </c>
      <c r="BD275" s="18" t="s">
        <v>1201</v>
      </c>
      <c r="BE275" s="18" t="s">
        <v>1039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741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740</v>
      </c>
      <c r="AE276" s="18" t="s">
        <v>293</v>
      </c>
      <c r="AF276" s="18">
        <v>200</v>
      </c>
      <c r="AG276" s="19" t="s">
        <v>34</v>
      </c>
      <c r="AH276" s="19"/>
      <c r="AI276" s="18" t="s">
        <v>1221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1356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1200</v>
      </c>
      <c r="BC276" s="18" t="s">
        <v>1202</v>
      </c>
      <c r="BD276" s="18" t="s">
        <v>1201</v>
      </c>
      <c r="BE276" s="18" t="s">
        <v>1039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741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740</v>
      </c>
      <c r="AE277" s="18" t="s">
        <v>294</v>
      </c>
      <c r="AF277" s="18">
        <v>200</v>
      </c>
      <c r="AG277" s="19" t="s">
        <v>34</v>
      </c>
      <c r="AH277" s="19"/>
      <c r="AI277" s="18" t="s">
        <v>1221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1357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1200</v>
      </c>
      <c r="BC277" s="18" t="s">
        <v>1202</v>
      </c>
      <c r="BD277" s="18" t="s">
        <v>1201</v>
      </c>
      <c r="BE277" s="18" t="s">
        <v>1039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1353</v>
      </c>
      <c r="F278" s="22" t="str">
        <f>IF(ISBLANK(Table2[[#This Row],[unique_id]]), "", PROPER(SUBSTITUTE(Table2[[#This Row],[unique_id]], "_", " ")))</f>
        <v>Network Certificate Expiry</v>
      </c>
      <c r="G278" s="18" t="s">
        <v>738</v>
      </c>
      <c r="H278" s="18" t="s">
        <v>741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739</v>
      </c>
      <c r="AF278" s="18">
        <v>200</v>
      </c>
      <c r="AG278" s="19" t="s">
        <v>34</v>
      </c>
      <c r="AH278" s="19"/>
      <c r="AI278" s="18" t="s">
        <v>1221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1358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1200</v>
      </c>
      <c r="BC278" s="18" t="s">
        <v>1202</v>
      </c>
      <c r="BD278" s="18" t="s">
        <v>1201</v>
      </c>
      <c r="BE278" s="18" t="s">
        <v>1039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1315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1318</v>
      </c>
      <c r="H279" s="18" t="s">
        <v>1314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1317</v>
      </c>
      <c r="AF279" s="18">
        <v>200</v>
      </c>
      <c r="AG279" s="19" t="s">
        <v>34</v>
      </c>
      <c r="AH279" s="19"/>
      <c r="AI279" s="18" t="s">
        <v>1221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1271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1200</v>
      </c>
      <c r="BC279" s="18" t="s">
        <v>1202</v>
      </c>
      <c r="BD279" s="18" t="s">
        <v>1201</v>
      </c>
      <c r="BE279" s="18" t="s">
        <v>1039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1316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1319</v>
      </c>
      <c r="H280" s="18" t="s">
        <v>1314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1317</v>
      </c>
      <c r="AF280" s="18">
        <v>200</v>
      </c>
      <c r="AG280" s="19" t="s">
        <v>34</v>
      </c>
      <c r="AH280" s="19"/>
      <c r="AI280" s="18" t="s">
        <v>1221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1271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1200</v>
      </c>
      <c r="BC280" s="18" t="s">
        <v>1202</v>
      </c>
      <c r="BD280" s="18" t="s">
        <v>1201</v>
      </c>
      <c r="BE280" s="18" t="s">
        <v>1039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735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736</v>
      </c>
      <c r="H281" s="18" t="s">
        <v>733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737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727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720</v>
      </c>
      <c r="H282" s="18" t="s">
        <v>733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728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721</v>
      </c>
      <c r="H283" s="18" t="s">
        <v>733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729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719</v>
      </c>
      <c r="H284" s="18" t="s">
        <v>733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731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733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730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733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732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725</v>
      </c>
      <c r="H287" s="18" t="s">
        <v>733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673</v>
      </c>
      <c r="H288" s="18" t="s">
        <v>734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1352</v>
      </c>
      <c r="BC288" s="18" t="s">
        <v>36</v>
      </c>
      <c r="BD288" s="18" t="s">
        <v>37</v>
      </c>
      <c r="BE288" s="18" t="s">
        <v>1136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726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673</v>
      </c>
      <c r="H289" s="18" t="s">
        <v>734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734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1278</v>
      </c>
      <c r="D291" s="61" t="s">
        <v>149</v>
      </c>
      <c r="E291" s="61" t="s">
        <v>1280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1308</v>
      </c>
      <c r="H291" s="61" t="s">
        <v>1275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1310</v>
      </c>
      <c r="AN291" s="61"/>
      <c r="AO291" s="61"/>
      <c r="AP291" s="61"/>
      <c r="AQ291" s="61"/>
      <c r="AR291" s="61" t="s">
        <v>1015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1279</v>
      </c>
      <c r="BC291" s="61" t="s">
        <v>1202</v>
      </c>
      <c r="BD291" s="61" t="s">
        <v>1201</v>
      </c>
      <c r="BE291" s="61" t="s">
        <v>1039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1278</v>
      </c>
      <c r="D292" s="61" t="s">
        <v>149</v>
      </c>
      <c r="E292" s="61" t="s">
        <v>1281</v>
      </c>
      <c r="F292" s="61" t="str">
        <f>IF(ISBLANK(Table2[[#This Row],[unique_id]]), "", PROPER(SUBSTITUTE(Table2[[#This Row],[unique_id]], "_", " ")))</f>
        <v>Service Plex Availability</v>
      </c>
      <c r="G292" s="61" t="s">
        <v>1295</v>
      </c>
      <c r="H292" s="61" t="s">
        <v>1275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1310</v>
      </c>
      <c r="AN292" s="61"/>
      <c r="AO292" s="61"/>
      <c r="AP292" s="61"/>
      <c r="AQ292" s="61"/>
      <c r="AR292" s="61" t="s">
        <v>1015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1279</v>
      </c>
      <c r="BC292" s="61" t="s">
        <v>1202</v>
      </c>
      <c r="BD292" s="61" t="s">
        <v>1201</v>
      </c>
      <c r="BE292" s="61" t="s">
        <v>1039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1278</v>
      </c>
      <c r="D293" s="61" t="s">
        <v>149</v>
      </c>
      <c r="E293" s="61" t="s">
        <v>1282</v>
      </c>
      <c r="F293" s="61" t="str">
        <f>IF(ISBLANK(Table2[[#This Row],[unique_id]]), "", PROPER(SUBSTITUTE(Table2[[#This Row],[unique_id]], "_", " ")))</f>
        <v>Service Grafana Availability</v>
      </c>
      <c r="G293" s="61" t="s">
        <v>1296</v>
      </c>
      <c r="H293" s="61" t="s">
        <v>1275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1310</v>
      </c>
      <c r="AN293" s="61"/>
      <c r="AO293" s="61"/>
      <c r="AP293" s="61"/>
      <c r="AQ293" s="61"/>
      <c r="AR293" s="61" t="s">
        <v>1015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1279</v>
      </c>
      <c r="BC293" s="61" t="s">
        <v>1202</v>
      </c>
      <c r="BD293" s="61" t="s">
        <v>1201</v>
      </c>
      <c r="BE293" s="61" t="s">
        <v>1039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1278</v>
      </c>
      <c r="D294" s="61" t="s">
        <v>149</v>
      </c>
      <c r="E294" s="61" t="s">
        <v>1283</v>
      </c>
      <c r="F294" s="61" t="str">
        <f>IF(ISBLANK(Table2[[#This Row],[unique_id]]), "", PROPER(SUBSTITUTE(Table2[[#This Row],[unique_id]], "_", " ")))</f>
        <v>Service Wrangle Availability</v>
      </c>
      <c r="G294" s="61" t="s">
        <v>1297</v>
      </c>
      <c r="H294" s="61" t="s">
        <v>1275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1310</v>
      </c>
      <c r="AN294" s="61"/>
      <c r="AO294" s="61"/>
      <c r="AP294" s="61"/>
      <c r="AQ294" s="61"/>
      <c r="AR294" s="61" t="s">
        <v>1015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1279</v>
      </c>
      <c r="BC294" s="61" t="s">
        <v>1202</v>
      </c>
      <c r="BD294" s="61" t="s">
        <v>1201</v>
      </c>
      <c r="BE294" s="61" t="s">
        <v>1039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1278</v>
      </c>
      <c r="D295" s="61" t="s">
        <v>149</v>
      </c>
      <c r="E295" s="61" t="s">
        <v>1284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1310</v>
      </c>
      <c r="AN295" s="61"/>
      <c r="AO295" s="61"/>
      <c r="AP295" s="61"/>
      <c r="AQ295" s="61"/>
      <c r="AR295" s="61" t="s">
        <v>1015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1279</v>
      </c>
      <c r="BC295" s="61" t="s">
        <v>1202</v>
      </c>
      <c r="BD295" s="61" t="s">
        <v>1201</v>
      </c>
      <c r="BE295" s="61" t="s">
        <v>1039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1278</v>
      </c>
      <c r="D296" s="61" t="s">
        <v>149</v>
      </c>
      <c r="E296" s="61" t="s">
        <v>1285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1310</v>
      </c>
      <c r="AN296" s="61"/>
      <c r="AO296" s="61"/>
      <c r="AP296" s="61"/>
      <c r="AQ296" s="61"/>
      <c r="AR296" s="61" t="s">
        <v>1015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1279</v>
      </c>
      <c r="BC296" s="61" t="s">
        <v>1202</v>
      </c>
      <c r="BD296" s="61" t="s">
        <v>1201</v>
      </c>
      <c r="BE296" s="61" t="s">
        <v>1039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1278</v>
      </c>
      <c r="D297" s="61" t="s">
        <v>149</v>
      </c>
      <c r="E297" s="61" t="s">
        <v>1277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1298</v>
      </c>
      <c r="H297" s="61" t="s">
        <v>1275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1310</v>
      </c>
      <c r="AN297" s="61"/>
      <c r="AO297" s="61"/>
      <c r="AP297" s="61"/>
      <c r="AQ297" s="61"/>
      <c r="AR297" s="61" t="s">
        <v>1015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1279</v>
      </c>
      <c r="BC297" s="61" t="s">
        <v>1202</v>
      </c>
      <c r="BD297" s="61" t="s">
        <v>1201</v>
      </c>
      <c r="BE297" s="61" t="s">
        <v>1039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1278</v>
      </c>
      <c r="D298" s="61" t="s">
        <v>149</v>
      </c>
      <c r="E298" s="61" t="s">
        <v>1286</v>
      </c>
      <c r="F298" s="61" t="str">
        <f>IF(ISBLANK(Table2[[#This Row],[unique_id]]), "", PROPER(SUBSTITUTE(Table2[[#This Row],[unique_id]], "_", " ")))</f>
        <v>Service Weewx Availability</v>
      </c>
      <c r="G298" s="61" t="s">
        <v>1299</v>
      </c>
      <c r="H298" s="61" t="s">
        <v>1275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1310</v>
      </c>
      <c r="AN298" s="61"/>
      <c r="AO298" s="61"/>
      <c r="AP298" s="61"/>
      <c r="AQ298" s="61"/>
      <c r="AR298" s="61" t="s">
        <v>1015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1279</v>
      </c>
      <c r="BC298" s="61" t="s">
        <v>1202</v>
      </c>
      <c r="BD298" s="61" t="s">
        <v>1201</v>
      </c>
      <c r="BE298" s="61" t="s">
        <v>1039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1278</v>
      </c>
      <c r="D299" s="61" t="s">
        <v>149</v>
      </c>
      <c r="E299" s="61" t="s">
        <v>1287</v>
      </c>
      <c r="F299" s="61" t="str">
        <f>IF(ISBLANK(Table2[[#This Row],[unique_id]]), "", PROPER(SUBSTITUTE(Table2[[#This Row],[unique_id]], "_", " ")))</f>
        <v>Service Digitemp Availability</v>
      </c>
      <c r="G299" s="61" t="s">
        <v>1300</v>
      </c>
      <c r="H299" s="61" t="s">
        <v>1275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1310</v>
      </c>
      <c r="AN299" s="61"/>
      <c r="AO299" s="61"/>
      <c r="AP299" s="61"/>
      <c r="AQ299" s="61"/>
      <c r="AR299" s="61" t="s">
        <v>1015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1279</v>
      </c>
      <c r="BC299" s="61" t="s">
        <v>1202</v>
      </c>
      <c r="BD299" s="61" t="s">
        <v>1201</v>
      </c>
      <c r="BE299" s="61" t="s">
        <v>1039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1278</v>
      </c>
      <c r="D300" s="61" t="s">
        <v>149</v>
      </c>
      <c r="E300" s="61" t="s">
        <v>1288</v>
      </c>
      <c r="F300" s="61" t="str">
        <f>IF(ISBLANK(Table2[[#This Row],[unique_id]]), "", PROPER(SUBSTITUTE(Table2[[#This Row],[unique_id]], "_", " ")))</f>
        <v>Service Nginx Availability</v>
      </c>
      <c r="G300" s="61" t="s">
        <v>1301</v>
      </c>
      <c r="H300" s="61" t="s">
        <v>1275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1310</v>
      </c>
      <c r="AN300" s="61"/>
      <c r="AO300" s="61"/>
      <c r="AP300" s="61"/>
      <c r="AQ300" s="61"/>
      <c r="AR300" s="61" t="s">
        <v>1015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1279</v>
      </c>
      <c r="BC300" s="61" t="s">
        <v>1202</v>
      </c>
      <c r="BD300" s="61" t="s">
        <v>1201</v>
      </c>
      <c r="BE300" s="61" t="s">
        <v>1039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1278</v>
      </c>
      <c r="D301" s="61" t="s">
        <v>149</v>
      </c>
      <c r="E301" s="61" t="s">
        <v>1289</v>
      </c>
      <c r="F301" s="61" t="str">
        <f>IF(ISBLANK(Table2[[#This Row],[unique_id]]), "", PROPER(SUBSTITUTE(Table2[[#This Row],[unique_id]], "_", " ")))</f>
        <v>Service Influxdb Availability</v>
      </c>
      <c r="G301" s="61" t="s">
        <v>1302</v>
      </c>
      <c r="H301" s="61" t="s">
        <v>1275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1310</v>
      </c>
      <c r="AN301" s="61"/>
      <c r="AO301" s="61"/>
      <c r="AP301" s="61"/>
      <c r="AQ301" s="61"/>
      <c r="AR301" s="61" t="s">
        <v>1015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1279</v>
      </c>
      <c r="BC301" s="61" t="s">
        <v>1202</v>
      </c>
      <c r="BD301" s="61" t="s">
        <v>1201</v>
      </c>
      <c r="BE301" s="61" t="s">
        <v>1039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1278</v>
      </c>
      <c r="D302" s="61" t="s">
        <v>149</v>
      </c>
      <c r="E302" s="61" t="s">
        <v>1290</v>
      </c>
      <c r="F302" s="61" t="str">
        <f>IF(ISBLANK(Table2[[#This Row],[unique_id]]), "", PROPER(SUBSTITUTE(Table2[[#This Row],[unique_id]], "_", " ")))</f>
        <v>Service Mariadb Availability</v>
      </c>
      <c r="G302" s="61" t="s">
        <v>1303</v>
      </c>
      <c r="H302" s="61" t="s">
        <v>1275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1310</v>
      </c>
      <c r="AN302" s="61"/>
      <c r="AO302" s="61"/>
      <c r="AP302" s="61"/>
      <c r="AQ302" s="61"/>
      <c r="AR302" s="61" t="s">
        <v>1015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1279</v>
      </c>
      <c r="BC302" s="61" t="s">
        <v>1202</v>
      </c>
      <c r="BD302" s="61" t="s">
        <v>1201</v>
      </c>
      <c r="BE302" s="61" t="s">
        <v>1039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1278</v>
      </c>
      <c r="D303" s="61" t="s">
        <v>149</v>
      </c>
      <c r="E303" s="61" t="s">
        <v>1291</v>
      </c>
      <c r="F303" s="61" t="str">
        <f>IF(ISBLANK(Table2[[#This Row],[unique_id]]), "", PROPER(SUBSTITUTE(Table2[[#This Row],[unique_id]], "_", " ")))</f>
        <v>Service Postgres Availability</v>
      </c>
      <c r="G303" s="61" t="s">
        <v>1304</v>
      </c>
      <c r="H303" s="61" t="s">
        <v>1275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1310</v>
      </c>
      <c r="AN303" s="61"/>
      <c r="AO303" s="61"/>
      <c r="AP303" s="61"/>
      <c r="AQ303" s="61"/>
      <c r="AR303" s="61" t="s">
        <v>1015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1279</v>
      </c>
      <c r="BC303" s="61" t="s">
        <v>1202</v>
      </c>
      <c r="BD303" s="61" t="s">
        <v>1201</v>
      </c>
      <c r="BE303" s="61" t="s">
        <v>1039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1278</v>
      </c>
      <c r="D304" s="61" t="s">
        <v>149</v>
      </c>
      <c r="E304" s="61" t="s">
        <v>1292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1305</v>
      </c>
      <c r="H304" s="61" t="s">
        <v>1275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1310</v>
      </c>
      <c r="AN304" s="61"/>
      <c r="AO304" s="61"/>
      <c r="AP304" s="61"/>
      <c r="AQ304" s="61"/>
      <c r="AR304" s="61" t="s">
        <v>1015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1279</v>
      </c>
      <c r="BC304" s="61" t="s">
        <v>1202</v>
      </c>
      <c r="BD304" s="61" t="s">
        <v>1201</v>
      </c>
      <c r="BE304" s="61" t="s">
        <v>1039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1278</v>
      </c>
      <c r="D305" s="61" t="s">
        <v>149</v>
      </c>
      <c r="E305" s="61" t="s">
        <v>1293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1306</v>
      </c>
      <c r="H305" s="61" t="s">
        <v>1275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1310</v>
      </c>
      <c r="AN305" s="61"/>
      <c r="AO305" s="61"/>
      <c r="AP305" s="61"/>
      <c r="AQ305" s="61"/>
      <c r="AR305" s="61" t="s">
        <v>1015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1279</v>
      </c>
      <c r="BC305" s="61" t="s">
        <v>1202</v>
      </c>
      <c r="BD305" s="61" t="s">
        <v>1201</v>
      </c>
      <c r="BE305" s="61" t="s">
        <v>1039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1278</v>
      </c>
      <c r="D306" s="61" t="s">
        <v>149</v>
      </c>
      <c r="E306" s="61" t="s">
        <v>1294</v>
      </c>
      <c r="F306" s="61" t="str">
        <f>IF(ISBLANK(Table2[[#This Row],[unique_id]]), "", PROPER(SUBSTITUTE(Table2[[#This Row],[unique_id]], "_", " ")))</f>
        <v>Service Monitor Availability</v>
      </c>
      <c r="G306" s="61" t="s">
        <v>1307</v>
      </c>
      <c r="H306" s="61" t="s">
        <v>1275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1310</v>
      </c>
      <c r="AN306" s="61"/>
      <c r="AO306" s="61"/>
      <c r="AP306" s="61"/>
      <c r="AQ306" s="61"/>
      <c r="AR306" s="61" t="s">
        <v>1015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1279</v>
      </c>
      <c r="BC306" s="61" t="s">
        <v>1202</v>
      </c>
      <c r="BD306" s="61" t="s">
        <v>1201</v>
      </c>
      <c r="BE306" s="61" t="s">
        <v>1039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26</v>
      </c>
      <c r="C307" s="61" t="s">
        <v>1278</v>
      </c>
      <c r="D307" s="61" t="s">
        <v>149</v>
      </c>
      <c r="E307" s="61" t="s">
        <v>1311</v>
      </c>
      <c r="F307" s="61" t="str">
        <f>IF(ISBLANK(Table2[[#This Row],[unique_id]]), "", PROPER(SUBSTITUTE(Table2[[#This Row],[unique_id]], "_", " ")))</f>
        <v>Host Flo Availability</v>
      </c>
      <c r="G307" s="61" t="s">
        <v>1127</v>
      </c>
      <c r="H307" s="61" t="s">
        <v>1309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1310</v>
      </c>
      <c r="AN307" s="61"/>
      <c r="AO307" s="61"/>
      <c r="AP307" s="61"/>
      <c r="AQ307" s="61"/>
      <c r="AR307" s="61" t="s">
        <v>1015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1279</v>
      </c>
      <c r="BC307" s="61" t="s">
        <v>1202</v>
      </c>
      <c r="BD307" s="61" t="s">
        <v>1201</v>
      </c>
      <c r="BE307" s="61" t="s">
        <v>1039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1278</v>
      </c>
      <c r="D308" s="61" t="s">
        <v>149</v>
      </c>
      <c r="E308" s="61" t="s">
        <v>1313</v>
      </c>
      <c r="F308" s="61" t="str">
        <f>IF(ISBLANK(Table2[[#This Row],[unique_id]]), "", PROPER(SUBSTITUTE(Table2[[#This Row],[unique_id]], "_", " ")))</f>
        <v>Host Meg Availability</v>
      </c>
      <c r="G308" s="61" t="s">
        <v>1335</v>
      </c>
      <c r="H308" s="61" t="s">
        <v>1309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1310</v>
      </c>
      <c r="AN308" s="61"/>
      <c r="AO308" s="61"/>
      <c r="AP308" s="61"/>
      <c r="AQ308" s="61"/>
      <c r="AR308" s="61" t="s">
        <v>1015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1279</v>
      </c>
      <c r="BC308" s="61" t="s">
        <v>1202</v>
      </c>
      <c r="BD308" s="61" t="s">
        <v>1201</v>
      </c>
      <c r="BE308" s="61" t="s">
        <v>1039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1278</v>
      </c>
      <c r="D309" s="61" t="s">
        <v>149</v>
      </c>
      <c r="E309" s="61" t="s">
        <v>1312</v>
      </c>
      <c r="F309" s="61" t="str">
        <f>IF(ISBLANK(Table2[[#This Row],[unique_id]]), "", PROPER(SUBSTITUTE(Table2[[#This Row],[unique_id]], "_", " ")))</f>
        <v>Host Lia Availability</v>
      </c>
      <c r="G309" s="61" t="s">
        <v>1334</v>
      </c>
      <c r="H309" s="61" t="s">
        <v>1309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1310</v>
      </c>
      <c r="AN309" s="61"/>
      <c r="AO309" s="61"/>
      <c r="AP309" s="61"/>
      <c r="AQ309" s="61"/>
      <c r="AR309" s="61" t="s">
        <v>1015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1279</v>
      </c>
      <c r="BC309" s="61" t="s">
        <v>1202</v>
      </c>
      <c r="BD309" s="61" t="s">
        <v>1201</v>
      </c>
      <c r="BE309" s="61" t="s">
        <v>1039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1309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1274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61" t="s">
        <v>26</v>
      </c>
      <c r="C312" s="61" t="s">
        <v>1336</v>
      </c>
      <c r="D312" s="61" t="s">
        <v>27</v>
      </c>
      <c r="E312" s="61" t="s">
        <v>1343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1337</v>
      </c>
      <c r="H312" s="61" t="s">
        <v>1339</v>
      </c>
      <c r="I312" s="61" t="s">
        <v>295</v>
      </c>
      <c r="J312" s="61"/>
      <c r="K312" s="61" t="s">
        <v>1257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33" t="s">
        <v>26</v>
      </c>
      <c r="C313" s="33" t="s">
        <v>1194</v>
      </c>
      <c r="D313" s="33" t="s">
        <v>27</v>
      </c>
      <c r="E313" s="33" t="s">
        <v>1195</v>
      </c>
      <c r="F313" s="35" t="str">
        <f>IF(ISBLANK(Table2[[#This Row],[unique_id]]), "", PROPER(SUBSTITUTE(Table2[[#This Row],[unique_id]], "_", " ")))</f>
        <v>Rack Top Temperature</v>
      </c>
      <c r="G313" s="33" t="s">
        <v>1197</v>
      </c>
      <c r="H313" s="33" t="s">
        <v>1339</v>
      </c>
      <c r="I313" s="33" t="s">
        <v>295</v>
      </c>
      <c r="J313" s="33"/>
      <c r="K313" s="33" t="s">
        <v>1249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1269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1221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1198</v>
      </c>
      <c r="BD313" s="33" t="s">
        <v>1194</v>
      </c>
      <c r="BE313" s="33" t="s">
        <v>1199</v>
      </c>
      <c r="BF313" s="33" t="s">
        <v>28</v>
      </c>
      <c r="BG313" s="33"/>
      <c r="BH313" s="33"/>
      <c r="BI313" s="33"/>
      <c r="BJ313" s="33"/>
      <c r="BK313" s="33" t="s">
        <v>1220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customHeight="1">
      <c r="A314" s="18">
        <v>2540</v>
      </c>
      <c r="B314" s="61" t="s">
        <v>26</v>
      </c>
      <c r="C314" s="61" t="s">
        <v>1194</v>
      </c>
      <c r="D314" s="61" t="s">
        <v>27</v>
      </c>
      <c r="E314" s="61" t="s">
        <v>1249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1197</v>
      </c>
      <c r="H314" s="61" t="s">
        <v>1339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2541</v>
      </c>
      <c r="B315" s="33" t="s">
        <v>26</v>
      </c>
      <c r="C315" s="33" t="s">
        <v>1194</v>
      </c>
      <c r="D315" s="33" t="s">
        <v>27</v>
      </c>
      <c r="E315" s="33" t="s">
        <v>1196</v>
      </c>
      <c r="F315" s="35" t="str">
        <f>IF(ISBLANK(Table2[[#This Row],[unique_id]]), "", PROPER(SUBSTITUTE(Table2[[#This Row],[unique_id]], "_", " ")))</f>
        <v>Rack Bottom Temperature</v>
      </c>
      <c r="G315" s="33" t="s">
        <v>1203</v>
      </c>
      <c r="H315" s="33" t="s">
        <v>1339</v>
      </c>
      <c r="I315" s="33" t="s">
        <v>295</v>
      </c>
      <c r="J315" s="33"/>
      <c r="K315" s="33" t="s">
        <v>1250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1221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1198</v>
      </c>
      <c r="BD315" s="33" t="s">
        <v>1194</v>
      </c>
      <c r="BE315" s="33" t="s">
        <v>1199</v>
      </c>
      <c r="BF315" s="33" t="s">
        <v>28</v>
      </c>
      <c r="BG315" s="33"/>
      <c r="BH315" s="33"/>
      <c r="BI315" s="33"/>
      <c r="BJ315" s="33"/>
      <c r="BK315" s="33" t="s">
        <v>1219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customHeight="1">
      <c r="A316" s="18">
        <v>2542</v>
      </c>
      <c r="B316" s="33" t="s">
        <v>26</v>
      </c>
      <c r="C316" s="33" t="s">
        <v>1194</v>
      </c>
      <c r="D316" s="33" t="s">
        <v>27</v>
      </c>
      <c r="E316" s="33" t="s">
        <v>1250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1203</v>
      </c>
      <c r="H316" s="33" t="s">
        <v>1339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2543</v>
      </c>
      <c r="B317" s="61" t="s">
        <v>26</v>
      </c>
      <c r="C317" s="61" t="s">
        <v>1307</v>
      </c>
      <c r="D317" s="61" t="s">
        <v>27</v>
      </c>
      <c r="E317" s="61" t="s">
        <v>1321</v>
      </c>
      <c r="F317" s="61" t="str">
        <f>IF(ISBLANK(Table2[[#This Row],[unique_id]]), "", PROPER(SUBSTITUTE(Table2[[#This Row],[unique_id]], "_", " ")))</f>
        <v>Host Flo Temperature</v>
      </c>
      <c r="G317" s="61" t="s">
        <v>1127</v>
      </c>
      <c r="H317" s="61" t="s">
        <v>1339</v>
      </c>
      <c r="I317" s="61" t="s">
        <v>295</v>
      </c>
      <c r="J317" s="61"/>
      <c r="K317" s="61" t="s">
        <v>1332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1327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1328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1325</v>
      </c>
      <c r="BC317" s="61" t="s">
        <v>1324</v>
      </c>
      <c r="BD317" s="61" t="s">
        <v>1323</v>
      </c>
      <c r="BE317" s="61" t="s">
        <v>1039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26</v>
      </c>
      <c r="C318" s="61" t="s">
        <v>1307</v>
      </c>
      <c r="D318" s="61" t="s">
        <v>27</v>
      </c>
      <c r="E318" s="61" t="s">
        <v>1332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1127</v>
      </c>
      <c r="H318" s="61" t="s">
        <v>1339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26</v>
      </c>
      <c r="C319" s="61" t="s">
        <v>1307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Host Meg Temperature</v>
      </c>
      <c r="G319" s="61" t="s">
        <v>1335</v>
      </c>
      <c r="H319" s="61" t="s">
        <v>1339</v>
      </c>
      <c r="I319" s="61" t="s">
        <v>295</v>
      </c>
      <c r="J319" s="61"/>
      <c r="K319" s="61" t="s">
        <v>1333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1221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1330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1325</v>
      </c>
      <c r="BC319" s="61" t="s">
        <v>1324</v>
      </c>
      <c r="BD319" s="61" t="s">
        <v>1323</v>
      </c>
      <c r="BE319" s="61" t="s">
        <v>1039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1307</v>
      </c>
      <c r="D320" s="61" t="s">
        <v>27</v>
      </c>
      <c r="E320" s="61" t="s">
        <v>1333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1335</v>
      </c>
      <c r="H320" s="61" t="s">
        <v>1339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1336</v>
      </c>
      <c r="D321" s="61" t="s">
        <v>27</v>
      </c>
      <c r="E321" s="61" t="s">
        <v>1345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1342</v>
      </c>
      <c r="H321" s="61" t="s">
        <v>1340</v>
      </c>
      <c r="I321" s="61" t="s">
        <v>295</v>
      </c>
      <c r="J321" s="61"/>
      <c r="K321" s="61" t="s">
        <v>1248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1336</v>
      </c>
      <c r="D322" s="61" t="s">
        <v>27</v>
      </c>
      <c r="E322" s="61" t="s">
        <v>1344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1341</v>
      </c>
      <c r="H322" s="61" t="s">
        <v>1338</v>
      </c>
      <c r="I322" s="61" t="s">
        <v>295</v>
      </c>
      <c r="J322" s="61"/>
      <c r="K322" s="61" t="s">
        <v>1254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1307</v>
      </c>
      <c r="D323" s="61" t="s">
        <v>27</v>
      </c>
      <c r="E323" s="61" t="s">
        <v>1320</v>
      </c>
      <c r="F323" s="61" t="str">
        <f>IF(ISBLANK(Table2[[#This Row],[unique_id]]), "", PROPER(SUBSTITUTE(Table2[[#This Row],[unique_id]], "_", " ")))</f>
        <v>Host Lia Temperature</v>
      </c>
      <c r="G323" s="61" t="s">
        <v>1334</v>
      </c>
      <c r="H323" s="61" t="s">
        <v>1338</v>
      </c>
      <c r="I323" s="61" t="s">
        <v>295</v>
      </c>
      <c r="J323" s="61"/>
      <c r="K323" s="61" t="s">
        <v>1331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1222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1329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1325</v>
      </c>
      <c r="BC323" s="61" t="s">
        <v>1324</v>
      </c>
      <c r="BD323" s="61" t="s">
        <v>1323</v>
      </c>
      <c r="BE323" s="61" t="s">
        <v>1039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1307</v>
      </c>
      <c r="D324" s="61" t="s">
        <v>27</v>
      </c>
      <c r="E324" s="61" t="s">
        <v>1331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1334</v>
      </c>
      <c r="H324" s="61" t="s">
        <v>1338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678</v>
      </c>
      <c r="F325" s="22" t="str">
        <f>IF(ISBLANK(Table2[[#This Row],[unique_id]]), "", PROPER(SUBSTITUTE(Table2[[#This Row],[unique_id]], "_", " ")))</f>
        <v>Back Door Lock Battery</v>
      </c>
      <c r="G325" s="18" t="s">
        <v>664</v>
      </c>
      <c r="H325" s="18" t="s">
        <v>1273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679</v>
      </c>
      <c r="F326" s="22" t="str">
        <f>IF(ISBLANK(Table2[[#This Row],[unique_id]]), "", PROPER(SUBSTITUTE(Table2[[#This Row],[unique_id]], "_", " ")))</f>
        <v>Front Door Lock Battery</v>
      </c>
      <c r="G326" s="18" t="s">
        <v>663</v>
      </c>
      <c r="H326" s="18" t="s">
        <v>1273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681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666</v>
      </c>
      <c r="H327" s="18" t="s">
        <v>1273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680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665</v>
      </c>
      <c r="H328" s="18" t="s">
        <v>1273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1273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675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673</v>
      </c>
      <c r="H330" s="61" t="s">
        <v>1273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674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1273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1354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1271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1352</v>
      </c>
      <c r="BC331" s="61" t="s">
        <v>36</v>
      </c>
      <c r="BD331" s="61" t="s">
        <v>37</v>
      </c>
      <c r="BE331" s="61" t="s">
        <v>1136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1402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1273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1041</v>
      </c>
      <c r="BC332" s="18" t="s">
        <v>1043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1390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1273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1041</v>
      </c>
      <c r="BC333" s="18" t="s">
        <v>1043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1403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1273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1041</v>
      </c>
      <c r="BC334" s="18" t="s">
        <v>1043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1404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1273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1041</v>
      </c>
      <c r="BC335" s="18" t="s">
        <v>1043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758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1273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757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1273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1273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799</v>
      </c>
      <c r="D339" s="18" t="s">
        <v>27</v>
      </c>
      <c r="E339" s="18" t="s">
        <v>851</v>
      </c>
      <c r="F339" s="22" t="str">
        <f>IF(ISBLANK(Table2[[#This Row],[unique_id]]), "", PROPER(SUBSTITUTE(Table2[[#This Row],[unique_id]], "_", " ")))</f>
        <v>All Standby</v>
      </c>
      <c r="G339" s="18" t="s">
        <v>852</v>
      </c>
      <c r="H339" s="18" t="s">
        <v>536</v>
      </c>
      <c r="I339" s="18" t="s">
        <v>295</v>
      </c>
      <c r="O339" s="19" t="s">
        <v>810</v>
      </c>
      <c r="P339" s="18"/>
      <c r="R339" s="42"/>
      <c r="T339" s="23" t="s">
        <v>850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831</v>
      </c>
      <c r="D340" s="18" t="s">
        <v>149</v>
      </c>
      <c r="E340" s="23" t="s">
        <v>1143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810</v>
      </c>
      <c r="P340" s="18" t="s">
        <v>166</v>
      </c>
      <c r="Q340" s="18" t="s">
        <v>782</v>
      </c>
      <c r="R340" s="42" t="s">
        <v>767</v>
      </c>
      <c r="S340" s="18" t="str">
        <f>Table2[[#This Row],[friendly_name]]</f>
        <v>Lounge TV</v>
      </c>
      <c r="T340" s="23" t="s">
        <v>1140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1142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810</v>
      </c>
      <c r="P341" s="18" t="s">
        <v>166</v>
      </c>
      <c r="Q341" s="18" t="s">
        <v>782</v>
      </c>
      <c r="R341" s="42" t="s">
        <v>767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1023</v>
      </c>
      <c r="BJ341" s="18" t="s">
        <v>1433</v>
      </c>
      <c r="BK341" s="18" t="s">
        <v>355</v>
      </c>
      <c r="BL341" s="18" t="s">
        <v>1475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customHeight="1">
      <c r="A342" s="18">
        <v>2568</v>
      </c>
      <c r="B342" s="18" t="s">
        <v>26</v>
      </c>
      <c r="C342" s="18" t="s">
        <v>831</v>
      </c>
      <c r="D342" s="18" t="s">
        <v>149</v>
      </c>
      <c r="E342" s="23" t="s">
        <v>1000</v>
      </c>
      <c r="F342" s="22" t="str">
        <f>IF(ISBLANK(Table2[[#This Row],[unique_id]]), "", PROPER(SUBSTITUTE(Table2[[#This Row],[unique_id]], "_", " ")))</f>
        <v>Template Lounge Sub Plug Proxy</v>
      </c>
      <c r="G342" s="18" t="s">
        <v>814</v>
      </c>
      <c r="H342" s="18" t="s">
        <v>536</v>
      </c>
      <c r="I342" s="18" t="s">
        <v>295</v>
      </c>
      <c r="O342" s="19" t="s">
        <v>810</v>
      </c>
      <c r="P342" s="18" t="s">
        <v>166</v>
      </c>
      <c r="Q342" s="18" t="s">
        <v>782</v>
      </c>
      <c r="R342" s="42" t="s">
        <v>767</v>
      </c>
      <c r="S342" s="18" t="str">
        <f>Table2[[#This Row],[friendly_name]]</f>
        <v>Lounge Sub</v>
      </c>
      <c r="T342" s="23" t="s">
        <v>1140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1071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858</v>
      </c>
      <c r="F343" s="22" t="str">
        <f>IF(ISBLANK(Table2[[#This Row],[unique_id]]), "", PROPER(SUBSTITUTE(Table2[[#This Row],[unique_id]], "_", " ")))</f>
        <v>Lounge Sub Plug</v>
      </c>
      <c r="G343" s="18" t="s">
        <v>814</v>
      </c>
      <c r="H343" s="18" t="s">
        <v>536</v>
      </c>
      <c r="I343" s="18" t="s">
        <v>295</v>
      </c>
      <c r="M343" s="18" t="s">
        <v>261</v>
      </c>
      <c r="O343" s="19" t="s">
        <v>810</v>
      </c>
      <c r="P343" s="18" t="s">
        <v>166</v>
      </c>
      <c r="Q343" s="18" t="s">
        <v>782</v>
      </c>
      <c r="R343" s="42" t="s">
        <v>767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1071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1023</v>
      </c>
      <c r="BJ343" s="18" t="s">
        <v>1433</v>
      </c>
      <c r="BK343" s="18" t="s">
        <v>345</v>
      </c>
      <c r="BL343" s="18" t="s">
        <v>1476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customHeight="1">
      <c r="A344" s="18">
        <v>2570</v>
      </c>
      <c r="B344" s="18" t="s">
        <v>26</v>
      </c>
      <c r="C344" s="18" t="s">
        <v>831</v>
      </c>
      <c r="D344" s="18" t="s">
        <v>149</v>
      </c>
      <c r="E344" s="23" t="s">
        <v>1001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810</v>
      </c>
      <c r="P344" s="18" t="s">
        <v>166</v>
      </c>
      <c r="Q344" s="18" t="s">
        <v>782</v>
      </c>
      <c r="R344" s="18" t="s">
        <v>536</v>
      </c>
      <c r="S344" s="18" t="str">
        <f>Table2[[#This Row],[friendly_name]]</f>
        <v>Study Outlet</v>
      </c>
      <c r="T344" s="23" t="s">
        <v>1139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810</v>
      </c>
      <c r="P345" s="18" t="s">
        <v>166</v>
      </c>
      <c r="Q345" s="18" t="s">
        <v>782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1023</v>
      </c>
      <c r="BJ345" s="18" t="s">
        <v>1433</v>
      </c>
      <c r="BK345" s="18" t="s">
        <v>357</v>
      </c>
      <c r="BL345" s="18" t="s">
        <v>1477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customHeight="1">
      <c r="A346" s="18">
        <v>2572</v>
      </c>
      <c r="B346" s="18" t="s">
        <v>26</v>
      </c>
      <c r="C346" s="18" t="s">
        <v>831</v>
      </c>
      <c r="D346" s="18" t="s">
        <v>149</v>
      </c>
      <c r="E346" s="23" t="s">
        <v>1002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810</v>
      </c>
      <c r="P346" s="18" t="s">
        <v>166</v>
      </c>
      <c r="Q346" s="18" t="s">
        <v>782</v>
      </c>
      <c r="R346" s="18" t="s">
        <v>536</v>
      </c>
      <c r="S346" s="18" t="str">
        <f>Table2[[#This Row],[friendly_name]]</f>
        <v>Office Outlet</v>
      </c>
      <c r="T346" s="23" t="s">
        <v>1139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860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810</v>
      </c>
      <c r="P347" s="18" t="s">
        <v>166</v>
      </c>
      <c r="Q347" s="18" t="s">
        <v>782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1024</v>
      </c>
      <c r="BJ347" s="18" t="s">
        <v>1433</v>
      </c>
      <c r="BK347" s="18" t="s">
        <v>358</v>
      </c>
      <c r="BL347" s="18" t="s">
        <v>1478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customHeight="1">
      <c r="A348" s="18">
        <v>2574</v>
      </c>
      <c r="B348" s="18" t="s">
        <v>26</v>
      </c>
      <c r="C348" s="18" t="s">
        <v>831</v>
      </c>
      <c r="D348" s="18" t="s">
        <v>149</v>
      </c>
      <c r="E348" s="23" t="s">
        <v>1003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810</v>
      </c>
      <c r="P348" s="18" t="s">
        <v>166</v>
      </c>
      <c r="Q348" s="18" t="s">
        <v>783</v>
      </c>
      <c r="R348" s="18" t="s">
        <v>793</v>
      </c>
      <c r="S348" s="18" t="str">
        <f>Table2[[#This Row],[friendly_name]]</f>
        <v>Dish Washer</v>
      </c>
      <c r="T348" s="23" t="s">
        <v>1139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861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810</v>
      </c>
      <c r="P349" s="18" t="s">
        <v>166</v>
      </c>
      <c r="Q349" s="18" t="s">
        <v>783</v>
      </c>
      <c r="R349" s="18" t="s">
        <v>793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1023</v>
      </c>
      <c r="BJ349" s="18" t="s">
        <v>1433</v>
      </c>
      <c r="BK349" s="18" t="s">
        <v>348</v>
      </c>
      <c r="BL349" s="18" t="s">
        <v>1479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customHeight="1">
      <c r="A350" s="18">
        <v>2576</v>
      </c>
      <c r="B350" s="18" t="s">
        <v>26</v>
      </c>
      <c r="C350" s="18" t="s">
        <v>831</v>
      </c>
      <c r="D350" s="18" t="s">
        <v>149</v>
      </c>
      <c r="E350" s="23" t="s">
        <v>1004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810</v>
      </c>
      <c r="P350" s="18" t="s">
        <v>166</v>
      </c>
      <c r="Q350" s="18" t="s">
        <v>783</v>
      </c>
      <c r="R350" s="18" t="s">
        <v>793</v>
      </c>
      <c r="S350" s="18" t="str">
        <f>Table2[[#This Row],[friendly_name]]</f>
        <v>Clothes Dryer</v>
      </c>
      <c r="T350" s="23" t="s">
        <v>1139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810</v>
      </c>
      <c r="P351" s="18" t="s">
        <v>166</v>
      </c>
      <c r="Q351" s="18" t="s">
        <v>783</v>
      </c>
      <c r="R351" s="18" t="s">
        <v>793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1023</v>
      </c>
      <c r="BJ351" s="18" t="s">
        <v>1433</v>
      </c>
      <c r="BK351" s="18" t="s">
        <v>349</v>
      </c>
      <c r="BL351" s="18" t="s">
        <v>1480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customHeight="1">
      <c r="A352" s="18">
        <v>2578</v>
      </c>
      <c r="B352" s="18" t="s">
        <v>26</v>
      </c>
      <c r="C352" s="18" t="s">
        <v>831</v>
      </c>
      <c r="D352" s="18" t="s">
        <v>149</v>
      </c>
      <c r="E352" s="23" t="s">
        <v>1005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810</v>
      </c>
      <c r="P352" s="18" t="s">
        <v>166</v>
      </c>
      <c r="Q352" s="18" t="s">
        <v>783</v>
      </c>
      <c r="R352" s="18" t="s">
        <v>793</v>
      </c>
      <c r="S352" s="18" t="str">
        <f>Table2[[#This Row],[friendly_name]]</f>
        <v>Washing Machine</v>
      </c>
      <c r="T352" s="23" t="s">
        <v>1139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810</v>
      </c>
      <c r="P353" s="18" t="s">
        <v>166</v>
      </c>
      <c r="Q353" s="18" t="s">
        <v>783</v>
      </c>
      <c r="R353" s="18" t="s">
        <v>793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1023</v>
      </c>
      <c r="BJ353" s="18" t="s">
        <v>1433</v>
      </c>
      <c r="BK353" s="18" t="s">
        <v>350</v>
      </c>
      <c r="BL353" s="18" t="s">
        <v>1481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customHeight="1">
      <c r="A354" s="18">
        <v>2580</v>
      </c>
      <c r="B354" s="18" t="s">
        <v>26</v>
      </c>
      <c r="C354" s="18" t="s">
        <v>831</v>
      </c>
      <c r="D354" s="18" t="s">
        <v>149</v>
      </c>
      <c r="E354" s="23" t="s">
        <v>1006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810</v>
      </c>
      <c r="P354" s="18" t="s">
        <v>166</v>
      </c>
      <c r="Q354" s="18" t="s">
        <v>783</v>
      </c>
      <c r="R354" s="18" t="s">
        <v>793</v>
      </c>
      <c r="S354" s="18" t="str">
        <f>Table2[[#This Row],[friendly_name]]</f>
        <v>Coffee Machine</v>
      </c>
      <c r="T354" s="23" t="s">
        <v>1139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810</v>
      </c>
      <c r="P355" s="18" t="s">
        <v>166</v>
      </c>
      <c r="Q355" s="18" t="s">
        <v>783</v>
      </c>
      <c r="R355" s="18" t="s">
        <v>793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1023</v>
      </c>
      <c r="BJ355" s="18" t="s">
        <v>1433</v>
      </c>
      <c r="BK355" s="18" t="s">
        <v>351</v>
      </c>
      <c r="BL355" s="18" t="s">
        <v>1482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customHeight="1">
      <c r="A356" s="18">
        <v>2582</v>
      </c>
      <c r="B356" s="18" t="s">
        <v>26</v>
      </c>
      <c r="C356" s="18" t="s">
        <v>831</v>
      </c>
      <c r="D356" s="18" t="s">
        <v>149</v>
      </c>
      <c r="E356" s="23" t="s">
        <v>1007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810</v>
      </c>
      <c r="P356" s="18" t="s">
        <v>166</v>
      </c>
      <c r="Q356" s="18" t="s">
        <v>782</v>
      </c>
      <c r="R356" s="18" t="s">
        <v>794</v>
      </c>
      <c r="S356" s="18" t="str">
        <f>Table2[[#This Row],[friendly_name]]</f>
        <v>Kitchen Fridge</v>
      </c>
      <c r="T356" s="23" t="s">
        <v>1140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1072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810</v>
      </c>
      <c r="P357" s="18" t="s">
        <v>166</v>
      </c>
      <c r="Q357" s="18" t="s">
        <v>782</v>
      </c>
      <c r="R357" s="18" t="s">
        <v>794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1072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1023</v>
      </c>
      <c r="BJ357" s="18" t="s">
        <v>1433</v>
      </c>
      <c r="BK357" s="18" t="s">
        <v>352</v>
      </c>
      <c r="BL357" s="18" t="s">
        <v>1483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customHeight="1">
      <c r="A358" s="18">
        <v>2584</v>
      </c>
      <c r="B358" s="18" t="s">
        <v>26</v>
      </c>
      <c r="C358" s="18" t="s">
        <v>831</v>
      </c>
      <c r="D358" s="18" t="s">
        <v>149</v>
      </c>
      <c r="E358" s="23" t="s">
        <v>1008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810</v>
      </c>
      <c r="P358" s="18" t="s">
        <v>166</v>
      </c>
      <c r="Q358" s="18" t="s">
        <v>782</v>
      </c>
      <c r="R358" s="18" t="s">
        <v>794</v>
      </c>
      <c r="S358" s="18" t="str">
        <f>Table2[[#This Row],[friendly_name]]</f>
        <v>Deck Freezer</v>
      </c>
      <c r="T358" s="23" t="s">
        <v>1140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810</v>
      </c>
      <c r="P359" s="18" t="s">
        <v>166</v>
      </c>
      <c r="Q359" s="18" t="s">
        <v>782</v>
      </c>
      <c r="R359" s="18" t="s">
        <v>794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1023</v>
      </c>
      <c r="BJ359" s="18" t="s">
        <v>1433</v>
      </c>
      <c r="BK359" s="18" t="s">
        <v>353</v>
      </c>
      <c r="BL359" s="18" t="s">
        <v>1484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customHeight="1">
      <c r="A360" s="18">
        <v>2586</v>
      </c>
      <c r="B360" s="18" t="s">
        <v>26</v>
      </c>
      <c r="C360" s="18" t="s">
        <v>831</v>
      </c>
      <c r="D360" s="18" t="s">
        <v>149</v>
      </c>
      <c r="E360" s="23" t="s">
        <v>1009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810</v>
      </c>
      <c r="P360" s="18" t="s">
        <v>166</v>
      </c>
      <c r="Q360" s="18" t="s">
        <v>782</v>
      </c>
      <c r="R360" s="18" t="s">
        <v>536</v>
      </c>
      <c r="S360" s="18" t="str">
        <f>Table2[[#This Row],[friendly_name]]</f>
        <v>Battery Charger</v>
      </c>
      <c r="T360" s="23" t="s">
        <v>1139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810</v>
      </c>
      <c r="P361" s="18" t="s">
        <v>166</v>
      </c>
      <c r="Q361" s="18" t="s">
        <v>782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1023</v>
      </c>
      <c r="BJ361" s="18" t="s">
        <v>1433</v>
      </c>
      <c r="BK361" s="18" t="s">
        <v>346</v>
      </c>
      <c r="BL361" s="18" t="s">
        <v>1485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customHeight="1">
      <c r="A362" s="18">
        <v>2588</v>
      </c>
      <c r="B362" s="18" t="s">
        <v>26</v>
      </c>
      <c r="C362" s="18" t="s">
        <v>831</v>
      </c>
      <c r="D362" s="18" t="s">
        <v>149</v>
      </c>
      <c r="E362" s="23" t="s">
        <v>1010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810</v>
      </c>
      <c r="P362" s="18" t="s">
        <v>166</v>
      </c>
      <c r="Q362" s="18" t="s">
        <v>782</v>
      </c>
      <c r="R362" s="18" t="s">
        <v>536</v>
      </c>
      <c r="S362" s="18" t="str">
        <f>Table2[[#This Row],[friendly_name]]</f>
        <v>Vacuum Charger</v>
      </c>
      <c r="T362" s="23" t="s">
        <v>1139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810</v>
      </c>
      <c r="P363" s="18" t="s">
        <v>166</v>
      </c>
      <c r="Q363" s="18" t="s">
        <v>782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1024</v>
      </c>
      <c r="BJ363" s="18" t="s">
        <v>1433</v>
      </c>
      <c r="BK363" s="18" t="s">
        <v>347</v>
      </c>
      <c r="BL363" s="18" t="s">
        <v>1486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customHeight="1">
      <c r="A364" s="18">
        <v>2590</v>
      </c>
      <c r="B364" s="18" t="s">
        <v>26</v>
      </c>
      <c r="C364" s="18" t="s">
        <v>831</v>
      </c>
      <c r="D364" s="18" t="s">
        <v>149</v>
      </c>
      <c r="E364" s="23" t="s">
        <v>1144</v>
      </c>
      <c r="F364" s="22" t="str">
        <f>IF(ISBLANK(Table2[[#This Row],[unique_id]]), "", PROPER(SUBSTITUTE(Table2[[#This Row],[unique_id]], "_", " ")))</f>
        <v>Template Ada Tablet Plug Proxy</v>
      </c>
      <c r="G364" s="18" t="s">
        <v>844</v>
      </c>
      <c r="H364" s="18" t="s">
        <v>536</v>
      </c>
      <c r="I364" s="18" t="s">
        <v>295</v>
      </c>
      <c r="O364" s="19" t="s">
        <v>810</v>
      </c>
      <c r="P364" s="18" t="s">
        <v>166</v>
      </c>
      <c r="Q364" s="18" t="s">
        <v>782</v>
      </c>
      <c r="R364" s="42" t="s">
        <v>767</v>
      </c>
      <c r="S364" s="18" t="str">
        <f>Table2[[#This Row],[friendly_name]]</f>
        <v>Ada Tablet</v>
      </c>
      <c r="T364" s="23" t="s">
        <v>1139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844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1145</v>
      </c>
      <c r="F365" s="22" t="str">
        <f>IF(ISBLANK(Table2[[#This Row],[unique_id]]), "", PROPER(SUBSTITUTE(Table2[[#This Row],[unique_id]], "_", " ")))</f>
        <v>Ada Tablet Plug</v>
      </c>
      <c r="G365" s="18" t="s">
        <v>844</v>
      </c>
      <c r="H365" s="18" t="s">
        <v>536</v>
      </c>
      <c r="I365" s="18" t="s">
        <v>295</v>
      </c>
      <c r="M365" s="18" t="s">
        <v>261</v>
      </c>
      <c r="O365" s="19" t="s">
        <v>810</v>
      </c>
      <c r="P365" s="18" t="s">
        <v>166</v>
      </c>
      <c r="Q365" s="18" t="s">
        <v>782</v>
      </c>
      <c r="R365" s="42" t="s">
        <v>767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845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844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1023</v>
      </c>
      <c r="BJ365" s="18" t="s">
        <v>1433</v>
      </c>
      <c r="BK365" s="18" t="s">
        <v>822</v>
      </c>
      <c r="BL365" s="18" t="s">
        <v>1487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customHeight="1">
      <c r="A366" s="18">
        <v>2592</v>
      </c>
      <c r="B366" s="18" t="s">
        <v>26</v>
      </c>
      <c r="C366" s="18" t="s">
        <v>831</v>
      </c>
      <c r="D366" s="18" t="s">
        <v>149</v>
      </c>
      <c r="E366" s="23" t="s">
        <v>1146</v>
      </c>
      <c r="F366" s="22" t="str">
        <f>IF(ISBLANK(Table2[[#This Row],[unique_id]]), "", PROPER(SUBSTITUTE(Table2[[#This Row],[unique_id]], "_", " ")))</f>
        <v>Template Server Flo Plug Proxy</v>
      </c>
      <c r="G366" s="18" t="s">
        <v>828</v>
      </c>
      <c r="H366" s="18" t="s">
        <v>536</v>
      </c>
      <c r="I366" s="18" t="s">
        <v>295</v>
      </c>
      <c r="O366" s="19" t="s">
        <v>810</v>
      </c>
      <c r="P366" s="18"/>
      <c r="R366" s="18" t="s">
        <v>823</v>
      </c>
      <c r="S366" s="18" t="str">
        <f>Table2[[#This Row],[friendly_name]]</f>
        <v>Server Flo</v>
      </c>
      <c r="T366" s="23" t="s">
        <v>1139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1127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1147</v>
      </c>
      <c r="F367" s="22" t="str">
        <f>IF(ISBLANK(Table2[[#This Row],[unique_id]]), "", PROPER(SUBSTITUTE(Table2[[#This Row],[unique_id]], "_", " ")))</f>
        <v>Server Flo Plug</v>
      </c>
      <c r="G367" s="18" t="s">
        <v>828</v>
      </c>
      <c r="H367" s="18" t="s">
        <v>536</v>
      </c>
      <c r="I367" s="18" t="s">
        <v>295</v>
      </c>
      <c r="M367" s="18" t="s">
        <v>261</v>
      </c>
      <c r="O367" s="19" t="s">
        <v>810</v>
      </c>
      <c r="P367" s="18"/>
      <c r="R367" s="18" t="s">
        <v>823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1127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1024</v>
      </c>
      <c r="BJ367" s="18" t="s">
        <v>1433</v>
      </c>
      <c r="BK367" s="18" t="s">
        <v>826</v>
      </c>
      <c r="BL367" s="18" t="s">
        <v>1488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customHeight="1">
      <c r="A368" s="18">
        <v>2594</v>
      </c>
      <c r="B368" s="18" t="s">
        <v>26</v>
      </c>
      <c r="C368" s="18" t="s">
        <v>831</v>
      </c>
      <c r="D368" s="18" t="s">
        <v>149</v>
      </c>
      <c r="E368" s="23" t="s">
        <v>1148</v>
      </c>
      <c r="F368" s="22" t="str">
        <f>IF(ISBLANK(Table2[[#This Row],[unique_id]]), "", PROPER(SUBSTITUTE(Table2[[#This Row],[unique_id]], "_", " ")))</f>
        <v>Template Server Meg Plug Proxy</v>
      </c>
      <c r="G368" s="21" t="s">
        <v>827</v>
      </c>
      <c r="H368" s="18" t="s">
        <v>536</v>
      </c>
      <c r="I368" s="18" t="s">
        <v>295</v>
      </c>
      <c r="O368" s="19" t="s">
        <v>810</v>
      </c>
      <c r="P368" s="18"/>
      <c r="R368" s="18" t="s">
        <v>823</v>
      </c>
      <c r="S368" s="18" t="str">
        <f>Table2[[#This Row],[friendly_name]]</f>
        <v>Server Meg</v>
      </c>
      <c r="T368" s="23" t="s">
        <v>1139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1128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1149</v>
      </c>
      <c r="F369" s="22" t="str">
        <f>IF(ISBLANK(Table2[[#This Row],[unique_id]]), "", PROPER(SUBSTITUTE(Table2[[#This Row],[unique_id]], "_", " ")))</f>
        <v>Server Meg Plug</v>
      </c>
      <c r="G369" s="21" t="s">
        <v>827</v>
      </c>
      <c r="H369" s="18" t="s">
        <v>536</v>
      </c>
      <c r="I369" s="18" t="s">
        <v>295</v>
      </c>
      <c r="M369" s="18" t="s">
        <v>261</v>
      </c>
      <c r="O369" s="19" t="s">
        <v>810</v>
      </c>
      <c r="P369" s="18"/>
      <c r="R369" s="18" t="s">
        <v>823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1128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1024</v>
      </c>
      <c r="BJ369" s="18" t="s">
        <v>1433</v>
      </c>
      <c r="BK369" s="18" t="s">
        <v>825</v>
      </c>
      <c r="BL369" s="18" t="s">
        <v>1489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customHeight="1">
      <c r="A370" s="18">
        <v>2596</v>
      </c>
      <c r="B370" s="28" t="s">
        <v>26</v>
      </c>
      <c r="C370" s="28" t="s">
        <v>831</v>
      </c>
      <c r="D370" s="28" t="s">
        <v>149</v>
      </c>
      <c r="E370" s="29" t="s">
        <v>1364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1365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810</v>
      </c>
      <c r="P370" s="33" t="s">
        <v>166</v>
      </c>
      <c r="Q370" s="33" t="s">
        <v>782</v>
      </c>
      <c r="R370" s="33" t="s">
        <v>784</v>
      </c>
      <c r="S370" s="28" t="s">
        <v>1365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1366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1363</v>
      </c>
      <c r="F371" s="30" t="str">
        <f>IF(ISBLANK(Table2[[#This Row],[unique_id]]), "", PROPER(SUBSTITUTE(Table2[[#This Row],[unique_id]], "_", " ")))</f>
        <v>Server Lia Plug</v>
      </c>
      <c r="G371" s="28" t="s">
        <v>1365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810</v>
      </c>
      <c r="P371" s="33" t="s">
        <v>166</v>
      </c>
      <c r="Q371" s="33" t="s">
        <v>782</v>
      </c>
      <c r="R371" s="33" t="s">
        <v>784</v>
      </c>
      <c r="S371" s="28" t="s">
        <v>1365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1023</v>
      </c>
      <c r="BJ371" s="28" t="s">
        <v>1433</v>
      </c>
      <c r="BK371" s="28" t="s">
        <v>354</v>
      </c>
      <c r="BL371" s="28" t="s">
        <v>1490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customHeight="1">
      <c r="A372" s="18">
        <v>2598</v>
      </c>
      <c r="B372" s="28" t="s">
        <v>26</v>
      </c>
      <c r="C372" s="28" t="s">
        <v>831</v>
      </c>
      <c r="D372" s="28" t="s">
        <v>149</v>
      </c>
      <c r="E372" s="29" t="s">
        <v>954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810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953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810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1024</v>
      </c>
      <c r="BJ373" s="28" t="s">
        <v>1433</v>
      </c>
      <c r="BK373" s="28" t="s">
        <v>361</v>
      </c>
      <c r="BL373" s="28" t="s">
        <v>1491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customHeight="1">
      <c r="A374" s="18">
        <v>2600</v>
      </c>
      <c r="B374" s="33" t="s">
        <v>26</v>
      </c>
      <c r="C374" s="33" t="s">
        <v>831</v>
      </c>
      <c r="D374" s="33" t="s">
        <v>149</v>
      </c>
      <c r="E374" s="34" t="s">
        <v>1011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810</v>
      </c>
      <c r="P374" s="33" t="s">
        <v>166</v>
      </c>
      <c r="Q374" s="33" t="s">
        <v>782</v>
      </c>
      <c r="R374" s="33" t="s">
        <v>784</v>
      </c>
      <c r="S374" s="33" t="str">
        <f>Table2[[#This Row],[friendly_name]]</f>
        <v>Server Rack</v>
      </c>
      <c r="T374" s="34" t="s">
        <v>1141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1069</v>
      </c>
      <c r="BC374" s="33" t="s">
        <v>947</v>
      </c>
      <c r="BD374" s="33" t="s">
        <v>1188</v>
      </c>
      <c r="BE374" s="33" t="s">
        <v>919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2601</v>
      </c>
      <c r="B375" s="33" t="s">
        <v>26</v>
      </c>
      <c r="C375" s="33" t="s">
        <v>715</v>
      </c>
      <c r="D375" s="33" t="s">
        <v>134</v>
      </c>
      <c r="E375" s="33" t="s">
        <v>869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810</v>
      </c>
      <c r="P375" s="33" t="s">
        <v>166</v>
      </c>
      <c r="Q375" s="33" t="s">
        <v>782</v>
      </c>
      <c r="R375" s="33" t="s">
        <v>784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1186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929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948</v>
      </c>
      <c r="AO375" s="33" t="s">
        <v>949</v>
      </c>
      <c r="AP375" s="33" t="s">
        <v>938</v>
      </c>
      <c r="AQ375" s="33" t="s">
        <v>939</v>
      </c>
      <c r="AR375" s="33" t="s">
        <v>1015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1069</v>
      </c>
      <c r="BC375" s="33" t="s">
        <v>947</v>
      </c>
      <c r="BD375" s="33" t="s">
        <v>1188</v>
      </c>
      <c r="BE375" s="33" t="s">
        <v>919</v>
      </c>
      <c r="BF375" s="33" t="s">
        <v>28</v>
      </c>
      <c r="BG375" s="33"/>
      <c r="BH375" s="33"/>
      <c r="BI375" s="33"/>
      <c r="BJ375" s="33" t="s">
        <v>1433</v>
      </c>
      <c r="BK375" s="33" t="s">
        <v>946</v>
      </c>
      <c r="BL375" s="33" t="s">
        <v>1492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customHeight="1">
      <c r="A376" s="18">
        <v>2602</v>
      </c>
      <c r="B376" s="33" t="s">
        <v>26</v>
      </c>
      <c r="C376" s="33" t="s">
        <v>715</v>
      </c>
      <c r="D376" s="33" t="s">
        <v>27</v>
      </c>
      <c r="E376" s="33" t="s">
        <v>1012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930</v>
      </c>
      <c r="AE376" s="33"/>
      <c r="AF376" s="33">
        <v>10</v>
      </c>
      <c r="AG376" s="36" t="s">
        <v>34</v>
      </c>
      <c r="AH376" s="36" t="s">
        <v>929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948</v>
      </c>
      <c r="AO376" s="33" t="s">
        <v>949</v>
      </c>
      <c r="AP376" s="33" t="s">
        <v>938</v>
      </c>
      <c r="AQ376" s="33" t="s">
        <v>939</v>
      </c>
      <c r="AR376" s="33" t="s">
        <v>1182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1069</v>
      </c>
      <c r="BC376" s="33" t="s">
        <v>947</v>
      </c>
      <c r="BD376" s="33" t="s">
        <v>1188</v>
      </c>
      <c r="BE376" s="33" t="s">
        <v>919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2603</v>
      </c>
      <c r="B377" s="33" t="s">
        <v>26</v>
      </c>
      <c r="C377" s="33" t="s">
        <v>715</v>
      </c>
      <c r="D377" s="33" t="s">
        <v>27</v>
      </c>
      <c r="E377" s="33" t="s">
        <v>1013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931</v>
      </c>
      <c r="AE377" s="33"/>
      <c r="AF377" s="33">
        <v>10</v>
      </c>
      <c r="AG377" s="36" t="s">
        <v>34</v>
      </c>
      <c r="AH377" s="36" t="s">
        <v>929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948</v>
      </c>
      <c r="AO377" s="33" t="s">
        <v>949</v>
      </c>
      <c r="AP377" s="33" t="s">
        <v>938</v>
      </c>
      <c r="AQ377" s="33" t="s">
        <v>939</v>
      </c>
      <c r="AR377" s="33" t="s">
        <v>1183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1069</v>
      </c>
      <c r="BC377" s="33" t="s">
        <v>947</v>
      </c>
      <c r="BD377" s="33" t="s">
        <v>1188</v>
      </c>
      <c r="BE377" s="33" t="s">
        <v>919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28" t="s">
        <v>26</v>
      </c>
      <c r="C378" s="28" t="s">
        <v>831</v>
      </c>
      <c r="D378" s="28" t="s">
        <v>149</v>
      </c>
      <c r="E378" s="29" t="s">
        <v>1026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810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1027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810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1023</v>
      </c>
      <c r="BJ379" s="28" t="s">
        <v>1433</v>
      </c>
      <c r="BK379" s="28" t="s">
        <v>359</v>
      </c>
      <c r="BL379" s="28" t="s">
        <v>1493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customHeight="1">
      <c r="A380" s="18">
        <v>2606</v>
      </c>
      <c r="B380" s="33" t="s">
        <v>26</v>
      </c>
      <c r="C380" s="33" t="s">
        <v>831</v>
      </c>
      <c r="D380" s="33" t="s">
        <v>149</v>
      </c>
      <c r="E380" s="34" t="s">
        <v>1172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810</v>
      </c>
      <c r="P380" s="33" t="s">
        <v>166</v>
      </c>
      <c r="Q380" s="33" t="s">
        <v>782</v>
      </c>
      <c r="R380" s="33" t="s">
        <v>784</v>
      </c>
      <c r="S380" s="33" t="str">
        <f>Table2[[#This Row],[friendly_name]]</f>
        <v>Network Switch</v>
      </c>
      <c r="T380" s="34" t="s">
        <v>1141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947</v>
      </c>
      <c r="BD380" s="33" t="s">
        <v>1188</v>
      </c>
      <c r="BE380" s="33" t="s">
        <v>919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33" t="s">
        <v>26</v>
      </c>
      <c r="C381" s="33" t="s">
        <v>715</v>
      </c>
      <c r="D381" s="33" t="s">
        <v>134</v>
      </c>
      <c r="E381" s="33" t="s">
        <v>1173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810</v>
      </c>
      <c r="P381" s="33" t="s">
        <v>166</v>
      </c>
      <c r="Q381" s="33" t="s">
        <v>782</v>
      </c>
      <c r="R381" s="33" t="s">
        <v>784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1186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929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948</v>
      </c>
      <c r="AO381" s="33" t="s">
        <v>949</v>
      </c>
      <c r="AP381" s="33" t="s">
        <v>938</v>
      </c>
      <c r="AQ381" s="33" t="s">
        <v>939</v>
      </c>
      <c r="AR381" s="33" t="s">
        <v>1015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947</v>
      </c>
      <c r="BD381" s="33" t="s">
        <v>1188</v>
      </c>
      <c r="BE381" s="33" t="s">
        <v>919</v>
      </c>
      <c r="BF381" s="33" t="s">
        <v>411</v>
      </c>
      <c r="BG381" s="33"/>
      <c r="BH381" s="33"/>
      <c r="BI381" s="33"/>
      <c r="BJ381" s="33" t="s">
        <v>1433</v>
      </c>
      <c r="BK381" s="53" t="s">
        <v>1028</v>
      </c>
      <c r="BL381" s="33" t="s">
        <v>1494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customHeight="1">
      <c r="A382" s="18">
        <v>2608</v>
      </c>
      <c r="B382" s="33" t="s">
        <v>26</v>
      </c>
      <c r="C382" s="33" t="s">
        <v>715</v>
      </c>
      <c r="D382" s="33" t="s">
        <v>27</v>
      </c>
      <c r="E382" s="33" t="s">
        <v>1174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930</v>
      </c>
      <c r="AE382" s="33"/>
      <c r="AF382" s="33">
        <v>10</v>
      </c>
      <c r="AG382" s="36" t="s">
        <v>34</v>
      </c>
      <c r="AH382" s="36" t="s">
        <v>929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948</v>
      </c>
      <c r="AO382" s="33" t="s">
        <v>949</v>
      </c>
      <c r="AP382" s="33" t="s">
        <v>938</v>
      </c>
      <c r="AQ382" s="33" t="s">
        <v>939</v>
      </c>
      <c r="AR382" s="33" t="s">
        <v>1182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947</v>
      </c>
      <c r="BD382" s="33" t="s">
        <v>1188</v>
      </c>
      <c r="BE382" s="33" t="s">
        <v>919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2609</v>
      </c>
      <c r="B383" s="33" t="s">
        <v>26</v>
      </c>
      <c r="C383" s="33" t="s">
        <v>715</v>
      </c>
      <c r="D383" s="33" t="s">
        <v>27</v>
      </c>
      <c r="E383" s="33" t="s">
        <v>1175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931</v>
      </c>
      <c r="AE383" s="33"/>
      <c r="AF383" s="33">
        <v>10</v>
      </c>
      <c r="AG383" s="36" t="s">
        <v>34</v>
      </c>
      <c r="AH383" s="36" t="s">
        <v>929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948</v>
      </c>
      <c r="AO383" s="33" t="s">
        <v>949</v>
      </c>
      <c r="AP383" s="33" t="s">
        <v>938</v>
      </c>
      <c r="AQ383" s="33" t="s">
        <v>939</v>
      </c>
      <c r="AR383" s="33" t="s">
        <v>1183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947</v>
      </c>
      <c r="BD383" s="33" t="s">
        <v>1188</v>
      </c>
      <c r="BE383" s="33" t="s">
        <v>919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18" t="s">
        <v>26</v>
      </c>
      <c r="C384" s="18" t="s">
        <v>831</v>
      </c>
      <c r="D384" s="18" t="s">
        <v>149</v>
      </c>
      <c r="E384" s="23" t="s">
        <v>1014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810</v>
      </c>
      <c r="P384" s="18"/>
      <c r="R384" s="18" t="s">
        <v>824</v>
      </c>
      <c r="S384" s="18" t="str">
        <f>Table2[[#This Row],[friendly_name]]</f>
        <v>Internet Modem</v>
      </c>
      <c r="T384" s="23" t="s">
        <v>1139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870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810</v>
      </c>
      <c r="P385" s="18"/>
      <c r="R385" s="18" t="s">
        <v>824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1023</v>
      </c>
      <c r="BJ385" s="18" t="s">
        <v>1433</v>
      </c>
      <c r="BK385" s="18" t="s">
        <v>360</v>
      </c>
      <c r="BL385" s="18" t="s">
        <v>1495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customHeight="1">
      <c r="A386" s="18">
        <v>2612</v>
      </c>
      <c r="B386" s="33" t="s">
        <v>26</v>
      </c>
      <c r="C386" s="33" t="s">
        <v>715</v>
      </c>
      <c r="D386" s="33" t="s">
        <v>129</v>
      </c>
      <c r="E386" s="33" t="s">
        <v>920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810</v>
      </c>
      <c r="P386" s="33"/>
      <c r="Q386" s="33"/>
      <c r="R386" s="33"/>
      <c r="S386" s="33"/>
      <c r="T386" s="34" t="s">
        <v>1016</v>
      </c>
      <c r="U386" s="33"/>
      <c r="V386" s="36"/>
      <c r="W386" s="36"/>
      <c r="X386" s="36"/>
      <c r="Y386" s="36"/>
      <c r="Z386" s="36"/>
      <c r="AA386" s="36" t="s">
        <v>1187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929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948</v>
      </c>
      <c r="AO386" s="33" t="s">
        <v>949</v>
      </c>
      <c r="AP386" s="33" t="s">
        <v>938</v>
      </c>
      <c r="AQ386" s="33" t="s">
        <v>939</v>
      </c>
      <c r="AR386" s="33" t="s">
        <v>1015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789</v>
      </c>
      <c r="BD386" s="33" t="s">
        <v>1188</v>
      </c>
      <c r="BE386" s="33" t="s">
        <v>919</v>
      </c>
      <c r="BF386" s="33" t="s">
        <v>28</v>
      </c>
      <c r="BG386" s="33"/>
      <c r="BH386" s="33"/>
      <c r="BI386" s="33"/>
      <c r="BJ386" s="33" t="s">
        <v>1433</v>
      </c>
      <c r="BK386" s="33" t="s">
        <v>601</v>
      </c>
      <c r="BL386" s="33" t="s">
        <v>1496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810</v>
      </c>
      <c r="P387" s="18" t="s">
        <v>166</v>
      </c>
      <c r="Q387" s="18" t="s">
        <v>782</v>
      </c>
      <c r="R387" s="18" t="s">
        <v>784</v>
      </c>
      <c r="S387" s="18" t="s">
        <v>842</v>
      </c>
      <c r="T387" s="23" t="s">
        <v>841</v>
      </c>
      <c r="U387" s="18"/>
      <c r="V387" s="19"/>
      <c r="W387" s="19" t="s">
        <v>499</v>
      </c>
      <c r="X387" s="19"/>
      <c r="Y387" s="26" t="s">
        <v>779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1064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810</v>
      </c>
      <c r="P388" s="18" t="s">
        <v>166</v>
      </c>
      <c r="Q388" s="18" t="s">
        <v>782</v>
      </c>
      <c r="R388" s="18" t="s">
        <v>784</v>
      </c>
      <c r="S388" s="18" t="s">
        <v>842</v>
      </c>
      <c r="T388" s="23" t="s">
        <v>841</v>
      </c>
      <c r="U388" s="18"/>
      <c r="V388" s="19"/>
      <c r="W388" s="19" t="s">
        <v>499</v>
      </c>
      <c r="X388" s="19"/>
      <c r="Y388" s="26" t="s">
        <v>779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1065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810</v>
      </c>
      <c r="P389" s="18" t="s">
        <v>166</v>
      </c>
      <c r="Q389" s="18" t="s">
        <v>782</v>
      </c>
      <c r="R389" s="18" t="s">
        <v>784</v>
      </c>
      <c r="S389" s="18" t="s">
        <v>842</v>
      </c>
      <c r="T389" s="23" t="s">
        <v>841</v>
      </c>
      <c r="U389" s="18"/>
      <c r="V389" s="19"/>
      <c r="W389" s="19" t="s">
        <v>499</v>
      </c>
      <c r="X389" s="19"/>
      <c r="Y389" s="26" t="s">
        <v>779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1066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837</v>
      </c>
      <c r="F390" s="22" t="str">
        <f>IF(ISBLANK(Table2[[#This Row],[unique_id]]), "", PROPER(SUBSTITUTE(Table2[[#This Row],[unique_id]], "_", " ")))</f>
        <v>Garden Repeater Linkquality</v>
      </c>
      <c r="G390" s="18" t="s">
        <v>719</v>
      </c>
      <c r="H390" s="18" t="s">
        <v>536</v>
      </c>
      <c r="I390" s="18" t="s">
        <v>295</v>
      </c>
      <c r="O390" s="19" t="s">
        <v>810</v>
      </c>
      <c r="P390" s="18" t="s">
        <v>166</v>
      </c>
      <c r="Q390" s="18" t="s">
        <v>782</v>
      </c>
      <c r="R390" s="18" t="s">
        <v>784</v>
      </c>
      <c r="S390" s="18" t="s">
        <v>842</v>
      </c>
      <c r="T390" s="23" t="s">
        <v>840</v>
      </c>
      <c r="U390" s="18"/>
      <c r="V390" s="19"/>
      <c r="W390" s="19" t="s">
        <v>499</v>
      </c>
      <c r="X390" s="19"/>
      <c r="Y390" s="26" t="s">
        <v>779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1038</v>
      </c>
      <c r="BC390" s="21" t="s">
        <v>717</v>
      </c>
      <c r="BD390" s="18" t="s">
        <v>460</v>
      </c>
      <c r="BE390" s="18" t="s">
        <v>716</v>
      </c>
      <c r="BF390" s="18" t="s">
        <v>587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838</v>
      </c>
      <c r="F391" s="22" t="str">
        <f>IF(ISBLANK(Table2[[#This Row],[unique_id]]), "", PROPER(SUBSTITUTE(Table2[[#This Row],[unique_id]], "_", " ")))</f>
        <v>Landing Repeater Linkquality</v>
      </c>
      <c r="G391" s="18" t="s">
        <v>721</v>
      </c>
      <c r="H391" s="18" t="s">
        <v>536</v>
      </c>
      <c r="I391" s="18" t="s">
        <v>295</v>
      </c>
      <c r="O391" s="19" t="s">
        <v>810</v>
      </c>
      <c r="P391" s="18" t="s">
        <v>166</v>
      </c>
      <c r="Q391" s="18" t="s">
        <v>782</v>
      </c>
      <c r="R391" s="18" t="s">
        <v>784</v>
      </c>
      <c r="S391" s="18" t="s">
        <v>842</v>
      </c>
      <c r="T391" s="23" t="s">
        <v>840</v>
      </c>
      <c r="U391" s="18"/>
      <c r="V391" s="19"/>
      <c r="W391" s="19" t="s">
        <v>499</v>
      </c>
      <c r="X391" s="19"/>
      <c r="Y391" s="26" t="s">
        <v>779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1038</v>
      </c>
      <c r="BC391" s="21" t="s">
        <v>717</v>
      </c>
      <c r="BD391" s="18" t="s">
        <v>460</v>
      </c>
      <c r="BE391" s="18" t="s">
        <v>716</v>
      </c>
      <c r="BF391" s="18" t="s">
        <v>570</v>
      </c>
      <c r="BK391" s="18" t="s">
        <v>723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839</v>
      </c>
      <c r="F392" s="22" t="str">
        <f>IF(ISBLANK(Table2[[#This Row],[unique_id]]), "", PROPER(SUBSTITUTE(Table2[[#This Row],[unique_id]], "_", " ")))</f>
        <v>Driveway Repeater Linkquality</v>
      </c>
      <c r="G392" s="18" t="s">
        <v>720</v>
      </c>
      <c r="H392" s="18" t="s">
        <v>536</v>
      </c>
      <c r="I392" s="18" t="s">
        <v>295</v>
      </c>
      <c r="O392" s="19" t="s">
        <v>810</v>
      </c>
      <c r="P392" s="18" t="s">
        <v>166</v>
      </c>
      <c r="Q392" s="18" t="s">
        <v>782</v>
      </c>
      <c r="R392" s="18" t="s">
        <v>784</v>
      </c>
      <c r="S392" s="18" t="s">
        <v>842</v>
      </c>
      <c r="T392" s="23" t="s">
        <v>840</v>
      </c>
      <c r="U392" s="18"/>
      <c r="V392" s="19"/>
      <c r="W392" s="19" t="s">
        <v>499</v>
      </c>
      <c r="X392" s="19"/>
      <c r="Y392" s="26" t="s">
        <v>779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1038</v>
      </c>
      <c r="BC392" s="21" t="s">
        <v>717</v>
      </c>
      <c r="BD392" s="18" t="s">
        <v>460</v>
      </c>
      <c r="BE392" s="18" t="s">
        <v>716</v>
      </c>
      <c r="BF392" s="18" t="s">
        <v>722</v>
      </c>
      <c r="BK392" s="18" t="s">
        <v>724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812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707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707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707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887</v>
      </c>
      <c r="H399" s="18" t="s">
        <v>555</v>
      </c>
      <c r="I399" s="18" t="s">
        <v>295</v>
      </c>
      <c r="J399" s="18" t="s">
        <v>903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707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896</v>
      </c>
      <c r="H404" s="18" t="s">
        <v>555</v>
      </c>
      <c r="I404" s="18" t="s">
        <v>295</v>
      </c>
      <c r="J404" s="18" t="s">
        <v>906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897</v>
      </c>
      <c r="H405" s="18" t="s">
        <v>555</v>
      </c>
      <c r="I405" s="18" t="s">
        <v>295</v>
      </c>
      <c r="J405" s="18" t="s">
        <v>907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764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893</v>
      </c>
      <c r="H412" s="18" t="s">
        <v>555</v>
      </c>
      <c r="I412" s="18" t="s">
        <v>295</v>
      </c>
      <c r="J412" s="18" t="s">
        <v>903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910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876</v>
      </c>
      <c r="H414" s="18" t="s">
        <v>555</v>
      </c>
      <c r="I414" s="18" t="s">
        <v>295</v>
      </c>
      <c r="J414" s="18" t="s">
        <v>903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767</v>
      </c>
      <c r="I416" s="18" t="s">
        <v>144</v>
      </c>
      <c r="M416" s="18" t="s">
        <v>136</v>
      </c>
      <c r="N416" s="18" t="s">
        <v>274</v>
      </c>
      <c r="O416" s="19" t="s">
        <v>810</v>
      </c>
      <c r="P416" s="18" t="s">
        <v>166</v>
      </c>
      <c r="Q416" s="18" t="s">
        <v>782</v>
      </c>
      <c r="R416" s="42" t="s">
        <v>767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1105</v>
      </c>
      <c r="BF416" s="18" t="s">
        <v>130</v>
      </c>
      <c r="BJ416" s="18" t="s">
        <v>1432</v>
      </c>
      <c r="BK416" s="24" t="s">
        <v>429</v>
      </c>
      <c r="BL416" s="21" t="s">
        <v>1442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767</v>
      </c>
      <c r="I417" s="18" t="s">
        <v>144</v>
      </c>
      <c r="M417" s="18" t="s">
        <v>136</v>
      </c>
      <c r="N417" s="18" t="s">
        <v>274</v>
      </c>
      <c r="O417" s="19" t="s">
        <v>810</v>
      </c>
      <c r="P417" s="18" t="s">
        <v>166</v>
      </c>
      <c r="Q417" s="18" t="s">
        <v>782</v>
      </c>
      <c r="R417" s="42" t="s">
        <v>767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1105</v>
      </c>
      <c r="BF417" s="18" t="s">
        <v>127</v>
      </c>
      <c r="BJ417" s="18" t="s">
        <v>1432</v>
      </c>
      <c r="BK417" s="24" t="s">
        <v>428</v>
      </c>
      <c r="BL417" s="21" t="s">
        <v>1443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767</v>
      </c>
      <c r="I418" s="18" t="s">
        <v>144</v>
      </c>
      <c r="M418" s="18" t="s">
        <v>136</v>
      </c>
      <c r="N418" s="18" t="s">
        <v>274</v>
      </c>
      <c r="O418" s="19" t="s">
        <v>810</v>
      </c>
      <c r="P418" s="18" t="s">
        <v>166</v>
      </c>
      <c r="Q418" s="18" t="s">
        <v>782</v>
      </c>
      <c r="R418" s="42" t="s">
        <v>767</v>
      </c>
      <c r="S418" s="18" t="str">
        <f>_xlfn.CONCAT( Table2[[#This Row],[friendly_name]], " Devices")</f>
        <v>Parents Home Devices</v>
      </c>
      <c r="T418" s="23" t="s">
        <v>792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1099</v>
      </c>
      <c r="BD418" s="18" t="s">
        <v>238</v>
      </c>
      <c r="BE418" s="18" t="s">
        <v>1106</v>
      </c>
      <c r="BF418" s="18" t="s">
        <v>194</v>
      </c>
      <c r="BJ418" s="18" t="s">
        <v>1432</v>
      </c>
      <c r="BK418" s="24" t="s">
        <v>653</v>
      </c>
      <c r="BL418" s="21" t="s">
        <v>1444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767</v>
      </c>
      <c r="I419" s="18" t="s">
        <v>144</v>
      </c>
      <c r="M419" s="18" t="s">
        <v>136</v>
      </c>
      <c r="N419" s="18" t="s">
        <v>274</v>
      </c>
      <c r="O419" s="19" t="s">
        <v>810</v>
      </c>
      <c r="P419" s="18" t="s">
        <v>166</v>
      </c>
      <c r="Q419" s="18" t="s">
        <v>782</v>
      </c>
      <c r="R419" s="42" t="s">
        <v>767</v>
      </c>
      <c r="S419" s="18" t="str">
        <f>_xlfn.CONCAT( Table2[[#This Row],[friendly_name]], " Devices")</f>
        <v>Kitchen Home Devices</v>
      </c>
      <c r="T419" s="23" t="s">
        <v>792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1099</v>
      </c>
      <c r="BD419" s="18" t="s">
        <v>238</v>
      </c>
      <c r="BE419" s="18" t="s">
        <v>1106</v>
      </c>
      <c r="BF419" s="18" t="s">
        <v>208</v>
      </c>
      <c r="BJ419" s="18" t="s">
        <v>1432</v>
      </c>
      <c r="BK419" s="24" t="s">
        <v>752</v>
      </c>
      <c r="BL419" s="21" t="s">
        <v>1445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767</v>
      </c>
      <c r="I420" s="18" t="s">
        <v>144</v>
      </c>
      <c r="M420" s="18" t="s">
        <v>136</v>
      </c>
      <c r="N420" s="18" t="s">
        <v>274</v>
      </c>
      <c r="O420" s="19" t="s">
        <v>810</v>
      </c>
      <c r="P420" s="18" t="s">
        <v>166</v>
      </c>
      <c r="Q420" s="18" t="s">
        <v>782</v>
      </c>
      <c r="R420" s="42" t="s">
        <v>767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1105</v>
      </c>
      <c r="BF420" s="18" t="s">
        <v>215</v>
      </c>
      <c r="BJ420" s="18" t="s">
        <v>1432</v>
      </c>
      <c r="BK420" s="24" t="s">
        <v>426</v>
      </c>
      <c r="BL420" s="21" t="s">
        <v>1446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658</v>
      </c>
      <c r="F421" s="22" t="str">
        <f>IF(ISBLANK(Table2[[#This Row],[unique_id]]), "", PROPER(SUBSTITUTE(Table2[[#This Row],[unique_id]], "_", " ")))</f>
        <v>Lounge Home</v>
      </c>
      <c r="G421" s="18" t="s">
        <v>659</v>
      </c>
      <c r="H421" s="18" t="s">
        <v>767</v>
      </c>
      <c r="I421" s="18" t="s">
        <v>144</v>
      </c>
      <c r="M421" s="18" t="s">
        <v>136</v>
      </c>
      <c r="N421" s="18" t="s">
        <v>274</v>
      </c>
      <c r="O421" s="19" t="s">
        <v>810</v>
      </c>
      <c r="P421" s="18" t="s">
        <v>166</v>
      </c>
      <c r="Q421" s="18" t="s">
        <v>782</v>
      </c>
      <c r="R421" s="42" t="s">
        <v>767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1105</v>
      </c>
      <c r="BF421" s="18" t="s">
        <v>196</v>
      </c>
      <c r="BJ421" s="18" t="s">
        <v>1432</v>
      </c>
      <c r="BK421" s="24" t="s">
        <v>427</v>
      </c>
      <c r="BL421" s="21" t="s">
        <v>1447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843</v>
      </c>
      <c r="F422" s="22" t="str">
        <f>IF(ISBLANK(Table2[[#This Row],[unique_id]]), "", PROPER(SUBSTITUTE(Table2[[#This Row],[unique_id]], "_", " ")))</f>
        <v>Ada Tablet</v>
      </c>
      <c r="G422" s="18" t="s">
        <v>844</v>
      </c>
      <c r="H422" s="18" t="s">
        <v>767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844</v>
      </c>
      <c r="BC422" s="18" t="s">
        <v>1107</v>
      </c>
      <c r="BD422" s="18" t="s">
        <v>238</v>
      </c>
      <c r="BE422" s="18" t="s">
        <v>846</v>
      </c>
      <c r="BF422" s="18" t="s">
        <v>196</v>
      </c>
      <c r="BJ422" s="18" t="s">
        <v>1432</v>
      </c>
      <c r="BK422" s="24" t="s">
        <v>1374</v>
      </c>
      <c r="BL422" s="21" t="s">
        <v>1448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767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767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1029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1432</v>
      </c>
      <c r="BK424" s="24" t="s">
        <v>592</v>
      </c>
      <c r="BL424" s="21" t="s">
        <v>1449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767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1029</v>
      </c>
      <c r="BC425" s="18" t="s">
        <v>1100</v>
      </c>
      <c r="BD425" s="18" t="s">
        <v>268</v>
      </c>
      <c r="BE425" s="18" t="s">
        <v>405</v>
      </c>
      <c r="BF425" s="18" t="s">
        <v>194</v>
      </c>
      <c r="BJ425" s="18" t="s">
        <v>1432</v>
      </c>
      <c r="BK425" s="24" t="s">
        <v>407</v>
      </c>
      <c r="BL425" s="21" t="s">
        <v>1450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847</v>
      </c>
      <c r="F426" s="22" t="str">
        <f>IF(ISBLANK(Table2[[#This Row],[unique_id]]), "", PROPER(SUBSTITUTE(Table2[[#This Row],[unique_id]], "_", " ")))</f>
        <v>Edwin Tablet</v>
      </c>
      <c r="G426" s="18" t="s">
        <v>848</v>
      </c>
      <c r="H426" s="18" t="s">
        <v>767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848</v>
      </c>
      <c r="BC426" s="18" t="s">
        <v>1107</v>
      </c>
      <c r="BD426" s="18" t="s">
        <v>238</v>
      </c>
      <c r="BE426" s="18" t="s">
        <v>846</v>
      </c>
      <c r="BF426" s="18" t="s">
        <v>208</v>
      </c>
      <c r="BJ426" s="18" t="s">
        <v>1432</v>
      </c>
      <c r="BK426" s="24" t="s">
        <v>1375</v>
      </c>
      <c r="BL426" s="21" t="s">
        <v>1451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705</v>
      </c>
      <c r="F427" s="22" t="str">
        <f>IF(ISBLANK(Table2[[#This Row],[unique_id]]), "", PROPER(SUBSTITUTE(Table2[[#This Row],[unique_id]], "_", " ")))</f>
        <v>Office Tv</v>
      </c>
      <c r="G427" s="18" t="s">
        <v>706</v>
      </c>
      <c r="H427" s="18" t="s">
        <v>767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1432</v>
      </c>
      <c r="BK427" s="24" t="s">
        <v>430</v>
      </c>
      <c r="BL427" s="21" t="s">
        <v>1452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767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756</v>
      </c>
      <c r="F429" s="22" t="str">
        <f>IF(ISBLANK(Table2[[#This Row],[unique_id]]), "", PROPER(SUBSTITUTE(Table2[[#This Row],[unique_id]], "_", " ")))</f>
        <v>Lounge Arc</v>
      </c>
      <c r="G429" s="18" t="s">
        <v>759</v>
      </c>
      <c r="H429" s="18" t="s">
        <v>767</v>
      </c>
      <c r="I429" s="18" t="s">
        <v>144</v>
      </c>
      <c r="M429" s="18" t="s">
        <v>136</v>
      </c>
      <c r="N429" s="18" t="s">
        <v>274</v>
      </c>
      <c r="O429" s="19" t="s">
        <v>810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1103</v>
      </c>
      <c r="BD429" s="18" t="s">
        <v>183</v>
      </c>
      <c r="BE429" s="18">
        <v>15.4</v>
      </c>
      <c r="BF429" s="18" t="s">
        <v>196</v>
      </c>
      <c r="BJ429" s="18" t="s">
        <v>1432</v>
      </c>
      <c r="BK429" s="18" t="s">
        <v>596</v>
      </c>
      <c r="BL429" s="21" t="s">
        <v>1453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customHeight="1">
      <c r="A430" s="18">
        <v>2684</v>
      </c>
      <c r="B430" s="18" t="s">
        <v>590</v>
      </c>
      <c r="C430" s="18" t="s">
        <v>831</v>
      </c>
      <c r="D430" s="18" t="s">
        <v>149</v>
      </c>
      <c r="E430" s="18" t="s">
        <v>833</v>
      </c>
      <c r="F430" s="22" t="str">
        <f>IF(ISBLANK(Table2[[#This Row],[unique_id]]), "", PROPER(SUBSTITUTE(Table2[[#This Row],[unique_id]], "_", " ")))</f>
        <v>Template Kitchen Move Proxy</v>
      </c>
      <c r="G430" s="18" t="s">
        <v>760</v>
      </c>
      <c r="H430" s="18" t="s">
        <v>767</v>
      </c>
      <c r="I430" s="18" t="s">
        <v>144</v>
      </c>
      <c r="O430" s="19" t="s">
        <v>810</v>
      </c>
      <c r="P430" s="18" t="s">
        <v>166</v>
      </c>
      <c r="Q430" s="18" t="s">
        <v>782</v>
      </c>
      <c r="R430" s="42" t="s">
        <v>767</v>
      </c>
      <c r="S430" s="18" t="str">
        <f>_xlfn.CONCAT( Table2[[#This Row],[friendly_name]], " Devices")</f>
        <v>Kitchen Move Devices</v>
      </c>
      <c r="T430" s="23" t="s">
        <v>836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1101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755</v>
      </c>
      <c r="F431" s="22" t="str">
        <f>IF(ISBLANK(Table2[[#This Row],[unique_id]]), "", PROPER(SUBSTITUTE(Table2[[#This Row],[unique_id]], "_", " ")))</f>
        <v>Kitchen Move</v>
      </c>
      <c r="G431" s="18" t="s">
        <v>760</v>
      </c>
      <c r="H431" s="18" t="s">
        <v>767</v>
      </c>
      <c r="I431" s="18" t="s">
        <v>144</v>
      </c>
      <c r="M431" s="18" t="s">
        <v>136</v>
      </c>
      <c r="N431" s="18" t="s">
        <v>274</v>
      </c>
      <c r="O431" s="19" t="s">
        <v>810</v>
      </c>
      <c r="P431" s="18" t="s">
        <v>166</v>
      </c>
      <c r="Q431" s="18" t="s">
        <v>782</v>
      </c>
      <c r="R431" s="42" t="s">
        <v>767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1101</v>
      </c>
      <c r="BD431" s="18" t="s">
        <v>183</v>
      </c>
      <c r="BE431" s="18">
        <v>15.4</v>
      </c>
      <c r="BF431" s="18" t="s">
        <v>208</v>
      </c>
      <c r="BJ431" s="18" t="s">
        <v>1432</v>
      </c>
      <c r="BK431" s="18" t="s">
        <v>374</v>
      </c>
      <c r="BL431" s="21" t="s">
        <v>1454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754</v>
      </c>
      <c r="F432" s="22" t="str">
        <f>IF(ISBLANK(Table2[[#This Row],[unique_id]]), "", PROPER(SUBSTITUTE(Table2[[#This Row],[unique_id]], "_", " ")))</f>
        <v>Kitchen Five</v>
      </c>
      <c r="G432" s="18" t="s">
        <v>761</v>
      </c>
      <c r="H432" s="18" t="s">
        <v>767</v>
      </c>
      <c r="I432" s="18" t="s">
        <v>144</v>
      </c>
      <c r="M432" s="18" t="s">
        <v>136</v>
      </c>
      <c r="N432" s="18" t="s">
        <v>274</v>
      </c>
      <c r="O432" s="19" t="s">
        <v>810</v>
      </c>
      <c r="P432" s="18" t="s">
        <v>166</v>
      </c>
      <c r="Q432" s="18" t="s">
        <v>782</v>
      </c>
      <c r="R432" s="42" t="s">
        <v>767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835</v>
      </c>
      <c r="BC432" s="18" t="s">
        <v>1102</v>
      </c>
      <c r="BD432" s="18" t="s">
        <v>183</v>
      </c>
      <c r="BE432" s="18">
        <v>15.4</v>
      </c>
      <c r="BF432" s="18" t="s">
        <v>208</v>
      </c>
      <c r="BJ432" s="18" t="s">
        <v>1432</v>
      </c>
      <c r="BK432" s="23" t="s">
        <v>373</v>
      </c>
      <c r="BL432" s="21" t="s">
        <v>1455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customHeight="1">
      <c r="A433" s="18">
        <v>2687</v>
      </c>
      <c r="B433" s="18" t="s">
        <v>590</v>
      </c>
      <c r="C433" s="18" t="s">
        <v>831</v>
      </c>
      <c r="D433" s="18" t="s">
        <v>149</v>
      </c>
      <c r="E433" s="18" t="s">
        <v>834</v>
      </c>
      <c r="F433" s="22" t="str">
        <f>IF(ISBLANK(Table2[[#This Row],[unique_id]]), "", PROPER(SUBSTITUTE(Table2[[#This Row],[unique_id]], "_", " ")))</f>
        <v>Template Parents Move Proxy</v>
      </c>
      <c r="G433" s="18" t="s">
        <v>762</v>
      </c>
      <c r="H433" s="18" t="s">
        <v>767</v>
      </c>
      <c r="I433" s="18" t="s">
        <v>144</v>
      </c>
      <c r="O433" s="19" t="s">
        <v>810</v>
      </c>
      <c r="P433" s="18" t="s">
        <v>166</v>
      </c>
      <c r="Q433" s="18" t="s">
        <v>782</v>
      </c>
      <c r="R433" s="42" t="s">
        <v>767</v>
      </c>
      <c r="S433" s="18" t="str">
        <f>_xlfn.CONCAT( Table2[[#This Row],[friendly_name]], " Devices")</f>
        <v>Parents Move Devices</v>
      </c>
      <c r="T433" s="23" t="s">
        <v>836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1101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753</v>
      </c>
      <c r="F434" s="22" t="str">
        <f>IF(ISBLANK(Table2[[#This Row],[unique_id]]), "", PROPER(SUBSTITUTE(Table2[[#This Row],[unique_id]], "_", " ")))</f>
        <v>Parents Move</v>
      </c>
      <c r="G434" s="18" t="s">
        <v>762</v>
      </c>
      <c r="H434" s="18" t="s">
        <v>767</v>
      </c>
      <c r="I434" s="18" t="s">
        <v>144</v>
      </c>
      <c r="M434" s="18" t="s">
        <v>136</v>
      </c>
      <c r="N434" s="18" t="s">
        <v>274</v>
      </c>
      <c r="O434" s="19" t="s">
        <v>810</v>
      </c>
      <c r="P434" s="18" t="s">
        <v>166</v>
      </c>
      <c r="Q434" s="18" t="s">
        <v>782</v>
      </c>
      <c r="R434" s="42" t="s">
        <v>767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1101</v>
      </c>
      <c r="BD434" s="18" t="s">
        <v>183</v>
      </c>
      <c r="BE434" s="18">
        <v>15.4</v>
      </c>
      <c r="BF434" s="18" t="s">
        <v>194</v>
      </c>
      <c r="BJ434" s="18" t="s">
        <v>1432</v>
      </c>
      <c r="BK434" s="18" t="s">
        <v>372</v>
      </c>
      <c r="BL434" s="21" t="s">
        <v>1456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customHeight="1">
      <c r="A435" s="18">
        <v>2689</v>
      </c>
      <c r="B435" s="18" t="s">
        <v>590</v>
      </c>
      <c r="C435" s="18" t="s">
        <v>268</v>
      </c>
      <c r="D435" s="18" t="s">
        <v>145</v>
      </c>
      <c r="E435" s="18" t="s">
        <v>654</v>
      </c>
      <c r="F435" s="22" t="str">
        <f>IF(ISBLANK(Table2[[#This Row],[unique_id]]), "", PROPER(SUBSTITUTE(Table2[[#This Row],[unique_id]], "_", " ")))</f>
        <v>Parents Tv Speaker</v>
      </c>
      <c r="G435" s="18" t="s">
        <v>655</v>
      </c>
      <c r="H435" s="18" t="s">
        <v>767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1032</v>
      </c>
      <c r="BC435" s="18" t="s">
        <v>1104</v>
      </c>
      <c r="BD435" s="18" t="s">
        <v>268</v>
      </c>
      <c r="BE435" s="18" t="s">
        <v>405</v>
      </c>
      <c r="BF435" s="18" t="s">
        <v>194</v>
      </c>
      <c r="BJ435" s="18" t="s">
        <v>1432</v>
      </c>
      <c r="BK435" s="24" t="s">
        <v>408</v>
      </c>
      <c r="BL435" s="21" t="s">
        <v>1457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671</v>
      </c>
      <c r="F436" s="22" t="str">
        <f>IF(ISBLANK(Table2[[#This Row],[unique_id]]), "", PROPER(SUBSTITUTE(Table2[[#This Row],[unique_id]], "_", " ")))</f>
        <v>Back Door Lock Security</v>
      </c>
      <c r="G436" s="18" t="s">
        <v>667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682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684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686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778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1085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677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685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778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1098</v>
      </c>
      <c r="BC439" s="23" t="s">
        <v>660</v>
      </c>
      <c r="BD439" s="18" t="s">
        <v>1188</v>
      </c>
      <c r="BE439" s="18" t="s">
        <v>640</v>
      </c>
      <c r="BF439" s="18" t="s">
        <v>647</v>
      </c>
      <c r="BK439" s="18" t="s">
        <v>662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657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672</v>
      </c>
      <c r="F441" s="22" t="str">
        <f>IF(ISBLANK(Table2[[#This Row],[unique_id]]), "", PROPER(SUBSTITUTE(Table2[[#This Row],[unique_id]], "_", " ")))</f>
        <v>Front Door Lock Security</v>
      </c>
      <c r="G441" s="18" t="s">
        <v>667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682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683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686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778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1085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676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685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778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1098</v>
      </c>
      <c r="BC444" s="23" t="s">
        <v>660</v>
      </c>
      <c r="BD444" s="18" t="s">
        <v>1188</v>
      </c>
      <c r="BE444" s="18" t="s">
        <v>640</v>
      </c>
      <c r="BF444" s="18" t="s">
        <v>646</v>
      </c>
      <c r="BK444" s="18" t="s">
        <v>661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656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I448" s="84"/>
      <c r="BJ448" s="84" t="s">
        <v>1433</v>
      </c>
      <c r="BK448" s="84" t="s">
        <v>390</v>
      </c>
      <c r="BL448" s="84" t="s">
        <v>1497</v>
      </c>
      <c r="BM44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I451" s="84"/>
      <c r="BJ451" s="84" t="s">
        <v>1433</v>
      </c>
      <c r="BK451" s="84" t="s">
        <v>391</v>
      </c>
      <c r="BL451" s="84" t="s">
        <v>1498</v>
      </c>
      <c r="BM45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1080</v>
      </c>
      <c r="BA459" s="18" t="str">
        <f>IF(ISBLANK(Table2[[#This Row],[device_model]]), "", Table2[[#This Row],[device_suggested_area]])</f>
        <v>Rack</v>
      </c>
      <c r="BB459" s="18" t="s">
        <v>1132</v>
      </c>
      <c r="BC459" s="18" t="s">
        <v>1079</v>
      </c>
      <c r="BD459" s="18" t="s">
        <v>237</v>
      </c>
      <c r="BE459" s="18" t="s">
        <v>410</v>
      </c>
      <c r="BF459" s="18" t="s">
        <v>28</v>
      </c>
      <c r="BJ459" s="18" t="s">
        <v>1426</v>
      </c>
      <c r="BK459" s="18" t="s">
        <v>413</v>
      </c>
      <c r="BL459" s="18" t="s">
        <v>1427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1081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1075</v>
      </c>
      <c r="BD460" s="18" t="s">
        <v>237</v>
      </c>
      <c r="BE460" s="18" t="s">
        <v>624</v>
      </c>
      <c r="BF460" s="18" t="s">
        <v>28</v>
      </c>
      <c r="BJ460" s="18" t="s">
        <v>1426</v>
      </c>
      <c r="BK460" s="18" t="s">
        <v>625</v>
      </c>
      <c r="BL460" s="18" t="s">
        <v>1428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1081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1076</v>
      </c>
      <c r="BD461" s="18" t="s">
        <v>237</v>
      </c>
      <c r="BE461" s="18" t="s">
        <v>1138</v>
      </c>
      <c r="BF461" s="18" t="s">
        <v>411</v>
      </c>
      <c r="BJ461" s="18" t="s">
        <v>1426</v>
      </c>
      <c r="BK461" s="18" t="s">
        <v>414</v>
      </c>
      <c r="BL461" s="18" t="s">
        <v>1429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1082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1077</v>
      </c>
      <c r="BD462" s="18" t="s">
        <v>237</v>
      </c>
      <c r="BE462" s="18" t="s">
        <v>1137</v>
      </c>
      <c r="BF462" s="18" t="s">
        <v>363</v>
      </c>
      <c r="BJ462" s="18" t="s">
        <v>1426</v>
      </c>
      <c r="BK462" s="18" t="s">
        <v>415</v>
      </c>
      <c r="BL462" s="18" t="s">
        <v>1430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1082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1078</v>
      </c>
      <c r="BD463" s="18" t="s">
        <v>237</v>
      </c>
      <c r="BE463" s="18" t="s">
        <v>1137</v>
      </c>
      <c r="BF463" s="18" t="s">
        <v>412</v>
      </c>
      <c r="BJ463" s="18" t="s">
        <v>1426</v>
      </c>
      <c r="BK463" s="18" t="s">
        <v>416</v>
      </c>
      <c r="BL463" s="18" t="s">
        <v>1431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5" customFormat="1" ht="16" customHeight="1">
      <c r="A464" s="18">
        <v>5005</v>
      </c>
      <c r="B464" s="86" t="s">
        <v>590</v>
      </c>
      <c r="C464" s="86" t="s">
        <v>395</v>
      </c>
      <c r="D464" s="86"/>
      <c r="E464" s="86"/>
      <c r="F464" s="92" t="str">
        <f>IF(ISBLANK(Table2[[#This Row],[unique_id]]), "", PROPER(SUBSTITUTE(Table2[[#This Row],[unique_id]], "_", " ")))</f>
        <v/>
      </c>
      <c r="G464" s="86"/>
      <c r="H464" s="86"/>
      <c r="I464" s="86"/>
      <c r="K464" s="86"/>
      <c r="L464" s="86"/>
      <c r="M464" s="86"/>
      <c r="O464" s="88"/>
      <c r="T464" s="89"/>
      <c r="V464" s="88"/>
      <c r="W464" s="88"/>
      <c r="X464" s="88"/>
      <c r="Y464" s="88"/>
      <c r="Z464" s="88"/>
      <c r="AA464" s="88"/>
      <c r="AG464" s="88"/>
      <c r="AH464" s="88"/>
      <c r="AT464" s="90"/>
      <c r="AV464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5" t="s">
        <v>1080</v>
      </c>
      <c r="BA464" s="85" t="str">
        <f>IF(ISBLANK(Table2[[#This Row],[device_model]]), "", Table2[[#This Row],[device_suggested_area]])</f>
        <v>Rack</v>
      </c>
      <c r="BB464" s="85" t="s">
        <v>395</v>
      </c>
      <c r="BC464" s="85" t="s">
        <v>396</v>
      </c>
      <c r="BD464" s="85" t="s">
        <v>398</v>
      </c>
      <c r="BE464" s="85" t="s">
        <v>397</v>
      </c>
      <c r="BF464" s="85" t="s">
        <v>28</v>
      </c>
      <c r="BJ464" s="85" t="s">
        <v>1432</v>
      </c>
      <c r="BK464" s="91" t="s">
        <v>442</v>
      </c>
      <c r="BL464" s="85" t="s">
        <v>1458</v>
      </c>
      <c r="BM464" s="8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5" customFormat="1" ht="16" customHeight="1">
      <c r="A465" s="18">
        <v>5006</v>
      </c>
      <c r="B465" s="86" t="s">
        <v>590</v>
      </c>
      <c r="C465" s="86" t="s">
        <v>384</v>
      </c>
      <c r="D465" s="86"/>
      <c r="E465" s="86"/>
      <c r="F465" s="87" t="str">
        <f>IF(ISBLANK(Table2[[#This Row],[unique_id]]), "", PROPER(SUBSTITUTE(Table2[[#This Row],[unique_id]], "_", " ")))</f>
        <v/>
      </c>
      <c r="G465" s="86"/>
      <c r="H465" s="86"/>
      <c r="I465" s="86"/>
      <c r="K465" s="86"/>
      <c r="M465" s="86"/>
      <c r="O465" s="88"/>
      <c r="T465" s="89"/>
      <c r="V465" s="88"/>
      <c r="W465" s="88"/>
      <c r="X465" s="88"/>
      <c r="Y465" s="88"/>
      <c r="Z465" s="88"/>
      <c r="AA465" s="88"/>
      <c r="AG465" s="88"/>
      <c r="AH465" s="88"/>
      <c r="AJ465" s="85" t="str">
        <f>IF(ISBLANK(AI465),  "", _xlfn.CONCAT("haas/entity/sensor/", LOWER(C465), "/", E465, "/config"))</f>
        <v/>
      </c>
      <c r="AK465" s="85" t="str">
        <f>IF(ISBLANK(AI465),  "", _xlfn.CONCAT(LOWER(C465), "/", E465))</f>
        <v/>
      </c>
      <c r="AT465" s="90"/>
      <c r="AU465" s="90"/>
      <c r="AV465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5" t="s">
        <v>1122</v>
      </c>
      <c r="BA465" s="85" t="str">
        <f>IF(ISBLANK(Table2[[#This Row],[device_model]]), "", Table2[[#This Row],[device_suggested_area]])</f>
        <v>Rack</v>
      </c>
      <c r="BB465" s="85" t="s">
        <v>1407</v>
      </c>
      <c r="BC465" s="85" t="s">
        <v>1093</v>
      </c>
      <c r="BD465" s="85" t="s">
        <v>268</v>
      </c>
      <c r="BE465" s="85">
        <v>12.1</v>
      </c>
      <c r="BF465" s="85" t="s">
        <v>28</v>
      </c>
      <c r="BJ465" s="85" t="s">
        <v>409</v>
      </c>
      <c r="BK465" s="93" t="s">
        <v>1423</v>
      </c>
      <c r="BL465" s="85" t="s">
        <v>1406</v>
      </c>
      <c r="BM465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5" customFormat="1" ht="16" customHeight="1">
      <c r="A466" s="18">
        <v>5007</v>
      </c>
      <c r="B466" s="86" t="s">
        <v>590</v>
      </c>
      <c r="C466" s="86" t="s">
        <v>384</v>
      </c>
      <c r="D466" s="86"/>
      <c r="E466" s="86"/>
      <c r="F466" s="87" t="str">
        <f>IF(ISBLANK(Table2[[#This Row],[unique_id]]), "", PROPER(SUBSTITUTE(Table2[[#This Row],[unique_id]], "_", " ")))</f>
        <v/>
      </c>
      <c r="G466" s="86"/>
      <c r="H466" s="86"/>
      <c r="I466" s="86"/>
      <c r="K466" s="86"/>
      <c r="M466" s="86"/>
      <c r="O466" s="88"/>
      <c r="T466" s="89"/>
      <c r="V466" s="88"/>
      <c r="W466" s="88"/>
      <c r="X466" s="88"/>
      <c r="Y466" s="88"/>
      <c r="Z466" s="88"/>
      <c r="AA466" s="88"/>
      <c r="AG466" s="88"/>
      <c r="AH466" s="88"/>
      <c r="AJ466" s="85" t="str">
        <f>IF(ISBLANK(AI466),  "", _xlfn.CONCAT("haas/entity/sensor/", LOWER(C466), "/", E466, "/config"))</f>
        <v/>
      </c>
      <c r="AK466" s="85" t="str">
        <f>IF(ISBLANK(AI466),  "", _xlfn.CONCAT(LOWER(C466), "/", E466))</f>
        <v/>
      </c>
      <c r="AT466" s="90"/>
      <c r="AU466" s="90"/>
      <c r="AV466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5" t="s">
        <v>1122</v>
      </c>
      <c r="BA466" s="85" t="str">
        <f>IF(ISBLANK(Table2[[#This Row],[device_model]]), "", Table2[[#This Row],[device_suggested_area]])</f>
        <v>Rack</v>
      </c>
      <c r="BB466" s="85" t="s">
        <v>1407</v>
      </c>
      <c r="BC466" s="85" t="s">
        <v>1093</v>
      </c>
      <c r="BD466" s="85" t="s">
        <v>268</v>
      </c>
      <c r="BE466" s="85">
        <v>12.1</v>
      </c>
      <c r="BF466" s="85" t="s">
        <v>28</v>
      </c>
      <c r="BJ466" s="85" t="s">
        <v>1432</v>
      </c>
      <c r="BK466" s="93" t="s">
        <v>1500</v>
      </c>
      <c r="BL466" s="85" t="s">
        <v>1434</v>
      </c>
      <c r="BM466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5" customFormat="1" ht="16" customHeight="1">
      <c r="A467" s="18">
        <v>5008</v>
      </c>
      <c r="B467" s="86" t="s">
        <v>590</v>
      </c>
      <c r="C467" s="86" t="s">
        <v>384</v>
      </c>
      <c r="D467" s="86"/>
      <c r="E467" s="86"/>
      <c r="F467" s="87" t="str">
        <f>IF(ISBLANK(Table2[[#This Row],[unique_id]]), "", PROPER(SUBSTITUTE(Table2[[#This Row],[unique_id]], "_", " ")))</f>
        <v/>
      </c>
      <c r="G467" s="86"/>
      <c r="H467" s="86"/>
      <c r="I467" s="86"/>
      <c r="K467" s="86"/>
      <c r="M467" s="86"/>
      <c r="O467" s="88"/>
      <c r="T467" s="89"/>
      <c r="V467" s="88"/>
      <c r="W467" s="88"/>
      <c r="X467" s="88"/>
      <c r="Y467" s="88"/>
      <c r="Z467" s="88"/>
      <c r="AA467" s="88"/>
      <c r="AG467" s="88"/>
      <c r="AH467" s="88"/>
      <c r="AJ467" s="85" t="str">
        <f>IF(ISBLANK(AI467),  "", _xlfn.CONCAT("haas/entity/sensor/", LOWER(C467), "/", E467, "/config"))</f>
        <v/>
      </c>
      <c r="AK467" s="85" t="str">
        <f>IF(ISBLANK(AI467),  "", _xlfn.CONCAT(LOWER(C467), "/", E467))</f>
        <v/>
      </c>
      <c r="AT467" s="90"/>
      <c r="AU467" s="90"/>
      <c r="AV46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5" t="s">
        <v>1122</v>
      </c>
      <c r="BA467" s="85" t="str">
        <f>IF(ISBLANK(Table2[[#This Row],[device_model]]), "", Table2[[#This Row],[device_suggested_area]])</f>
        <v>Rack</v>
      </c>
      <c r="BB467" s="85" t="s">
        <v>1407</v>
      </c>
      <c r="BC467" s="85" t="s">
        <v>1093</v>
      </c>
      <c r="BD467" s="85" t="s">
        <v>268</v>
      </c>
      <c r="BE467" s="85">
        <v>12.1</v>
      </c>
      <c r="BF467" s="85" t="s">
        <v>28</v>
      </c>
      <c r="BJ467" s="85" t="s">
        <v>1433</v>
      </c>
      <c r="BK467" s="91" t="s">
        <v>1424</v>
      </c>
      <c r="BL467" s="85" t="s">
        <v>1405</v>
      </c>
      <c r="BM467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5" customFormat="1" ht="16" customHeight="1">
      <c r="A468" s="18">
        <v>5009</v>
      </c>
      <c r="B468" s="86" t="s">
        <v>590</v>
      </c>
      <c r="C468" s="86" t="s">
        <v>384</v>
      </c>
      <c r="D468" s="86"/>
      <c r="E468" s="86"/>
      <c r="F468" s="87" t="str">
        <f>IF(ISBLANK(Table2[[#This Row],[unique_id]]), "", PROPER(SUBSTITUTE(Table2[[#This Row],[unique_id]], "_", " ")))</f>
        <v/>
      </c>
      <c r="G468" s="86"/>
      <c r="H468" s="86"/>
      <c r="I468" s="86"/>
      <c r="K468" s="86"/>
      <c r="M468" s="86"/>
      <c r="O468" s="88"/>
      <c r="T468" s="89"/>
      <c r="V468" s="88"/>
      <c r="W468" s="88"/>
      <c r="X468" s="88"/>
      <c r="Y468" s="88"/>
      <c r="Z468" s="88"/>
      <c r="AA468" s="88"/>
      <c r="AG468" s="88"/>
      <c r="AH468" s="88"/>
      <c r="AJ468" s="85" t="str">
        <f>IF(ISBLANK(AI468),  "", _xlfn.CONCAT("haas/entity/sensor/", LOWER(C468), "/", E468, "/config"))</f>
        <v/>
      </c>
      <c r="AK468" s="85" t="str">
        <f>IF(ISBLANK(AI468),  "", _xlfn.CONCAT(LOWER(C468), "/", E468))</f>
        <v/>
      </c>
      <c r="AT468" s="90"/>
      <c r="AU468" s="90"/>
      <c r="AV468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5" t="s">
        <v>1122</v>
      </c>
      <c r="BA468" s="85" t="str">
        <f>IF(ISBLANK(Table2[[#This Row],[device_model]]), "", Table2[[#This Row],[device_suggested_area]])</f>
        <v>Rack</v>
      </c>
      <c r="BB468" s="85" t="s">
        <v>1408</v>
      </c>
      <c r="BC468" s="85" t="s">
        <v>1093</v>
      </c>
      <c r="BD468" s="85" t="s">
        <v>268</v>
      </c>
      <c r="BE468" s="85">
        <v>12.1</v>
      </c>
      <c r="BF468" s="85" t="s">
        <v>28</v>
      </c>
      <c r="BJ468" s="85" t="s">
        <v>409</v>
      </c>
      <c r="BK468" s="93" t="s">
        <v>1423</v>
      </c>
      <c r="BL468" s="85" t="s">
        <v>1409</v>
      </c>
      <c r="BM468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5" customFormat="1" ht="16" customHeight="1">
      <c r="A469" s="18">
        <v>5010</v>
      </c>
      <c r="B469" s="86" t="s">
        <v>590</v>
      </c>
      <c r="C469" s="86" t="s">
        <v>384</v>
      </c>
      <c r="D469" s="86"/>
      <c r="E469" s="86"/>
      <c r="F469" s="87" t="str">
        <f>IF(ISBLANK(Table2[[#This Row],[unique_id]]), "", PROPER(SUBSTITUTE(Table2[[#This Row],[unique_id]], "_", " ")))</f>
        <v/>
      </c>
      <c r="G469" s="86"/>
      <c r="H469" s="86"/>
      <c r="I469" s="86"/>
      <c r="K469" s="86"/>
      <c r="M469" s="86"/>
      <c r="O469" s="88"/>
      <c r="T469" s="89"/>
      <c r="V469" s="88"/>
      <c r="W469" s="88"/>
      <c r="X469" s="88"/>
      <c r="Y469" s="88"/>
      <c r="Z469" s="88"/>
      <c r="AA469" s="88"/>
      <c r="AG469" s="88"/>
      <c r="AH469" s="88"/>
      <c r="AJ469" s="85" t="str">
        <f>IF(ISBLANK(AI469),  "", _xlfn.CONCAT("haas/entity/sensor/", LOWER(C469), "/", E469, "/config"))</f>
        <v/>
      </c>
      <c r="AK469" s="85" t="str">
        <f>IF(ISBLANK(AI469),  "", _xlfn.CONCAT(LOWER(C469), "/", E469))</f>
        <v/>
      </c>
      <c r="AT469" s="90"/>
      <c r="AU469" s="90"/>
      <c r="AV469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5" t="s">
        <v>1122</v>
      </c>
      <c r="BA469" s="85" t="str">
        <f>IF(ISBLANK(Table2[[#This Row],[device_model]]), "", Table2[[#This Row],[device_suggested_area]])</f>
        <v>Rack</v>
      </c>
      <c r="BB469" s="85" t="s">
        <v>1408</v>
      </c>
      <c r="BC469" s="85" t="s">
        <v>1093</v>
      </c>
      <c r="BD469" s="85" t="s">
        <v>268</v>
      </c>
      <c r="BE469" s="85">
        <v>12.1</v>
      </c>
      <c r="BF469" s="85" t="s">
        <v>28</v>
      </c>
      <c r="BJ469" s="85" t="s">
        <v>1432</v>
      </c>
      <c r="BK469" s="93" t="s">
        <v>1500</v>
      </c>
      <c r="BL469" s="85" t="s">
        <v>1435</v>
      </c>
      <c r="BM469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5" customFormat="1" ht="16" customHeight="1">
      <c r="A470" s="18">
        <v>5011</v>
      </c>
      <c r="B470" s="86" t="s">
        <v>590</v>
      </c>
      <c r="C470" s="86" t="s">
        <v>384</v>
      </c>
      <c r="D470" s="86"/>
      <c r="E470" s="86"/>
      <c r="F470" s="87" t="str">
        <f>IF(ISBLANK(Table2[[#This Row],[unique_id]]), "", PROPER(SUBSTITUTE(Table2[[#This Row],[unique_id]], "_", " ")))</f>
        <v/>
      </c>
      <c r="G470" s="86"/>
      <c r="H470" s="86"/>
      <c r="I470" s="86"/>
      <c r="K470" s="86"/>
      <c r="M470" s="86"/>
      <c r="O470" s="88"/>
      <c r="T470" s="89"/>
      <c r="V470" s="88"/>
      <c r="W470" s="88"/>
      <c r="X470" s="88"/>
      <c r="Y470" s="88"/>
      <c r="Z470" s="88"/>
      <c r="AA470" s="88"/>
      <c r="AG470" s="88"/>
      <c r="AH470" s="88"/>
      <c r="AJ470" s="85" t="str">
        <f>IF(ISBLANK(AI470),  "", _xlfn.CONCAT("haas/entity/sensor/", LOWER(C470), "/", E470, "/config"))</f>
        <v/>
      </c>
      <c r="AK470" s="85" t="str">
        <f>IF(ISBLANK(AI470),  "", _xlfn.CONCAT(LOWER(C470), "/", E470))</f>
        <v/>
      </c>
      <c r="AT470" s="90"/>
      <c r="AU470" s="90"/>
      <c r="AV470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5" t="s">
        <v>1122</v>
      </c>
      <c r="BA470" s="85" t="str">
        <f>IF(ISBLANK(Table2[[#This Row],[device_model]]), "", Table2[[#This Row],[device_suggested_area]])</f>
        <v>Rack</v>
      </c>
      <c r="BB470" s="85" t="s">
        <v>1408</v>
      </c>
      <c r="BC470" s="85" t="s">
        <v>1093</v>
      </c>
      <c r="BD470" s="85" t="s">
        <v>268</v>
      </c>
      <c r="BE470" s="85">
        <v>12.1</v>
      </c>
      <c r="BF470" s="85" t="s">
        <v>28</v>
      </c>
      <c r="BJ470" s="85" t="s">
        <v>1433</v>
      </c>
      <c r="BK470" s="91" t="s">
        <v>1424</v>
      </c>
      <c r="BL470" s="85" t="s">
        <v>1410</v>
      </c>
      <c r="BM470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5" customFormat="1" ht="16" customHeight="1">
      <c r="A471" s="18">
        <v>5012</v>
      </c>
      <c r="B471" s="86" t="s">
        <v>590</v>
      </c>
      <c r="C471" s="86" t="s">
        <v>384</v>
      </c>
      <c r="D471" s="86"/>
      <c r="E471" s="86"/>
      <c r="F471" s="87" t="str">
        <f>IF(ISBLANK(Table2[[#This Row],[unique_id]]), "", PROPER(SUBSTITUTE(Table2[[#This Row],[unique_id]], "_", " ")))</f>
        <v/>
      </c>
      <c r="G471" s="86"/>
      <c r="H471" s="86"/>
      <c r="I471" s="86"/>
      <c r="K471" s="86"/>
      <c r="M471" s="86"/>
      <c r="O471" s="88"/>
      <c r="T471" s="89"/>
      <c r="V471" s="88"/>
      <c r="W471" s="88"/>
      <c r="X471" s="88"/>
      <c r="Y471" s="88"/>
      <c r="Z471" s="88"/>
      <c r="AA471" s="88"/>
      <c r="AG471" s="88"/>
      <c r="AH471" s="88"/>
      <c r="AJ471" s="85" t="str">
        <f>IF(ISBLANK(AI471),  "", _xlfn.CONCAT("haas/entity/sensor/", LOWER(C471), "/", E471, "/config"))</f>
        <v/>
      </c>
      <c r="AK471" s="85" t="str">
        <f>IF(ISBLANK(AI471),  "", _xlfn.CONCAT(LOWER(C471), "/", E471))</f>
        <v/>
      </c>
      <c r="AT471" s="90"/>
      <c r="AU471" s="90"/>
      <c r="AV471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5" t="s">
        <v>1121</v>
      </c>
      <c r="BA471" s="85" t="str">
        <f>IF(ISBLANK(Table2[[#This Row],[device_model]]), "", Table2[[#This Row],[device_suggested_area]])</f>
        <v>Rack</v>
      </c>
      <c r="BB471" s="85" t="s">
        <v>1087</v>
      </c>
      <c r="BC471" s="85" t="s">
        <v>1086</v>
      </c>
      <c r="BD471" s="85" t="s">
        <v>268</v>
      </c>
      <c r="BE471" s="85">
        <v>12.1</v>
      </c>
      <c r="BF471" s="85" t="s">
        <v>28</v>
      </c>
      <c r="BJ471" s="85" t="s">
        <v>409</v>
      </c>
      <c r="BK471" s="85" t="s">
        <v>603</v>
      </c>
      <c r="BL471" s="85" t="s">
        <v>1411</v>
      </c>
      <c r="BM471" s="8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5" customFormat="1" ht="16" customHeight="1">
      <c r="A472" s="18">
        <v>5013</v>
      </c>
      <c r="B472" s="86" t="s">
        <v>590</v>
      </c>
      <c r="C472" s="86" t="s">
        <v>384</v>
      </c>
      <c r="D472" s="86"/>
      <c r="E472" s="86"/>
      <c r="F472" s="87" t="str">
        <f>IF(ISBLANK(Table2[[#This Row],[unique_id]]), "", PROPER(SUBSTITUTE(Table2[[#This Row],[unique_id]], "_", " ")))</f>
        <v/>
      </c>
      <c r="G472" s="86"/>
      <c r="H472" s="86"/>
      <c r="I472" s="86"/>
      <c r="K472" s="86"/>
      <c r="M472" s="86"/>
      <c r="O472" s="88"/>
      <c r="T472" s="89"/>
      <c r="V472" s="88"/>
      <c r="W472" s="88"/>
      <c r="X472" s="88"/>
      <c r="Y472" s="88"/>
      <c r="Z472" s="88"/>
      <c r="AA472" s="88"/>
      <c r="AG472" s="88"/>
      <c r="AH472" s="88"/>
      <c r="AJ472" s="85" t="str">
        <f>IF(ISBLANK(AI472),  "", _xlfn.CONCAT("haas/entity/sensor/", LOWER(C472), "/", E472, "/config"))</f>
        <v/>
      </c>
      <c r="AK472" s="85" t="str">
        <f>IF(ISBLANK(AI472),  "", _xlfn.CONCAT(LOWER(C472), "/", E472))</f>
        <v/>
      </c>
      <c r="AT472" s="90"/>
      <c r="AU472" s="90"/>
      <c r="AV472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5" t="s">
        <v>1121</v>
      </c>
      <c r="BA472" s="85" t="str">
        <f>IF(ISBLANK(Table2[[#This Row],[device_model]]), "", Table2[[#This Row],[device_suggested_area]])</f>
        <v>Rack</v>
      </c>
      <c r="BB472" s="85" t="s">
        <v>1087</v>
      </c>
      <c r="BC472" s="85" t="s">
        <v>1086</v>
      </c>
      <c r="BD472" s="85" t="s">
        <v>268</v>
      </c>
      <c r="BE472" s="85">
        <v>12.1</v>
      </c>
      <c r="BF472" s="85" t="s">
        <v>28</v>
      </c>
      <c r="BJ472" s="85" t="s">
        <v>1432</v>
      </c>
      <c r="BK472" s="85" t="s">
        <v>1501</v>
      </c>
      <c r="BL472" s="85" t="s">
        <v>1436</v>
      </c>
      <c r="BM472" s="8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5" customFormat="1" ht="16" customHeight="1">
      <c r="A473" s="18">
        <v>5014</v>
      </c>
      <c r="B473" s="86" t="s">
        <v>590</v>
      </c>
      <c r="C473" s="86" t="s">
        <v>384</v>
      </c>
      <c r="D473" s="86"/>
      <c r="E473" s="86"/>
      <c r="F473" s="87" t="str">
        <f>IF(ISBLANK(Table2[[#This Row],[unique_id]]), "", PROPER(SUBSTITUTE(Table2[[#This Row],[unique_id]], "_", " ")))</f>
        <v/>
      </c>
      <c r="G473" s="86"/>
      <c r="H473" s="86"/>
      <c r="I473" s="86"/>
      <c r="K473" s="86"/>
      <c r="M473" s="86"/>
      <c r="O473" s="88"/>
      <c r="T473" s="89"/>
      <c r="V473" s="88"/>
      <c r="W473" s="88"/>
      <c r="X473" s="88"/>
      <c r="Y473" s="88"/>
      <c r="Z473" s="88"/>
      <c r="AA473" s="88"/>
      <c r="AG473" s="88"/>
      <c r="AH473" s="88"/>
      <c r="AJ473" s="85" t="str">
        <f>IF(ISBLANK(AI473),  "", _xlfn.CONCAT("haas/entity/sensor/", LOWER(C473), "/", E473, "/config"))</f>
        <v/>
      </c>
      <c r="AK473" s="85" t="str">
        <f>IF(ISBLANK(AI473),  "", _xlfn.CONCAT(LOWER(C473), "/", E473))</f>
        <v/>
      </c>
      <c r="AT473" s="90"/>
      <c r="AU473" s="90"/>
      <c r="AV473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5" t="s">
        <v>1121</v>
      </c>
      <c r="BA473" s="85" t="str">
        <f>IF(ISBLANK(Table2[[#This Row],[device_model]]), "", Table2[[#This Row],[device_suggested_area]])</f>
        <v>Rack</v>
      </c>
      <c r="BB473" s="85" t="s">
        <v>1087</v>
      </c>
      <c r="BC473" s="85" t="s">
        <v>1086</v>
      </c>
      <c r="BD473" s="85" t="s">
        <v>268</v>
      </c>
      <c r="BE473" s="85">
        <v>12.1</v>
      </c>
      <c r="BF473" s="85" t="s">
        <v>28</v>
      </c>
      <c r="BJ473" s="85" t="s">
        <v>1433</v>
      </c>
      <c r="BK473" s="85" t="s">
        <v>1501</v>
      </c>
      <c r="BL473" s="85" t="s">
        <v>1412</v>
      </c>
      <c r="BM473" s="8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5" customFormat="1" ht="16" customHeight="1">
      <c r="A474" s="18">
        <v>5015</v>
      </c>
      <c r="B474" s="86" t="s">
        <v>590</v>
      </c>
      <c r="C474" s="86" t="s">
        <v>384</v>
      </c>
      <c r="D474" s="86"/>
      <c r="E474" s="86"/>
      <c r="F474" s="87" t="str">
        <f>IF(ISBLANK(Table2[[#This Row],[unique_id]]), "", PROPER(SUBSTITUTE(Table2[[#This Row],[unique_id]], "_", " ")))</f>
        <v/>
      </c>
      <c r="G474" s="86"/>
      <c r="H474" s="86"/>
      <c r="I474" s="86"/>
      <c r="K474" s="86"/>
      <c r="M474" s="86"/>
      <c r="O474" s="88"/>
      <c r="T474" s="89"/>
      <c r="V474" s="88"/>
      <c r="W474" s="88"/>
      <c r="X474" s="88"/>
      <c r="Y474" s="88"/>
      <c r="Z474" s="88"/>
      <c r="AA474" s="88"/>
      <c r="AG474" s="88"/>
      <c r="AH474" s="88"/>
      <c r="AJ474" s="85" t="str">
        <f>IF(ISBLANK(AI474),  "", _xlfn.CONCAT("haas/entity/sensor/", LOWER(C474), "/", E474, "/config"))</f>
        <v/>
      </c>
      <c r="AK474" s="85" t="str">
        <f>IF(ISBLANK(AI474),  "", _xlfn.CONCAT(LOWER(C474), "/", E474))</f>
        <v/>
      </c>
      <c r="AT474" s="90"/>
      <c r="AU474" s="90"/>
      <c r="AV474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5" t="s">
        <v>1122</v>
      </c>
      <c r="BA474" s="85" t="str">
        <f>IF(ISBLANK(Table2[[#This Row],[device_model]]), "", Table2[[#This Row],[device_suggested_area]])</f>
        <v>Rack</v>
      </c>
      <c r="BB474" s="85" t="s">
        <v>1089</v>
      </c>
      <c r="BC474" s="85" t="s">
        <v>1088</v>
      </c>
      <c r="BD474" s="85" t="s">
        <v>268</v>
      </c>
      <c r="BE474" s="85">
        <v>12.1</v>
      </c>
      <c r="BF474" s="85" t="s">
        <v>28</v>
      </c>
      <c r="BJ474" s="85" t="s">
        <v>409</v>
      </c>
      <c r="BK474" s="85" t="s">
        <v>385</v>
      </c>
      <c r="BL474" s="85" t="s">
        <v>1413</v>
      </c>
      <c r="BM474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5" customFormat="1" ht="16" customHeight="1">
      <c r="A475" s="18">
        <v>5016</v>
      </c>
      <c r="B475" s="86" t="s">
        <v>590</v>
      </c>
      <c r="C475" s="86" t="s">
        <v>384</v>
      </c>
      <c r="D475" s="86"/>
      <c r="E475" s="86"/>
      <c r="F475" s="87" t="str">
        <f>IF(ISBLANK(Table2[[#This Row],[unique_id]]), "", PROPER(SUBSTITUTE(Table2[[#This Row],[unique_id]], "_", " ")))</f>
        <v/>
      </c>
      <c r="G475" s="86"/>
      <c r="H475" s="86"/>
      <c r="I475" s="86"/>
      <c r="K475" s="86"/>
      <c r="M475" s="86"/>
      <c r="O475" s="88"/>
      <c r="T475" s="89"/>
      <c r="V475" s="88"/>
      <c r="W475" s="88"/>
      <c r="X475" s="88"/>
      <c r="Y475" s="88"/>
      <c r="Z475" s="88"/>
      <c r="AA475" s="88"/>
      <c r="AG475" s="88"/>
      <c r="AH475" s="88"/>
      <c r="AJ475" s="85" t="str">
        <f>IF(ISBLANK(AI475),  "", _xlfn.CONCAT("haas/entity/sensor/", LOWER(C475), "/", E475, "/config"))</f>
        <v/>
      </c>
      <c r="AK475" s="85" t="str">
        <f>IF(ISBLANK(AI475),  "", _xlfn.CONCAT(LOWER(C475), "/", E475))</f>
        <v/>
      </c>
      <c r="AT475" s="90"/>
      <c r="AU475" s="90"/>
      <c r="AV475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5" t="s">
        <v>1122</v>
      </c>
      <c r="BA475" s="85" t="str">
        <f>IF(ISBLANK(Table2[[#This Row],[device_model]]), "", Table2[[#This Row],[device_suggested_area]])</f>
        <v>Rack</v>
      </c>
      <c r="BB475" s="85" t="s">
        <v>1089</v>
      </c>
      <c r="BC475" s="85" t="s">
        <v>1088</v>
      </c>
      <c r="BD475" s="85" t="s">
        <v>268</v>
      </c>
      <c r="BE475" s="85">
        <v>12.1</v>
      </c>
      <c r="BF475" s="85" t="s">
        <v>28</v>
      </c>
      <c r="BJ475" s="85" t="s">
        <v>1432</v>
      </c>
      <c r="BK475" s="85" t="s">
        <v>1502</v>
      </c>
      <c r="BL475" s="85" t="s">
        <v>1437</v>
      </c>
      <c r="BM475" s="8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5" customFormat="1" ht="16" customHeight="1">
      <c r="A476" s="18">
        <v>5017</v>
      </c>
      <c r="B476" s="86" t="s">
        <v>590</v>
      </c>
      <c r="C476" s="86" t="s">
        <v>384</v>
      </c>
      <c r="D476" s="86"/>
      <c r="E476" s="86"/>
      <c r="F476" s="87" t="str">
        <f>IF(ISBLANK(Table2[[#This Row],[unique_id]]), "", PROPER(SUBSTITUTE(Table2[[#This Row],[unique_id]], "_", " ")))</f>
        <v/>
      </c>
      <c r="G476" s="86"/>
      <c r="H476" s="86"/>
      <c r="I476" s="86"/>
      <c r="K476" s="86"/>
      <c r="M476" s="86"/>
      <c r="O476" s="88"/>
      <c r="T476" s="89"/>
      <c r="V476" s="88"/>
      <c r="W476" s="88"/>
      <c r="X476" s="88"/>
      <c r="Y476" s="88"/>
      <c r="Z476" s="88"/>
      <c r="AA476" s="88"/>
      <c r="AG476" s="88"/>
      <c r="AH476" s="88"/>
      <c r="AJ476" s="85" t="str">
        <f>IF(ISBLANK(AI476),  "", _xlfn.CONCAT("haas/entity/sensor/", LOWER(C476), "/", E476, "/config"))</f>
        <v/>
      </c>
      <c r="AK476" s="85" t="str">
        <f>IF(ISBLANK(AI476),  "", _xlfn.CONCAT(LOWER(C476), "/", E476))</f>
        <v/>
      </c>
      <c r="AT476" s="90"/>
      <c r="AU476" s="90"/>
      <c r="AV476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5" t="s">
        <v>1122</v>
      </c>
      <c r="BA476" s="85" t="str">
        <f>IF(ISBLANK(Table2[[#This Row],[device_model]]), "", Table2[[#This Row],[device_suggested_area]])</f>
        <v>Rack</v>
      </c>
      <c r="BB476" s="85" t="s">
        <v>1089</v>
      </c>
      <c r="BC476" s="85" t="s">
        <v>1088</v>
      </c>
      <c r="BD476" s="85" t="s">
        <v>268</v>
      </c>
      <c r="BE476" s="85">
        <v>12.1</v>
      </c>
      <c r="BF476" s="85" t="s">
        <v>28</v>
      </c>
      <c r="BJ476" s="85" t="s">
        <v>1433</v>
      </c>
      <c r="BK476" s="85" t="s">
        <v>1504</v>
      </c>
      <c r="BL476" s="85" t="s">
        <v>1414</v>
      </c>
      <c r="BM476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5" customFormat="1" ht="16" customHeight="1">
      <c r="A477" s="18">
        <v>5018</v>
      </c>
      <c r="B477" s="86" t="s">
        <v>590</v>
      </c>
      <c r="C477" s="86" t="s">
        <v>384</v>
      </c>
      <c r="D477" s="86"/>
      <c r="E477" s="86"/>
      <c r="F477" s="87" t="str">
        <f>IF(ISBLANK(Table2[[#This Row],[unique_id]]), "", PROPER(SUBSTITUTE(Table2[[#This Row],[unique_id]], "_", " ")))</f>
        <v/>
      </c>
      <c r="G477" s="86"/>
      <c r="H477" s="86"/>
      <c r="I477" s="86"/>
      <c r="K477" s="86"/>
      <c r="M477" s="86"/>
      <c r="O477" s="88"/>
      <c r="T477" s="89"/>
      <c r="V477" s="88"/>
      <c r="W477" s="88"/>
      <c r="X477" s="88"/>
      <c r="Y477" s="88"/>
      <c r="Z477" s="88"/>
      <c r="AA477" s="88"/>
      <c r="AG477" s="88"/>
      <c r="AH477" s="88"/>
      <c r="AJ477" s="85" t="str">
        <f>IF(ISBLANK(AI477),  "", _xlfn.CONCAT("haas/entity/sensor/", LOWER(C477), "/", E477, "/config"))</f>
        <v/>
      </c>
      <c r="AK477" s="85" t="str">
        <f>IF(ISBLANK(AI477),  "", _xlfn.CONCAT(LOWER(C477), "/", E477))</f>
        <v/>
      </c>
      <c r="AT477" s="90"/>
      <c r="AU477" s="90"/>
      <c r="AV47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5" t="s">
        <v>1122</v>
      </c>
      <c r="BA477" s="85" t="str">
        <f>IF(ISBLANK(Table2[[#This Row],[device_model]]), "", Table2[[#This Row],[device_suggested_area]])</f>
        <v>Rack</v>
      </c>
      <c r="BB477" s="85" t="s">
        <v>1091</v>
      </c>
      <c r="BC477" s="85" t="s">
        <v>1090</v>
      </c>
      <c r="BD477" s="85" t="s">
        <v>268</v>
      </c>
      <c r="BE477" s="85">
        <v>12.1</v>
      </c>
      <c r="BF477" s="85" t="s">
        <v>28</v>
      </c>
      <c r="BJ477" s="85" t="s">
        <v>409</v>
      </c>
      <c r="BK477" s="85" t="s">
        <v>441</v>
      </c>
      <c r="BL477" s="85" t="s">
        <v>1415</v>
      </c>
      <c r="BM477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5" customFormat="1" ht="16" customHeight="1">
      <c r="A478" s="18">
        <v>5019</v>
      </c>
      <c r="B478" s="86" t="s">
        <v>590</v>
      </c>
      <c r="C478" s="86" t="s">
        <v>384</v>
      </c>
      <c r="D478" s="86"/>
      <c r="E478" s="86"/>
      <c r="F478" s="87" t="str">
        <f>IF(ISBLANK(Table2[[#This Row],[unique_id]]), "", PROPER(SUBSTITUTE(Table2[[#This Row],[unique_id]], "_", " ")))</f>
        <v/>
      </c>
      <c r="G478" s="86"/>
      <c r="H478" s="86"/>
      <c r="I478" s="86"/>
      <c r="K478" s="86"/>
      <c r="M478" s="86"/>
      <c r="O478" s="88"/>
      <c r="T478" s="89"/>
      <c r="V478" s="88"/>
      <c r="W478" s="88"/>
      <c r="X478" s="88"/>
      <c r="Y478" s="88"/>
      <c r="Z478" s="88"/>
      <c r="AA478" s="88"/>
      <c r="AG478" s="88"/>
      <c r="AH478" s="88"/>
      <c r="AJ478" s="85" t="str">
        <f>IF(ISBLANK(AI478),  "", _xlfn.CONCAT("haas/entity/sensor/", LOWER(C478), "/", E478, "/config"))</f>
        <v/>
      </c>
      <c r="AK478" s="85" t="str">
        <f>IF(ISBLANK(AI478),  "", _xlfn.CONCAT(LOWER(C478), "/", E478))</f>
        <v/>
      </c>
      <c r="AT478" s="90"/>
      <c r="AU478" s="90"/>
      <c r="AV478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5" t="s">
        <v>1122</v>
      </c>
      <c r="BA478" s="85" t="str">
        <f>IF(ISBLANK(Table2[[#This Row],[device_model]]), "", Table2[[#This Row],[device_suggested_area]])</f>
        <v>Rack</v>
      </c>
      <c r="BB478" s="85" t="s">
        <v>1091</v>
      </c>
      <c r="BC478" s="85" t="s">
        <v>1090</v>
      </c>
      <c r="BD478" s="85" t="s">
        <v>268</v>
      </c>
      <c r="BE478" s="85">
        <v>12.1</v>
      </c>
      <c r="BF478" s="85" t="s">
        <v>28</v>
      </c>
      <c r="BJ478" s="85" t="s">
        <v>1432</v>
      </c>
      <c r="BK478" s="85" t="s">
        <v>1503</v>
      </c>
      <c r="BL478" s="85" t="s">
        <v>1438</v>
      </c>
      <c r="BM478" s="8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5" customFormat="1" ht="16" customHeight="1">
      <c r="A479" s="18">
        <v>5020</v>
      </c>
      <c r="B479" s="86" t="s">
        <v>590</v>
      </c>
      <c r="C479" s="86" t="s">
        <v>384</v>
      </c>
      <c r="D479" s="86"/>
      <c r="E479" s="86"/>
      <c r="F479" s="87" t="str">
        <f>IF(ISBLANK(Table2[[#This Row],[unique_id]]), "", PROPER(SUBSTITUTE(Table2[[#This Row],[unique_id]], "_", " ")))</f>
        <v/>
      </c>
      <c r="G479" s="86"/>
      <c r="H479" s="86"/>
      <c r="I479" s="86"/>
      <c r="K479" s="86"/>
      <c r="M479" s="86"/>
      <c r="O479" s="88"/>
      <c r="T479" s="89"/>
      <c r="V479" s="88"/>
      <c r="W479" s="88"/>
      <c r="X479" s="88"/>
      <c r="Y479" s="88"/>
      <c r="Z479" s="88"/>
      <c r="AA479" s="88"/>
      <c r="AG479" s="88"/>
      <c r="AH479" s="88"/>
      <c r="AJ479" s="85" t="str">
        <f>IF(ISBLANK(AI479),  "", _xlfn.CONCAT("haas/entity/sensor/", LOWER(C479), "/", E479, "/config"))</f>
        <v/>
      </c>
      <c r="AK479" s="85" t="str">
        <f>IF(ISBLANK(AI479),  "", _xlfn.CONCAT(LOWER(C479), "/", E479))</f>
        <v/>
      </c>
      <c r="AT479" s="90"/>
      <c r="AU479" s="90"/>
      <c r="AV479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5" t="s">
        <v>1122</v>
      </c>
      <c r="BA479" s="85" t="str">
        <f>IF(ISBLANK(Table2[[#This Row],[device_model]]), "", Table2[[#This Row],[device_suggested_area]])</f>
        <v>Rack</v>
      </c>
      <c r="BB479" s="85" t="s">
        <v>1091</v>
      </c>
      <c r="BC479" s="85" t="s">
        <v>1090</v>
      </c>
      <c r="BD479" s="85" t="s">
        <v>268</v>
      </c>
      <c r="BE479" s="85">
        <v>12.1</v>
      </c>
      <c r="BF479" s="85" t="s">
        <v>28</v>
      </c>
      <c r="BJ479" s="85" t="s">
        <v>1433</v>
      </c>
      <c r="BK479" s="85" t="s">
        <v>1505</v>
      </c>
      <c r="BL479" s="85" t="s">
        <v>1416</v>
      </c>
      <c r="BM479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5" customFormat="1" ht="16" customHeight="1">
      <c r="A480" s="18">
        <v>5021</v>
      </c>
      <c r="B480" s="86" t="s">
        <v>590</v>
      </c>
      <c r="C480" s="86" t="s">
        <v>384</v>
      </c>
      <c r="D480" s="86"/>
      <c r="E480" s="86"/>
      <c r="F480" s="87" t="str">
        <f>IF(ISBLANK(Table2[[#This Row],[unique_id]]), "", PROPER(SUBSTITUTE(Table2[[#This Row],[unique_id]], "_", " ")))</f>
        <v/>
      </c>
      <c r="G480" s="86"/>
      <c r="H480" s="86"/>
      <c r="I480" s="86"/>
      <c r="K480" s="86"/>
      <c r="M480" s="86"/>
      <c r="O480" s="88"/>
      <c r="T480" s="89"/>
      <c r="V480" s="88"/>
      <c r="W480" s="88"/>
      <c r="X480" s="88"/>
      <c r="Y480" s="88"/>
      <c r="Z480" s="88"/>
      <c r="AA480" s="88"/>
      <c r="AG480" s="88"/>
      <c r="AH480" s="88"/>
      <c r="AJ480" s="85" t="str">
        <f>IF(ISBLANK(AI480),  "", _xlfn.CONCAT("haas/entity/sensor/", LOWER(C480), "/", E480, "/config"))</f>
        <v/>
      </c>
      <c r="AK480" s="85" t="str">
        <f>IF(ISBLANK(AI480),  "", _xlfn.CONCAT(LOWER(C480), "/", E480))</f>
        <v/>
      </c>
      <c r="AT480" s="90"/>
      <c r="AU480" s="90"/>
      <c r="AV480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5" t="s">
        <v>1122</v>
      </c>
      <c r="BA480" s="85" t="str">
        <f>IF(ISBLANK(Table2[[#This Row],[device_model]]), "", Table2[[#This Row],[device_suggested_area]])</f>
        <v>Rack</v>
      </c>
      <c r="BB480" s="85" t="s">
        <v>1095</v>
      </c>
      <c r="BC480" s="85" t="s">
        <v>1092</v>
      </c>
      <c r="BD480" s="85" t="s">
        <v>268</v>
      </c>
      <c r="BE480" s="85">
        <v>12.1</v>
      </c>
      <c r="BF480" s="85" t="s">
        <v>28</v>
      </c>
      <c r="BJ480" s="85" t="s">
        <v>409</v>
      </c>
      <c r="BK480" s="85" t="s">
        <v>599</v>
      </c>
      <c r="BL480" s="85" t="s">
        <v>1417</v>
      </c>
      <c r="BM480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5" customFormat="1" ht="16" customHeight="1">
      <c r="A481" s="18">
        <v>5022</v>
      </c>
      <c r="B481" s="86" t="s">
        <v>590</v>
      </c>
      <c r="C481" s="86" t="s">
        <v>384</v>
      </c>
      <c r="D481" s="86"/>
      <c r="E481" s="86"/>
      <c r="F481" s="87" t="str">
        <f>IF(ISBLANK(Table2[[#This Row],[unique_id]]), "", PROPER(SUBSTITUTE(Table2[[#This Row],[unique_id]], "_", " ")))</f>
        <v/>
      </c>
      <c r="G481" s="86"/>
      <c r="H481" s="86"/>
      <c r="I481" s="86"/>
      <c r="K481" s="86"/>
      <c r="M481" s="86"/>
      <c r="O481" s="88"/>
      <c r="T481" s="89"/>
      <c r="V481" s="88"/>
      <c r="W481" s="88"/>
      <c r="X481" s="88"/>
      <c r="Y481" s="88"/>
      <c r="Z481" s="88"/>
      <c r="AA481" s="88"/>
      <c r="AG481" s="88"/>
      <c r="AH481" s="88"/>
      <c r="AJ481" s="85" t="str">
        <f>IF(ISBLANK(AI481),  "", _xlfn.CONCAT("haas/entity/sensor/", LOWER(C481), "/", E481, "/config"))</f>
        <v/>
      </c>
      <c r="AK481" s="85" t="str">
        <f>IF(ISBLANK(AI481),  "", _xlfn.CONCAT(LOWER(C481), "/", E481))</f>
        <v/>
      </c>
      <c r="AT481" s="90"/>
      <c r="AU481" s="90"/>
      <c r="AV481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5" t="s">
        <v>1122</v>
      </c>
      <c r="BA481" s="85" t="str">
        <f>IF(ISBLANK(Table2[[#This Row],[device_model]]), "", Table2[[#This Row],[device_suggested_area]])</f>
        <v>Rack</v>
      </c>
      <c r="BB481" s="85" t="s">
        <v>1095</v>
      </c>
      <c r="BC481" s="85" t="s">
        <v>1092</v>
      </c>
      <c r="BD481" s="85" t="s">
        <v>268</v>
      </c>
      <c r="BE481" s="85">
        <v>12.1</v>
      </c>
      <c r="BF481" s="85" t="s">
        <v>28</v>
      </c>
      <c r="BJ481" s="85" t="s">
        <v>1432</v>
      </c>
      <c r="BK481" s="85" t="s">
        <v>1506</v>
      </c>
      <c r="BL481" s="85" t="s">
        <v>1439</v>
      </c>
      <c r="BM481" s="8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5" customFormat="1" ht="16" customHeight="1">
      <c r="A482" s="18">
        <v>5023</v>
      </c>
      <c r="B482" s="86" t="s">
        <v>590</v>
      </c>
      <c r="C482" s="86" t="s">
        <v>384</v>
      </c>
      <c r="D482" s="86"/>
      <c r="E482" s="86"/>
      <c r="F482" s="87" t="str">
        <f>IF(ISBLANK(Table2[[#This Row],[unique_id]]), "", PROPER(SUBSTITUTE(Table2[[#This Row],[unique_id]], "_", " ")))</f>
        <v/>
      </c>
      <c r="G482" s="86"/>
      <c r="H482" s="86"/>
      <c r="I482" s="86"/>
      <c r="K482" s="86"/>
      <c r="M482" s="86"/>
      <c r="O482" s="88"/>
      <c r="T482" s="89"/>
      <c r="V482" s="88"/>
      <c r="W482" s="88"/>
      <c r="X482" s="88"/>
      <c r="Y482" s="88"/>
      <c r="Z482" s="88"/>
      <c r="AA482" s="88"/>
      <c r="AG482" s="88"/>
      <c r="AH482" s="88"/>
      <c r="AJ482" s="85" t="str">
        <f>IF(ISBLANK(AI482),  "", _xlfn.CONCAT("haas/entity/sensor/", LOWER(C482), "/", E482, "/config"))</f>
        <v/>
      </c>
      <c r="AK482" s="85" t="str">
        <f>IF(ISBLANK(AI482),  "", _xlfn.CONCAT(LOWER(C482), "/", E482))</f>
        <v/>
      </c>
      <c r="AT482" s="90"/>
      <c r="AU482" s="90"/>
      <c r="AV482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5" t="s">
        <v>1122</v>
      </c>
      <c r="BA482" s="85" t="str">
        <f>IF(ISBLANK(Table2[[#This Row],[device_model]]), "", Table2[[#This Row],[device_suggested_area]])</f>
        <v>Rack</v>
      </c>
      <c r="BB482" s="85" t="s">
        <v>1095</v>
      </c>
      <c r="BC482" s="85" t="s">
        <v>1092</v>
      </c>
      <c r="BD482" s="85" t="s">
        <v>268</v>
      </c>
      <c r="BE482" s="85">
        <v>12.1</v>
      </c>
      <c r="BF482" s="85" t="s">
        <v>28</v>
      </c>
      <c r="BJ482" s="85" t="s">
        <v>1433</v>
      </c>
      <c r="BK482" s="85" t="s">
        <v>1507</v>
      </c>
      <c r="BL482" s="85" t="s">
        <v>1418</v>
      </c>
      <c r="BM482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5" customFormat="1" ht="16" customHeight="1">
      <c r="A483" s="18">
        <v>5024</v>
      </c>
      <c r="B483" s="86" t="s">
        <v>26</v>
      </c>
      <c r="C483" s="86" t="s">
        <v>384</v>
      </c>
      <c r="D483" s="86"/>
      <c r="E483" s="86"/>
      <c r="F483" s="87" t="str">
        <f>IF(ISBLANK(Table2[[#This Row],[unique_id]]), "", PROPER(SUBSTITUTE(Table2[[#This Row],[unique_id]], "_", " ")))</f>
        <v/>
      </c>
      <c r="G483" s="86"/>
      <c r="H483" s="86"/>
      <c r="I483" s="86"/>
      <c r="K483" s="86"/>
      <c r="M483" s="86"/>
      <c r="O483" s="88"/>
      <c r="T483" s="89"/>
      <c r="V483" s="88"/>
      <c r="W483" s="88"/>
      <c r="X483" s="88"/>
      <c r="Y483" s="88"/>
      <c r="Z483" s="88"/>
      <c r="AA483" s="88"/>
      <c r="AG483" s="88"/>
      <c r="AH483" s="88"/>
      <c r="AJ483" s="85" t="str">
        <f>IF(ISBLANK(AI483),  "", _xlfn.CONCAT("haas/entity/sensor/", LOWER(C483), "/", E483, "/config"))</f>
        <v/>
      </c>
      <c r="AK483" s="85" t="str">
        <f>IF(ISBLANK(AI483),  "", _xlfn.CONCAT(LOWER(C483), "/", E483))</f>
        <v/>
      </c>
      <c r="AT483" s="90"/>
      <c r="AU483" s="90"/>
      <c r="AV483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5" t="s">
        <v>1122</v>
      </c>
      <c r="BA483" s="85" t="str">
        <f>IF(ISBLANK(Table2[[#This Row],[device_model]]), "", Table2[[#This Row],[device_suggested_area]])</f>
        <v>Rack</v>
      </c>
      <c r="BB483" s="85" t="s">
        <v>1094</v>
      </c>
      <c r="BC483" s="85" t="s">
        <v>1093</v>
      </c>
      <c r="BD483" s="85" t="s">
        <v>268</v>
      </c>
      <c r="BE483" s="85">
        <v>12.1</v>
      </c>
      <c r="BF483" s="85" t="s">
        <v>28</v>
      </c>
      <c r="BJ483" s="85" t="s">
        <v>409</v>
      </c>
      <c r="BK483" s="85" t="s">
        <v>598</v>
      </c>
      <c r="BL483" s="85" t="s">
        <v>1419</v>
      </c>
      <c r="BM483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5" customFormat="1" ht="16" customHeight="1">
      <c r="A484" s="18">
        <v>5025</v>
      </c>
      <c r="B484" s="86" t="s">
        <v>26</v>
      </c>
      <c r="C484" s="86" t="s">
        <v>384</v>
      </c>
      <c r="D484" s="86"/>
      <c r="E484" s="86"/>
      <c r="F484" s="87" t="str">
        <f>IF(ISBLANK(Table2[[#This Row],[unique_id]]), "", PROPER(SUBSTITUTE(Table2[[#This Row],[unique_id]], "_", " ")))</f>
        <v/>
      </c>
      <c r="G484" s="86"/>
      <c r="H484" s="86"/>
      <c r="I484" s="86"/>
      <c r="K484" s="86"/>
      <c r="M484" s="86"/>
      <c r="O484" s="88"/>
      <c r="T484" s="89"/>
      <c r="V484" s="88"/>
      <c r="W484" s="88"/>
      <c r="X484" s="88"/>
      <c r="Y484" s="88"/>
      <c r="Z484" s="88"/>
      <c r="AA484" s="88"/>
      <c r="AG484" s="88"/>
      <c r="AH484" s="88"/>
      <c r="AJ484" s="85" t="str">
        <f>IF(ISBLANK(AI484),  "", _xlfn.CONCAT("haas/entity/sensor/", LOWER(C484), "/", E484, "/config"))</f>
        <v/>
      </c>
      <c r="AK484" s="85" t="str">
        <f>IF(ISBLANK(AI484),  "", _xlfn.CONCAT(LOWER(C484), "/", E484))</f>
        <v/>
      </c>
      <c r="AT484" s="90"/>
      <c r="AU484" s="90"/>
      <c r="AV484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5" t="s">
        <v>1122</v>
      </c>
      <c r="BA484" s="85" t="str">
        <f>IF(ISBLANK(Table2[[#This Row],[device_model]]), "", Table2[[#This Row],[device_suggested_area]])</f>
        <v>Rack</v>
      </c>
      <c r="BB484" s="85" t="s">
        <v>1094</v>
      </c>
      <c r="BC484" s="85" t="s">
        <v>1093</v>
      </c>
      <c r="BD484" s="85" t="s">
        <v>268</v>
      </c>
      <c r="BE484" s="85">
        <v>12.1</v>
      </c>
      <c r="BF484" s="85" t="s">
        <v>28</v>
      </c>
      <c r="BJ484" s="85" t="s">
        <v>1432</v>
      </c>
      <c r="BK484" s="85" t="s">
        <v>1508</v>
      </c>
      <c r="BL484" s="85" t="s">
        <v>1440</v>
      </c>
      <c r="BM484" s="8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5" spans="1:65" s="85" customFormat="1" ht="16" customHeight="1">
      <c r="A485" s="18">
        <v>5026</v>
      </c>
      <c r="B485" s="86" t="s">
        <v>26</v>
      </c>
      <c r="C485" s="86" t="s">
        <v>384</v>
      </c>
      <c r="D485" s="86"/>
      <c r="E485" s="86"/>
      <c r="F485" s="87" t="str">
        <f>IF(ISBLANK(Table2[[#This Row],[unique_id]]), "", PROPER(SUBSTITUTE(Table2[[#This Row],[unique_id]], "_", " ")))</f>
        <v/>
      </c>
      <c r="G485" s="86"/>
      <c r="H485" s="86"/>
      <c r="I485" s="86"/>
      <c r="K485" s="86"/>
      <c r="M485" s="86"/>
      <c r="O485" s="88"/>
      <c r="T485" s="89"/>
      <c r="V485" s="88"/>
      <c r="W485" s="88"/>
      <c r="X485" s="88"/>
      <c r="Y485" s="88"/>
      <c r="Z485" s="88"/>
      <c r="AA485" s="88"/>
      <c r="AG485" s="88"/>
      <c r="AH485" s="88"/>
      <c r="AJ485" s="85" t="str">
        <f>IF(ISBLANK(AI485),  "", _xlfn.CONCAT("haas/entity/sensor/", LOWER(C485), "/", E485, "/config"))</f>
        <v/>
      </c>
      <c r="AK485" s="85" t="str">
        <f>IF(ISBLANK(AI485),  "", _xlfn.CONCAT(LOWER(C485), "/", E485))</f>
        <v/>
      </c>
      <c r="AT485" s="90"/>
      <c r="AU485" s="90"/>
      <c r="AV485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5" t="s">
        <v>1122</v>
      </c>
      <c r="BA485" s="85" t="str">
        <f>IF(ISBLANK(Table2[[#This Row],[device_model]]), "", Table2[[#This Row],[device_suggested_area]])</f>
        <v>Rack</v>
      </c>
      <c r="BB485" s="85" t="s">
        <v>1094</v>
      </c>
      <c r="BC485" s="85" t="s">
        <v>1093</v>
      </c>
      <c r="BD485" s="85" t="s">
        <v>268</v>
      </c>
      <c r="BE485" s="85">
        <v>12.1</v>
      </c>
      <c r="BF485" s="85" t="s">
        <v>28</v>
      </c>
      <c r="BJ485" s="85" t="s">
        <v>1433</v>
      </c>
      <c r="BK485" s="85" t="s">
        <v>1509</v>
      </c>
      <c r="BL485" s="85" t="s">
        <v>1420</v>
      </c>
      <c r="BM485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5" customFormat="1" ht="16" customHeight="1">
      <c r="A486" s="18">
        <v>5027</v>
      </c>
      <c r="B486" s="86" t="s">
        <v>26</v>
      </c>
      <c r="C486" s="86" t="s">
        <v>384</v>
      </c>
      <c r="D486" s="86"/>
      <c r="E486" s="86"/>
      <c r="F486" s="87" t="str">
        <f>IF(ISBLANK(Table2[[#This Row],[unique_id]]), "", PROPER(SUBSTITUTE(Table2[[#This Row],[unique_id]], "_", " ")))</f>
        <v/>
      </c>
      <c r="G486" s="86"/>
      <c r="H486" s="86"/>
      <c r="I486" s="86"/>
      <c r="K486" s="86"/>
      <c r="M486" s="86"/>
      <c r="O486" s="88"/>
      <c r="T486" s="89"/>
      <c r="V486" s="88"/>
      <c r="W486" s="88"/>
      <c r="X486" s="88"/>
      <c r="Y486" s="88"/>
      <c r="Z486" s="88"/>
      <c r="AA486" s="88"/>
      <c r="AG486" s="88"/>
      <c r="AH486" s="88"/>
      <c r="AJ486" s="85" t="str">
        <f>IF(ISBLANK(AI486),  "", _xlfn.CONCAT("haas/entity/sensor/", LOWER(C486), "/", E486, "/config"))</f>
        <v/>
      </c>
      <c r="AK486" s="85" t="str">
        <f>IF(ISBLANK(AI486),  "", _xlfn.CONCAT(LOWER(C486), "/", E486))</f>
        <v/>
      </c>
      <c r="AT486" s="90"/>
      <c r="AU486" s="90"/>
      <c r="AV486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5" t="s">
        <v>1123</v>
      </c>
      <c r="BA486" s="85" t="str">
        <f>IF(ISBLANK(Table2[[#This Row],[device_model]]), "", Table2[[#This Row],[device_suggested_area]])</f>
        <v>Wardrobe</v>
      </c>
      <c r="BB486" s="85" t="s">
        <v>1097</v>
      </c>
      <c r="BC486" s="85" t="s">
        <v>1096</v>
      </c>
      <c r="BD486" s="85" t="s">
        <v>565</v>
      </c>
      <c r="BE486" s="85">
        <v>12.1</v>
      </c>
      <c r="BF486" s="85" t="s">
        <v>505</v>
      </c>
      <c r="BJ486" s="85" t="s">
        <v>409</v>
      </c>
      <c r="BK486" s="85" t="s">
        <v>564</v>
      </c>
      <c r="BL486" s="85" t="s">
        <v>1421</v>
      </c>
      <c r="BM486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5" customFormat="1" ht="16" customHeight="1">
      <c r="A487" s="18">
        <v>5028</v>
      </c>
      <c r="B487" s="86" t="s">
        <v>26</v>
      </c>
      <c r="C487" s="86" t="s">
        <v>384</v>
      </c>
      <c r="D487" s="86"/>
      <c r="E487" s="86"/>
      <c r="F487" s="87" t="str">
        <f>IF(ISBLANK(Table2[[#This Row],[unique_id]]), "", PROPER(SUBSTITUTE(Table2[[#This Row],[unique_id]], "_", " ")))</f>
        <v/>
      </c>
      <c r="G487" s="86"/>
      <c r="H487" s="86"/>
      <c r="I487" s="86"/>
      <c r="K487" s="86"/>
      <c r="M487" s="86"/>
      <c r="O487" s="88"/>
      <c r="T487" s="89"/>
      <c r="V487" s="88"/>
      <c r="W487" s="88"/>
      <c r="X487" s="88"/>
      <c r="Y487" s="88"/>
      <c r="Z487" s="88"/>
      <c r="AA487" s="88"/>
      <c r="AG487" s="88"/>
      <c r="AH487" s="88"/>
      <c r="AJ487" s="85" t="str">
        <f>IF(ISBLANK(AI487),  "", _xlfn.CONCAT("haas/entity/sensor/", LOWER(C487), "/", E487, "/config"))</f>
        <v/>
      </c>
      <c r="AK487" s="85" t="str">
        <f>IF(ISBLANK(AI487),  "", _xlfn.CONCAT(LOWER(C487), "/", E487))</f>
        <v/>
      </c>
      <c r="AT487" s="90"/>
      <c r="AU487" s="90"/>
      <c r="AV48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5" t="s">
        <v>1123</v>
      </c>
      <c r="BA487" s="85" t="str">
        <f>IF(ISBLANK(Table2[[#This Row],[device_model]]), "", Table2[[#This Row],[device_suggested_area]])</f>
        <v>Wardrobe</v>
      </c>
      <c r="BB487" s="85" t="s">
        <v>1097</v>
      </c>
      <c r="BC487" s="85" t="s">
        <v>1096</v>
      </c>
      <c r="BD487" s="85" t="s">
        <v>565</v>
      </c>
      <c r="BE487" s="85">
        <v>12.1</v>
      </c>
      <c r="BF487" s="85" t="s">
        <v>505</v>
      </c>
      <c r="BJ487" s="85" t="s">
        <v>1432</v>
      </c>
      <c r="BK487" s="85" t="s">
        <v>1510</v>
      </c>
      <c r="BL487" s="85" t="s">
        <v>1441</v>
      </c>
      <c r="BM487" s="8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5" customFormat="1" ht="16" customHeight="1">
      <c r="A488" s="18">
        <v>5029</v>
      </c>
      <c r="B488" s="86" t="s">
        <v>26</v>
      </c>
      <c r="C488" s="86" t="s">
        <v>384</v>
      </c>
      <c r="D488" s="86"/>
      <c r="E488" s="86"/>
      <c r="F488" s="87" t="str">
        <f>IF(ISBLANK(Table2[[#This Row],[unique_id]]), "", PROPER(SUBSTITUTE(Table2[[#This Row],[unique_id]], "_", " ")))</f>
        <v/>
      </c>
      <c r="G488" s="86"/>
      <c r="H488" s="86"/>
      <c r="I488" s="86"/>
      <c r="K488" s="86"/>
      <c r="M488" s="86"/>
      <c r="O488" s="88"/>
      <c r="T488" s="89"/>
      <c r="V488" s="88"/>
      <c r="W488" s="88"/>
      <c r="X488" s="88"/>
      <c r="Y488" s="88"/>
      <c r="Z488" s="88"/>
      <c r="AA488" s="88"/>
      <c r="AG488" s="88"/>
      <c r="AH488" s="88"/>
      <c r="AJ488" s="85" t="str">
        <f>IF(ISBLANK(AI488),  "", _xlfn.CONCAT("haas/entity/sensor/", LOWER(C488), "/", E488, "/config"))</f>
        <v/>
      </c>
      <c r="AK488" s="85" t="str">
        <f>IF(ISBLANK(AI488),  "", _xlfn.CONCAT(LOWER(C488), "/", E488))</f>
        <v/>
      </c>
      <c r="AT488" s="90"/>
      <c r="AU488" s="90"/>
      <c r="AV488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5" t="s">
        <v>1123</v>
      </c>
      <c r="BA488" s="85" t="str">
        <f>IF(ISBLANK(Table2[[#This Row],[device_model]]), "", Table2[[#This Row],[device_suggested_area]])</f>
        <v>Wardrobe</v>
      </c>
      <c r="BB488" s="85" t="s">
        <v>1097</v>
      </c>
      <c r="BC488" s="85" t="s">
        <v>1096</v>
      </c>
      <c r="BD488" s="85" t="s">
        <v>565</v>
      </c>
      <c r="BE488" s="85">
        <v>12.1</v>
      </c>
      <c r="BF488" s="85" t="s">
        <v>505</v>
      </c>
      <c r="BJ488" s="85" t="s">
        <v>1433</v>
      </c>
      <c r="BK488" s="91" t="s">
        <v>1425</v>
      </c>
      <c r="BL488" s="85" t="s">
        <v>1422</v>
      </c>
      <c r="BM488" s="8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798</v>
      </c>
      <c r="BF489" s="18" t="s">
        <v>28</v>
      </c>
      <c r="BJ489" s="18" t="s">
        <v>1433</v>
      </c>
      <c r="BK489" s="18" t="s">
        <v>386</v>
      </c>
      <c r="BL489" s="18" t="s">
        <v>1499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1432</v>
      </c>
      <c r="BK491" s="18" t="s">
        <v>1193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2024-01-29T02:22:37Z</dcterms:modified>
</cp:coreProperties>
</file>