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6894E19-A6FC-684E-9555-EF6E0F041C9E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0" i="1" l="1"/>
  <c r="AB330" i="1"/>
  <c r="AA330" i="1"/>
  <c r="AO332" i="1"/>
  <c r="AB332" i="1"/>
  <c r="AA332" i="1"/>
  <c r="AO334" i="1"/>
  <c r="AB334" i="1"/>
  <c r="AA334" i="1"/>
  <c r="AO333" i="1"/>
  <c r="AB333" i="1"/>
  <c r="AA333" i="1"/>
  <c r="AO259" i="1"/>
  <c r="AB259" i="1"/>
  <c r="AA259" i="1"/>
  <c r="F259" i="1"/>
  <c r="AO303" i="1"/>
  <c r="AB303" i="1"/>
  <c r="F303" i="1"/>
  <c r="AO299" i="1"/>
  <c r="AB299" i="1"/>
  <c r="F299" i="1"/>
  <c r="F300" i="1"/>
  <c r="AA300" i="1"/>
  <c r="AB300" i="1"/>
  <c r="AF300" i="1"/>
  <c r="AO300" i="1"/>
  <c r="F301" i="1"/>
  <c r="AA301" i="1"/>
  <c r="AB301" i="1"/>
  <c r="AF301" i="1"/>
  <c r="AO301" i="1"/>
  <c r="F304" i="1"/>
  <c r="AA304" i="1"/>
  <c r="AB304" i="1"/>
  <c r="AJ304" i="1"/>
  <c r="AF304" i="1" s="1"/>
  <c r="AO304" i="1"/>
  <c r="F308" i="1"/>
  <c r="AA308" i="1"/>
  <c r="AB308" i="1"/>
  <c r="AF308" i="1"/>
  <c r="AO308" i="1"/>
  <c r="F297" i="1"/>
  <c r="AA297" i="1"/>
  <c r="AB297" i="1"/>
  <c r="AF297" i="1"/>
  <c r="AO297" i="1"/>
  <c r="F214" i="1"/>
  <c r="AO185" i="1"/>
  <c r="AB185" i="1"/>
  <c r="AA185" i="1"/>
  <c r="F185" i="1"/>
  <c r="AA214" i="1"/>
  <c r="AB214" i="1"/>
  <c r="AO214" i="1"/>
  <c r="AO306" i="1"/>
  <c r="AJ306" i="1"/>
  <c r="AF306" i="1" s="1"/>
  <c r="AB306" i="1"/>
  <c r="AA306" i="1"/>
  <c r="F306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5" i="1"/>
  <c r="AB335" i="1"/>
  <c r="AA335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7" i="1"/>
  <c r="AA337" i="1"/>
  <c r="AB337" i="1"/>
  <c r="AO337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8" i="1"/>
  <c r="AB302" i="1"/>
  <c r="AB307" i="1"/>
  <c r="AB305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1" i="1"/>
  <c r="AB336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F289" i="1"/>
  <c r="AA289" i="1"/>
  <c r="AO289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1" i="1"/>
  <c r="F327" i="1"/>
  <c r="AA327" i="1"/>
  <c r="AO327" i="1"/>
  <c r="F328" i="1"/>
  <c r="AA328" i="1"/>
  <c r="AO328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1" i="1"/>
  <c r="AO322" i="1"/>
  <c r="AO323" i="1"/>
  <c r="AO324" i="1"/>
  <c r="AO326" i="1"/>
  <c r="AO161" i="1"/>
  <c r="AO329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7" i="1"/>
  <c r="AO305" i="1"/>
  <c r="AO295" i="1"/>
  <c r="AO296" i="1"/>
  <c r="AO298" i="1"/>
  <c r="AO94" i="1"/>
  <c r="AO302" i="1"/>
  <c r="AO325" i="1"/>
  <c r="AO336" i="1"/>
  <c r="AO309" i="1"/>
  <c r="AO312" i="1"/>
  <c r="AO156" i="1"/>
  <c r="AO284" i="1"/>
  <c r="AO285" i="1"/>
  <c r="AO286" i="1"/>
  <c r="AO287" i="1"/>
  <c r="AO288" i="1"/>
  <c r="AO290" i="1"/>
  <c r="AO291" i="1"/>
  <c r="AO292" i="1"/>
  <c r="AO293" i="1"/>
  <c r="AO294" i="1"/>
  <c r="AO157" i="1"/>
  <c r="AO158" i="1"/>
  <c r="AO160" i="1"/>
  <c r="AO162" i="1"/>
  <c r="AO163" i="1"/>
  <c r="AO270" i="1"/>
  <c r="AO279" i="1"/>
  <c r="AO280" i="1"/>
  <c r="AO273" i="1"/>
  <c r="AO274" i="1"/>
  <c r="AO275" i="1"/>
  <c r="AO310" i="1"/>
  <c r="AO311" i="1"/>
  <c r="AO276" i="1"/>
  <c r="AO313" i="1"/>
  <c r="AO314" i="1"/>
  <c r="AO315" i="1"/>
  <c r="AO316" i="1"/>
  <c r="AO317" i="1"/>
  <c r="AO318" i="1"/>
  <c r="AO319" i="1"/>
  <c r="AO320" i="1"/>
  <c r="AO277" i="1"/>
  <c r="AO278" i="1"/>
  <c r="AO145" i="1"/>
  <c r="AO269" i="1"/>
  <c r="AO92" i="1"/>
  <c r="AO271" i="1"/>
  <c r="AO272" i="1"/>
  <c r="AO282" i="1"/>
  <c r="AO283" i="1"/>
  <c r="AO281" i="1"/>
  <c r="AO159" i="1"/>
  <c r="AO22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F9" i="1"/>
  <c r="AF7" i="1"/>
  <c r="F161" i="1"/>
  <c r="AA161" i="1"/>
  <c r="AA100" i="1"/>
  <c r="F100" i="1"/>
  <c r="AA99" i="1"/>
  <c r="F99" i="1"/>
  <c r="F321" i="1"/>
  <c r="AA321" i="1"/>
  <c r="F322" i="1"/>
  <c r="AA322" i="1"/>
  <c r="F323" i="1"/>
  <c r="AA323" i="1"/>
  <c r="F324" i="1"/>
  <c r="AA324" i="1"/>
  <c r="AF296" i="1"/>
  <c r="AF298" i="1"/>
  <c r="AF302" i="1"/>
  <c r="AF29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1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8" i="1"/>
  <c r="F302" i="1"/>
  <c r="F307" i="1"/>
  <c r="F305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AA325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5" i="1"/>
  <c r="AF305" i="1" s="1"/>
  <c r="AJ307" i="1"/>
  <c r="AF307" i="1" s="1"/>
  <c r="AA219" i="1"/>
  <c r="AA220" i="1"/>
  <c r="AA222" i="1"/>
  <c r="AA223" i="1"/>
  <c r="AJ159" i="1"/>
  <c r="AF159" i="1" s="1"/>
  <c r="AA194" i="1"/>
  <c r="AJ281" i="1"/>
  <c r="AF281" i="1" s="1"/>
  <c r="AJ283" i="1"/>
  <c r="AF283" i="1" s="1"/>
  <c r="AJ282" i="1"/>
  <c r="AF282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3" i="1"/>
  <c r="AA310" i="1"/>
  <c r="AA307" i="1"/>
  <c r="AA339" i="1"/>
  <c r="AA338" i="1"/>
  <c r="AA336" i="1"/>
  <c r="AA331" i="1"/>
  <c r="AA329" i="1"/>
  <c r="AA326" i="1"/>
  <c r="AA203" i="1"/>
  <c r="AA197" i="1"/>
  <c r="AA169" i="1"/>
  <c r="AA168" i="1"/>
  <c r="AA175" i="1"/>
  <c r="AA204" i="1"/>
  <c r="AA205" i="1"/>
  <c r="AA206" i="1"/>
  <c r="AA341" i="1"/>
  <c r="AA343" i="1"/>
  <c r="AA344" i="1"/>
  <c r="AA345" i="1"/>
  <c r="AA342" i="1"/>
  <c r="AA340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6" i="1"/>
  <c r="AA347" i="1"/>
  <c r="AA348" i="1"/>
  <c r="AA349" i="1"/>
  <c r="AA350" i="1"/>
  <c r="AA351" i="1"/>
  <c r="AA238" i="1"/>
  <c r="AA237" i="1"/>
  <c r="AA236" i="1"/>
  <c r="AA235" i="1"/>
  <c r="AA378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7" i="1"/>
  <c r="AA368" i="1"/>
  <c r="AA369" i="1"/>
  <c r="AA370" i="1"/>
  <c r="AA371" i="1"/>
  <c r="AA372" i="1"/>
  <c r="AA373" i="1"/>
  <c r="AA374" i="1"/>
  <c r="AA375" i="1"/>
  <c r="AA376" i="1"/>
  <c r="AA377" i="1"/>
  <c r="AA366" i="1"/>
  <c r="AA244" i="1"/>
  <c r="AA245" i="1"/>
  <c r="AA246" i="1"/>
  <c r="AA247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20" i="1"/>
  <c r="AA319" i="1"/>
  <c r="AA318" i="1"/>
  <c r="AA317" i="1"/>
  <c r="AA316" i="1"/>
  <c r="AA315" i="1"/>
  <c r="AA312" i="1"/>
  <c r="AA309" i="1"/>
  <c r="AA305" i="1"/>
  <c r="AA302" i="1"/>
  <c r="AA298" i="1"/>
  <c r="AA296" i="1"/>
  <c r="AA295" i="1"/>
  <c r="AA294" i="1"/>
  <c r="AA292" i="1"/>
  <c r="AA291" i="1"/>
  <c r="AA290" i="1"/>
  <c r="AA288" i="1"/>
  <c r="AA287" i="1"/>
  <c r="AA286" i="1"/>
  <c r="AA285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3" i="1"/>
  <c r="AA282" i="1"/>
  <c r="AA281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<sst xmlns="http://schemas.openxmlformats.org/spreadsheetml/2006/main" count="4601" uniqueCount="1013">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</sst>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4" totalsRowShown="0" headerRowDxfId="43" dataDxfId="41" headerRowBorderDxfId="42">
  <autoFilter ref="A3:AO664" xr:uid="{00000000-0009-0000-0100-000002000000}"/>
  <sortState xmlns:xlrd2="http://schemas.microsoft.com/office/spreadsheetml/2017/richdata2" ref="A4:AO664">
    <sortCondition ref="A3:A664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4"/>
  <sheetViews>
    <sheetView tabSelected="1" topLeftCell="AF292" zoomScale="122" zoomScaleNormal="122" workbookViewId="0">
      <selection activeCell="AM332" sqref="AM332:AN33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802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836</v>
      </c>
      <c r="Q1" s="26" t="s">
        <v>836</v>
      </c>
      <c r="R1" s="26" t="s">
        <v>836</v>
      </c>
      <c r="S1" s="26" t="s">
        <v>925</v>
      </c>
      <c r="T1" s="26" t="s">
        <v>200</v>
      </c>
      <c r="U1" s="26" t="s">
        <v>201</v>
      </c>
      <c r="V1" s="38" t="s">
        <v>202</v>
      </c>
      <c r="W1" s="38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775</v>
      </c>
      <c r="AG1" s="26" t="s">
        <v>775</v>
      </c>
      <c r="AH1" s="26" t="s">
        <v>775</v>
      </c>
      <c r="AI1" s="26" t="s">
        <v>775</v>
      </c>
      <c r="AJ1" s="26" t="s">
        <v>775</v>
      </c>
      <c r="AK1" s="26" t="s">
        <v>775</v>
      </c>
      <c r="AL1" s="26" t="s">
        <v>775</v>
      </c>
      <c r="AM1" s="26" t="s">
        <v>775</v>
      </c>
      <c r="AN1" s="26" t="s">
        <v>775</v>
      </c>
      <c r="AO1" s="27" t="s">
        <v>776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807</v>
      </c>
      <c r="K2" s="22" t="s">
        <v>398</v>
      </c>
      <c r="L2" s="22" t="s">
        <v>800</v>
      </c>
      <c r="M2" s="22" t="s">
        <v>801</v>
      </c>
      <c r="N2" s="23" t="s">
        <v>803</v>
      </c>
      <c r="O2" s="28" t="s">
        <v>427</v>
      </c>
      <c r="P2" s="28" t="s">
        <v>847</v>
      </c>
      <c r="Q2" s="28" t="s">
        <v>848</v>
      </c>
      <c r="R2" s="33" t="s">
        <v>837</v>
      </c>
      <c r="S2" s="28" t="s">
        <v>926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892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629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804</v>
      </c>
      <c r="K3" s="2" t="s">
        <v>397</v>
      </c>
      <c r="L3" s="2" t="s">
        <v>797</v>
      </c>
      <c r="M3" s="2" t="s">
        <v>798</v>
      </c>
      <c r="N3" s="3" t="s">
        <v>799</v>
      </c>
      <c r="O3" s="4" t="s">
        <v>425</v>
      </c>
      <c r="P3" s="4" t="s">
        <v>921</v>
      </c>
      <c r="Q3" s="4" t="s">
        <v>922</v>
      </c>
      <c r="R3" s="4" t="s">
        <v>923</v>
      </c>
      <c r="S3" s="4" t="s">
        <v>924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628</v>
      </c>
      <c r="AM3" s="5" t="s">
        <v>512</v>
      </c>
      <c r="AN3" s="5" t="s">
        <v>513</v>
      </c>
      <c r="AO3" s="6" t="s">
        <v>558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827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753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817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828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726</v>
      </c>
      <c r="AH6" s="8" t="s">
        <v>728</v>
      </c>
      <c r="AI6" s="8" t="s">
        <v>724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753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726</v>
      </c>
      <c r="AH7" s="8" t="s">
        <v>728</v>
      </c>
      <c r="AI7" s="8" t="s">
        <v>724</v>
      </c>
      <c r="AJ7" s="8" t="s">
        <v>128</v>
      </c>
      <c r="AK7" s="8" t="s">
        <v>130</v>
      </c>
      <c r="AL7" s="8" t="s">
        <v>638</v>
      </c>
      <c r="AM7" s="12" t="s">
        <v>734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818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828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726</v>
      </c>
      <c r="AH8" s="8" t="s">
        <v>728</v>
      </c>
      <c r="AI8" s="8" t="s">
        <v>724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753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726</v>
      </c>
      <c r="AH9" s="8" t="s">
        <v>728</v>
      </c>
      <c r="AI9" s="8" t="s">
        <v>724</v>
      </c>
      <c r="AJ9" s="8" t="s">
        <v>128</v>
      </c>
      <c r="AK9" s="8" t="s">
        <v>127</v>
      </c>
      <c r="AL9" s="8" t="s">
        <v>638</v>
      </c>
      <c r="AM9" s="8" t="s">
        <v>733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815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827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811</v>
      </c>
      <c r="AG10" s="10" t="s">
        <v>727</v>
      </c>
      <c r="AH10" s="8" t="s">
        <v>728</v>
      </c>
      <c r="AI10" s="8" t="s">
        <v>725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753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811</v>
      </c>
      <c r="AG11" s="10" t="s">
        <v>727</v>
      </c>
      <c r="AH11" s="8" t="s">
        <v>728</v>
      </c>
      <c r="AI11" s="8" t="s">
        <v>725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819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827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726</v>
      </c>
      <c r="AH12" s="8" t="s">
        <v>728</v>
      </c>
      <c r="AI12" s="8" t="s">
        <v>724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753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726</v>
      </c>
      <c r="AH13" s="8" t="s">
        <v>728</v>
      </c>
      <c r="AI13" s="8" t="s">
        <v>724</v>
      </c>
      <c r="AJ13" s="8" t="s">
        <v>128</v>
      </c>
      <c r="AK13" s="8" t="str">
        <f t="shared" si="3"/>
        <v>Parents</v>
      </c>
      <c r="AL13" s="8" t="s">
        <v>638</v>
      </c>
      <c r="AM13" s="8" t="s">
        <v>729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820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827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727</v>
      </c>
      <c r="AH14" s="8" t="s">
        <v>728</v>
      </c>
      <c r="AI14" s="8" t="s">
        <v>725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753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727</v>
      </c>
      <c r="AH15" s="8" t="s">
        <v>728</v>
      </c>
      <c r="AI15" s="8" t="s">
        <v>725</v>
      </c>
      <c r="AJ15" s="8" t="s">
        <v>128</v>
      </c>
      <c r="AK15" s="8" t="str">
        <f t="shared" si="3"/>
        <v>Office</v>
      </c>
      <c r="AL15" s="8" t="s">
        <v>638</v>
      </c>
      <c r="AM15" s="8" t="s">
        <v>730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821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827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727</v>
      </c>
      <c r="AH16" s="8" t="s">
        <v>728</v>
      </c>
      <c r="AI16" s="8" t="s">
        <v>725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753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727</v>
      </c>
      <c r="AH17" s="8" t="s">
        <v>728</v>
      </c>
      <c r="AI17" s="8" t="s">
        <v>725</v>
      </c>
      <c r="AJ17" s="8" t="s">
        <v>128</v>
      </c>
      <c r="AK17" s="8" t="str">
        <f t="shared" si="3"/>
        <v>Kitchen</v>
      </c>
      <c r="AL17" s="8" t="s">
        <v>638</v>
      </c>
      <c r="AM17" s="8" t="s">
        <v>732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822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827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812</v>
      </c>
      <c r="AG18" s="10" t="s">
        <v>727</v>
      </c>
      <c r="AH18" s="8" t="s">
        <v>728</v>
      </c>
      <c r="AI18" s="8" t="s">
        <v>725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753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812</v>
      </c>
      <c r="AG19" s="10" t="s">
        <v>727</v>
      </c>
      <c r="AH19" s="8" t="s">
        <v>728</v>
      </c>
      <c r="AI19" s="8" t="s">
        <v>725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823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827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813</v>
      </c>
      <c r="AG20" s="10" t="s">
        <v>727</v>
      </c>
      <c r="AH20" s="8" t="s">
        <v>728</v>
      </c>
      <c r="AI20" s="8" t="s">
        <v>725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753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813</v>
      </c>
      <c r="AG21" s="10" t="s">
        <v>727</v>
      </c>
      <c r="AH21" s="8" t="s">
        <v>728</v>
      </c>
      <c r="AI21" s="8" t="s">
        <v>725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824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827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726</v>
      </c>
      <c r="AH22" s="8" t="s">
        <v>728</v>
      </c>
      <c r="AI22" s="8" t="s">
        <v>724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753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726</v>
      </c>
      <c r="AH23" s="8" t="s">
        <v>728</v>
      </c>
      <c r="AI23" s="8" t="s">
        <v>724</v>
      </c>
      <c r="AJ23" s="8" t="s">
        <v>128</v>
      </c>
      <c r="AK23" s="8" t="str">
        <f t="shared" si="3"/>
        <v>Laundry</v>
      </c>
      <c r="AL23" s="8" t="s">
        <v>638</v>
      </c>
      <c r="AM23" s="12" t="s">
        <v>731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825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827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814</v>
      </c>
      <c r="AG24" s="10" t="s">
        <v>727</v>
      </c>
      <c r="AH24" s="8" t="s">
        <v>728</v>
      </c>
      <c r="AI24" s="8" t="s">
        <v>725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753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814</v>
      </c>
      <c r="AG25" s="10" t="s">
        <v>727</v>
      </c>
      <c r="AH25" s="8" t="s">
        <v>728</v>
      </c>
      <c r="AI25" s="8" t="s">
        <v>725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827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757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777</v>
      </c>
      <c r="D35" s="8" t="s">
        <v>27</v>
      </c>
      <c r="E35" s="8" t="s">
        <v>781</v>
      </c>
      <c r="F35" s="8" t="str">
        <f>IF(ISBLANK(E35), "", Table2[[#This Row],[unique_id]])</f>
        <v>lounge_air_purifier_pm25</v>
      </c>
      <c r="G35" s="8" t="s">
        <v>208</v>
      </c>
      <c r="H35" s="8" t="s">
        <v>780</v>
      </c>
      <c r="I35" s="8" t="s">
        <v>30</v>
      </c>
      <c r="L35" s="8" t="s">
        <v>90</v>
      </c>
      <c r="N35" s="8" t="s">
        <v>753</v>
      </c>
      <c r="O35" s="10"/>
      <c r="P35" s="10"/>
      <c r="Q35" s="10"/>
      <c r="R35" s="10"/>
      <c r="S35" s="10"/>
      <c r="T35" s="8"/>
      <c r="W35" s="8" t="s">
        <v>783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777</v>
      </c>
      <c r="D36" s="8" t="s">
        <v>27</v>
      </c>
      <c r="E36" s="8" t="s">
        <v>902</v>
      </c>
      <c r="F36" s="8" t="str">
        <f>IF(ISBLANK(E36), "", Table2[[#This Row],[unique_id]])</f>
        <v>dining_air_purifier_pm25</v>
      </c>
      <c r="G36" s="8" t="s">
        <v>207</v>
      </c>
      <c r="H36" s="8" t="s">
        <v>780</v>
      </c>
      <c r="I36" s="8" t="s">
        <v>30</v>
      </c>
      <c r="L36" s="8" t="s">
        <v>90</v>
      </c>
      <c r="N36" s="8" t="s">
        <v>753</v>
      </c>
      <c r="O36" s="10"/>
      <c r="P36" s="10"/>
      <c r="Q36" s="10"/>
      <c r="R36" s="10"/>
      <c r="S36" s="10"/>
      <c r="T36" s="8"/>
      <c r="W36" s="8" t="s">
        <v>783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757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780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783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753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753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726</v>
      </c>
      <c r="AH39" s="8" t="s">
        <v>728</v>
      </c>
      <c r="AI39" s="8" t="s">
        <v>724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753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726</v>
      </c>
      <c r="AH40" s="8" t="s">
        <v>728</v>
      </c>
      <c r="AI40" s="8" t="s">
        <v>724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753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811</v>
      </c>
      <c r="AG41" s="10" t="s">
        <v>727</v>
      </c>
      <c r="AH41" s="8" t="s">
        <v>728</v>
      </c>
      <c r="AI41" s="8" t="s">
        <v>725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753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726</v>
      </c>
      <c r="AH42" s="8" t="s">
        <v>728</v>
      </c>
      <c r="AI42" s="8" t="s">
        <v>724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753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727</v>
      </c>
      <c r="AH43" s="8" t="s">
        <v>728</v>
      </c>
      <c r="AI43" s="8" t="s">
        <v>725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753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727</v>
      </c>
      <c r="AH44" s="8" t="s">
        <v>728</v>
      </c>
      <c r="AI44" s="8" t="s">
        <v>725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753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812</v>
      </c>
      <c r="AG45" s="10" t="s">
        <v>727</v>
      </c>
      <c r="AH45" s="8" t="s">
        <v>728</v>
      </c>
      <c r="AI45" s="8" t="s">
        <v>725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753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813</v>
      </c>
      <c r="AG46" s="10" t="s">
        <v>727</v>
      </c>
      <c r="AH46" s="8" t="s">
        <v>728</v>
      </c>
      <c r="AI46" s="8" t="s">
        <v>725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753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726</v>
      </c>
      <c r="AH47" s="8" t="s">
        <v>728</v>
      </c>
      <c r="AI47" s="8" t="s">
        <v>724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753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814</v>
      </c>
      <c r="AG48" s="10" t="s">
        <v>727</v>
      </c>
      <c r="AH48" s="8" t="s">
        <v>728</v>
      </c>
      <c r="AI48" s="8" t="s">
        <v>725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757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726</v>
      </c>
      <c r="AH51" s="8" t="s">
        <v>728</v>
      </c>
      <c r="AI51" s="8" t="s">
        <v>724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753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726</v>
      </c>
      <c r="AH52" s="8" t="s">
        <v>728</v>
      </c>
      <c r="AI52" s="8" t="s">
        <v>724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753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726</v>
      </c>
      <c r="AH53" s="8" t="s">
        <v>728</v>
      </c>
      <c r="AI53" s="8" t="s">
        <v>724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753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727</v>
      </c>
      <c r="AH54" s="8" t="s">
        <v>728</v>
      </c>
      <c r="AI54" s="8" t="s">
        <v>725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753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811</v>
      </c>
      <c r="AG55" s="10" t="s">
        <v>727</v>
      </c>
      <c r="AH55" s="8" t="s">
        <v>728</v>
      </c>
      <c r="AI55" s="8" t="s">
        <v>725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753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727</v>
      </c>
      <c r="AH56" s="8" t="s">
        <v>728</v>
      </c>
      <c r="AI56" s="8" t="s">
        <v>725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753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812</v>
      </c>
      <c r="AG57" s="10" t="s">
        <v>727</v>
      </c>
      <c r="AH57" s="8" t="s">
        <v>728</v>
      </c>
      <c r="AI57" s="8" t="s">
        <v>725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753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813</v>
      </c>
      <c r="AG58" s="10" t="s">
        <v>727</v>
      </c>
      <c r="AH58" s="8" t="s">
        <v>728</v>
      </c>
      <c r="AI58" s="8" t="s">
        <v>725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726</v>
      </c>
      <c r="AH59" s="8" t="s">
        <v>728</v>
      </c>
      <c r="AI59" s="8" t="s">
        <v>724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757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753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726</v>
      </c>
      <c r="AH61" s="8" t="s">
        <v>728</v>
      </c>
      <c r="AI61" s="8" t="s">
        <v>724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753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726</v>
      </c>
      <c r="AH62" s="8" t="s">
        <v>728</v>
      </c>
      <c r="AI62" s="8" t="s">
        <v>724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753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726</v>
      </c>
      <c r="AH63" s="8" t="s">
        <v>728</v>
      </c>
      <c r="AI63" s="8" t="s">
        <v>724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753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727</v>
      </c>
      <c r="AH64" s="8" t="s">
        <v>728</v>
      </c>
      <c r="AI64" s="8" t="s">
        <v>725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753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727</v>
      </c>
      <c r="AH65" s="8" t="s">
        <v>728</v>
      </c>
      <c r="AI65" s="8" t="s">
        <v>725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753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726</v>
      </c>
      <c r="AH66" s="8" t="s">
        <v>728</v>
      </c>
      <c r="AI66" s="8" t="s">
        <v>724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749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753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749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757</v>
      </c>
      <c r="D80" s="8" t="s">
        <v>500</v>
      </c>
      <c r="E80" s="8" t="s">
        <v>755</v>
      </c>
      <c r="F80" s="8" t="str">
        <f>IF(ISBLANK(E80), "", Table2[[#This Row],[unique_id]])</f>
        <v>graph_break</v>
      </c>
      <c r="G80" s="8" t="s">
        <v>756</v>
      </c>
      <c r="H80" s="8" t="s">
        <v>59</v>
      </c>
      <c r="I80" s="8" t="s">
        <v>192</v>
      </c>
      <c r="N80" s="8" t="s">
        <v>753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753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749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749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757</v>
      </c>
      <c r="D85" s="8" t="s">
        <v>500</v>
      </c>
      <c r="E85" s="8" t="s">
        <v>755</v>
      </c>
      <c r="F85" s="8" t="str">
        <f>IF(ISBLANK(E85), "", Table2[[#This Row],[unique_id]])</f>
        <v>graph_break</v>
      </c>
      <c r="G85" s="8" t="s">
        <v>756</v>
      </c>
      <c r="H85" s="8" t="s">
        <v>59</v>
      </c>
      <c r="I85" s="8" t="s">
        <v>192</v>
      </c>
      <c r="N85" s="8" t="s">
        <v>753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753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758</v>
      </c>
      <c r="F89" s="8" t="str">
        <f>IF(ISBLANK(E89), "", Table2[[#This Row],[unique_id]])</f>
        <v>home_movie</v>
      </c>
      <c r="G89" s="8" t="s">
        <v>772</v>
      </c>
      <c r="H89" s="8" t="s">
        <v>422</v>
      </c>
      <c r="I89" s="8" t="s">
        <v>132</v>
      </c>
      <c r="J89" s="8" t="s">
        <v>808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747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810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746</v>
      </c>
      <c r="F91" s="8" t="str">
        <f>IF(ISBLANK(E91), "", Table2[[#This Row],[unique_id]])</f>
        <v>home_reset</v>
      </c>
      <c r="G91" s="8" t="s">
        <v>773</v>
      </c>
      <c r="H91" s="8" t="s">
        <v>422</v>
      </c>
      <c r="I91" s="8" t="s">
        <v>132</v>
      </c>
      <c r="J91" s="8" t="s">
        <v>809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748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774</v>
      </c>
      <c r="H92" s="8" t="s">
        <v>422</v>
      </c>
      <c r="I92" s="8" t="s">
        <v>132</v>
      </c>
      <c r="J92" s="8" t="s">
        <v>774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682</v>
      </c>
      <c r="AM92" s="8" t="s">
        <v>533</v>
      </c>
      <c r="AN92" s="8" t="s">
        <v>675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771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764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761</v>
      </c>
      <c r="AH93" s="8" t="s">
        <v>760</v>
      </c>
      <c r="AI93" s="8" t="s">
        <v>762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682</v>
      </c>
      <c r="AM93" s="8" t="s">
        <v>759</v>
      </c>
      <c r="AN93" s="9" t="s">
        <v>763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765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761</v>
      </c>
      <c r="AH94" s="8" t="s">
        <v>760</v>
      </c>
      <c r="AI94" s="8" t="s">
        <v>762</v>
      </c>
      <c r="AJ94" s="8" t="str">
        <f>IF(OR(ISBLANK(AM94), ISBLANK(AN94)), "", Table2[[#This Row],[device_via_device]])</f>
        <v/>
      </c>
      <c r="AK94" s="8" t="s">
        <v>766</v>
      </c>
      <c r="AL94" s="8" t="s">
        <v>682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757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699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8"/>
      <c r="AK96" s="8" t="s">
        <v>130</v>
      </c>
      <c r="AO96" s="8" t="str">
        <f t="shared" si="10"/>
        <v/>
      </c>
    </row>
    <row r="97" spans="1:41" ht="16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894</v>
      </c>
      <c r="K97" s="8" t="s">
        <v>415</v>
      </c>
      <c r="L97" s="8" t="s">
        <v>136</v>
      </c>
      <c r="N97" s="8"/>
      <c r="O97" s="10"/>
      <c r="P97" s="10" t="s">
        <v>846</v>
      </c>
      <c r="Q97" s="20" t="s">
        <v>866</v>
      </c>
      <c r="R97" s="18" t="s">
        <v>967</v>
      </c>
      <c r="S97" s="18" t="s">
        <v>929</v>
      </c>
      <c r="T97" s="8"/>
      <c r="W97" s="8" t="s">
        <v>382</v>
      </c>
      <c r="Y97" s="10"/>
      <c r="AA97" s="8" t="str">
        <f t="shared" si="11"/>
        <v/>
      </c>
      <c r="AB97" s="8" t="str">
        <f t="shared" si="9"/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951</v>
      </c>
      <c r="AH97" s="8" t="s">
        <v>857</v>
      </c>
      <c r="AI97" s="8" t="s">
        <v>954</v>
      </c>
      <c r="AJ97" s="8" t="s">
        <v>585</v>
      </c>
      <c r="AK97" s="8" t="s">
        <v>130</v>
      </c>
      <c r="AO97" s="8" t="str">
        <f t="shared" si="10"/>
        <v/>
      </c>
    </row>
    <row r="98" spans="1:41" ht="16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845</v>
      </c>
      <c r="Q98" s="20" t="s">
        <v>866</v>
      </c>
      <c r="R98" s="18" t="s">
        <v>893</v>
      </c>
      <c r="S98" s="18" t="s">
        <v>929</v>
      </c>
      <c r="T98" s="8"/>
      <c r="Y98" s="10"/>
      <c r="AA98" s="8" t="str">
        <f t="shared" si="11"/>
        <v/>
      </c>
      <c r="AB98" s="8" t="str">
        <f t="shared" si="9"/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951</v>
      </c>
      <c r="AH98" s="8" t="s">
        <v>858</v>
      </c>
      <c r="AI98" s="8" t="s">
        <v>954</v>
      </c>
      <c r="AJ98" s="8" t="s">
        <v>585</v>
      </c>
      <c r="AK98" s="8" t="s">
        <v>130</v>
      </c>
      <c r="AM98" s="8" t="s">
        <v>864</v>
      </c>
      <c r="AO98" s="8" t="str">
        <f t="shared" si="10"/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894</v>
      </c>
      <c r="K99" s="8" t="s">
        <v>414</v>
      </c>
      <c r="L99" s="8" t="s">
        <v>136</v>
      </c>
      <c r="N99" s="8"/>
      <c r="O99" s="10"/>
      <c r="P99" s="10" t="s">
        <v>846</v>
      </c>
      <c r="Q99" s="20" t="s">
        <v>867</v>
      </c>
      <c r="R99" s="18" t="s">
        <v>967</v>
      </c>
      <c r="S99" s="18" t="s">
        <v>930</v>
      </c>
      <c r="T99" s="8"/>
      <c r="W99" s="8" t="s">
        <v>382</v>
      </c>
      <c r="Y99" s="10"/>
      <c r="AA99" s="8" t="str">
        <f t="shared" si="11"/>
        <v/>
      </c>
      <c r="AB99" s="8" t="str">
        <f t="shared" si="9"/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951</v>
      </c>
      <c r="AH99" s="8" t="s">
        <v>857</v>
      </c>
      <c r="AI99" s="8" t="s">
        <v>954</v>
      </c>
      <c r="AJ99" s="8" t="s">
        <v>585</v>
      </c>
      <c r="AK99" s="8" t="s">
        <v>127</v>
      </c>
      <c r="AO99" s="8" t="str">
        <f t="shared" si="10"/>
        <v/>
      </c>
    </row>
    <row r="100" spans="1:41" ht="16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845</v>
      </c>
      <c r="Q100" s="20" t="s">
        <v>867</v>
      </c>
      <c r="R100" s="18" t="s">
        <v>893</v>
      </c>
      <c r="S100" s="18" t="s">
        <v>930</v>
      </c>
      <c r="T100" s="8"/>
      <c r="Y100" s="10"/>
      <c r="AA100" s="8" t="str">
        <f t="shared" si="11"/>
        <v/>
      </c>
      <c r="AB100" s="8" t="str">
        <f t="shared" si="9"/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951</v>
      </c>
      <c r="AH100" s="8" t="s">
        <v>858</v>
      </c>
      <c r="AI100" s="8" t="s">
        <v>954</v>
      </c>
      <c r="AJ100" s="8" t="s">
        <v>585</v>
      </c>
      <c r="AK100" s="8" t="s">
        <v>127</v>
      </c>
      <c r="AM100" s="8" t="s">
        <v>891</v>
      </c>
      <c r="AO100" s="8" t="str">
        <f t="shared" si="10"/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700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855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127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684</v>
      </c>
      <c r="F102" s="8" t="str">
        <f>IF(ISBLANK(E102), "", Table2[[#This Row],[unique_id]])</f>
        <v>edwin_night_light</v>
      </c>
      <c r="G102" s="8" t="s">
        <v>683</v>
      </c>
      <c r="H102" s="8" t="s">
        <v>139</v>
      </c>
      <c r="I102" s="8" t="s">
        <v>132</v>
      </c>
      <c r="J102" s="8" t="s">
        <v>895</v>
      </c>
      <c r="K102" s="8" t="s">
        <v>415</v>
      </c>
      <c r="L102" s="8" t="s">
        <v>136</v>
      </c>
      <c r="N102" s="8"/>
      <c r="O102" s="10"/>
      <c r="P102" s="10" t="s">
        <v>846</v>
      </c>
      <c r="Q102" s="20">
        <v>300</v>
      </c>
      <c r="R102" s="18" t="s">
        <v>967</v>
      </c>
      <c r="S102" s="18" t="s">
        <v>929</v>
      </c>
      <c r="T102" s="8"/>
      <c r="W102" s="8" t="s">
        <v>382</v>
      </c>
      <c r="Y102" s="10"/>
      <c r="AA102" s="8" t="str">
        <f t="shared" si="11"/>
        <v/>
      </c>
      <c r="AB102" s="8" t="str">
        <f t="shared" si="9"/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842</v>
      </c>
      <c r="AH102" s="8" t="s">
        <v>862</v>
      </c>
      <c r="AI102" s="8" t="s">
        <v>841</v>
      </c>
      <c r="AJ102" s="8" t="s">
        <v>585</v>
      </c>
      <c r="AK102" s="8" t="s">
        <v>127</v>
      </c>
      <c r="AO102" s="8" t="str">
        <f t="shared" si="10"/>
        <v/>
      </c>
    </row>
    <row r="103" spans="1:41" ht="16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845</v>
      </c>
      <c r="Q103" s="20">
        <v>300</v>
      </c>
      <c r="R103" s="18" t="s">
        <v>893</v>
      </c>
      <c r="S103" s="18" t="s">
        <v>929</v>
      </c>
      <c r="T103" s="8"/>
      <c r="Y103" s="10"/>
      <c r="AA103" s="8" t="str">
        <f t="shared" si="11"/>
        <v/>
      </c>
      <c r="AB103" s="8" t="str">
        <f t="shared" si="9"/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842</v>
      </c>
      <c r="AH103" s="8" t="s">
        <v>863</v>
      </c>
      <c r="AI103" s="8" t="s">
        <v>841</v>
      </c>
      <c r="AJ103" s="8" t="s">
        <v>585</v>
      </c>
      <c r="AK103" s="8" t="s">
        <v>127</v>
      </c>
      <c r="AM103" s="8" t="s">
        <v>865</v>
      </c>
      <c r="AO103" s="8" t="str">
        <f t="shared" si="10"/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854</v>
      </c>
      <c r="K104" s="8" t="s">
        <v>413</v>
      </c>
      <c r="L104" s="8" t="s">
        <v>136</v>
      </c>
      <c r="N104" s="8"/>
      <c r="O104" s="10"/>
      <c r="P104" s="10" t="s">
        <v>846</v>
      </c>
      <c r="Q104" s="20">
        <v>400</v>
      </c>
      <c r="R104" s="18" t="s">
        <v>967</v>
      </c>
      <c r="S104" s="18" t="s">
        <v>928</v>
      </c>
      <c r="T104" s="8"/>
      <c r="W104" s="8" t="s">
        <v>382</v>
      </c>
      <c r="Y104" s="10"/>
      <c r="AA104" s="8" t="str">
        <f t="shared" si="11"/>
        <v/>
      </c>
      <c r="AB104" s="8" t="str">
        <f t="shared" si="9"/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842</v>
      </c>
      <c r="AH104" s="8" t="s">
        <v>843</v>
      </c>
      <c r="AI104" s="8" t="s">
        <v>841</v>
      </c>
      <c r="AJ104" s="8" t="s">
        <v>585</v>
      </c>
      <c r="AK104" s="8" t="s">
        <v>646</v>
      </c>
      <c r="AO104" s="8" t="str">
        <f t="shared" si="10"/>
        <v/>
      </c>
    </row>
    <row r="105" spans="1:41" ht="16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845</v>
      </c>
      <c r="Q105" s="20">
        <v>400</v>
      </c>
      <c r="R105" s="18" t="s">
        <v>893</v>
      </c>
      <c r="S105" s="18" t="s">
        <v>928</v>
      </c>
      <c r="T105" s="8"/>
      <c r="Y105" s="10"/>
      <c r="AA105" s="8" t="str">
        <f t="shared" si="11"/>
        <v/>
      </c>
      <c r="AB105" s="8" t="str">
        <f t="shared" si="9"/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842</v>
      </c>
      <c r="AH105" s="8" t="s">
        <v>844</v>
      </c>
      <c r="AI105" s="8" t="s">
        <v>841</v>
      </c>
      <c r="AJ105" s="8" t="s">
        <v>585</v>
      </c>
      <c r="AK105" s="8" t="s">
        <v>646</v>
      </c>
      <c r="AM105" s="8" t="s">
        <v>868</v>
      </c>
      <c r="AO105" s="8" t="str">
        <f t="shared" si="10"/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845</v>
      </c>
      <c r="Q106" s="20">
        <v>400</v>
      </c>
      <c r="R106" s="18" t="s">
        <v>893</v>
      </c>
      <c r="S106" s="18" t="s">
        <v>928</v>
      </c>
      <c r="T106" s="8"/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842</v>
      </c>
      <c r="AH106" s="8" t="s">
        <v>851</v>
      </c>
      <c r="AI106" s="8" t="s">
        <v>841</v>
      </c>
      <c r="AJ106" s="8" t="s">
        <v>585</v>
      </c>
      <c r="AK106" s="8" t="s">
        <v>646</v>
      </c>
      <c r="AM106" s="8" t="s">
        <v>869</v>
      </c>
      <c r="AO106" s="8" t="str">
        <f t="shared" si="10"/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845</v>
      </c>
      <c r="Q107" s="20">
        <v>400</v>
      </c>
      <c r="R107" s="18" t="s">
        <v>893</v>
      </c>
      <c r="S107" s="18" t="s">
        <v>928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842</v>
      </c>
      <c r="AH107" s="8" t="s">
        <v>852</v>
      </c>
      <c r="AI107" s="8" t="s">
        <v>841</v>
      </c>
      <c r="AJ107" s="8" t="s">
        <v>585</v>
      </c>
      <c r="AK107" s="8" t="s">
        <v>646</v>
      </c>
      <c r="AM107" s="8" t="s">
        <v>870</v>
      </c>
      <c r="AO107" s="8" t="str">
        <f t="shared" si="10"/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845</v>
      </c>
      <c r="Q108" s="20">
        <v>400</v>
      </c>
      <c r="R108" s="18" t="s">
        <v>893</v>
      </c>
      <c r="S108" s="18" t="s">
        <v>928</v>
      </c>
      <c r="T108" s="8"/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842</v>
      </c>
      <c r="AH108" s="8" t="s">
        <v>859</v>
      </c>
      <c r="AI108" s="8" t="s">
        <v>841</v>
      </c>
      <c r="AJ108" s="8" t="s">
        <v>585</v>
      </c>
      <c r="AK108" s="8" t="s">
        <v>646</v>
      </c>
      <c r="AM108" s="8" t="s">
        <v>871</v>
      </c>
      <c r="AO108" s="8" t="str">
        <f t="shared" si="10"/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854</v>
      </c>
      <c r="K109" s="8" t="s">
        <v>414</v>
      </c>
      <c r="L109" s="8" t="s">
        <v>136</v>
      </c>
      <c r="N109" s="8"/>
      <c r="O109" s="10"/>
      <c r="P109" s="10" t="s">
        <v>846</v>
      </c>
      <c r="Q109" s="20">
        <v>500</v>
      </c>
      <c r="R109" s="18" t="s">
        <v>967</v>
      </c>
      <c r="S109" s="18" t="s">
        <v>930</v>
      </c>
      <c r="T109" s="8"/>
      <c r="W109" s="8" t="s">
        <v>382</v>
      </c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842</v>
      </c>
      <c r="AH109" s="8" t="s">
        <v>843</v>
      </c>
      <c r="AI109" s="8" t="s">
        <v>841</v>
      </c>
      <c r="AJ109" s="8" t="s">
        <v>585</v>
      </c>
      <c r="AK109" s="8" t="s">
        <v>207</v>
      </c>
      <c r="AO109" s="8" t="str">
        <f t="shared" si="10"/>
        <v/>
      </c>
    </row>
    <row r="110" spans="1:41" ht="16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845</v>
      </c>
      <c r="Q110" s="20">
        <v>500</v>
      </c>
      <c r="R110" s="18" t="s">
        <v>893</v>
      </c>
      <c r="S110" s="18" t="s">
        <v>930</v>
      </c>
      <c r="T110" s="8"/>
      <c r="Y110" s="10"/>
      <c r="AA110" s="8" t="str">
        <f t="shared" si="11"/>
        <v/>
      </c>
      <c r="AB110" s="8" t="str">
        <f t="shared" si="9"/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842</v>
      </c>
      <c r="AH110" s="8" t="s">
        <v>844</v>
      </c>
      <c r="AI110" s="8" t="s">
        <v>841</v>
      </c>
      <c r="AJ110" s="8" t="s">
        <v>585</v>
      </c>
      <c r="AK110" s="8" t="s">
        <v>207</v>
      </c>
      <c r="AM110" s="8" t="s">
        <v>872</v>
      </c>
      <c r="AO110" s="8" t="str">
        <f t="shared" si="10"/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845</v>
      </c>
      <c r="Q111" s="20">
        <v>500</v>
      </c>
      <c r="R111" s="18" t="s">
        <v>893</v>
      </c>
      <c r="S111" s="18" t="s">
        <v>930</v>
      </c>
      <c r="T111" s="8"/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842</v>
      </c>
      <c r="AH111" s="8" t="s">
        <v>851</v>
      </c>
      <c r="AI111" s="8" t="s">
        <v>841</v>
      </c>
      <c r="AJ111" s="8" t="s">
        <v>585</v>
      </c>
      <c r="AK111" s="8" t="s">
        <v>207</v>
      </c>
      <c r="AM111" s="8" t="s">
        <v>873</v>
      </c>
      <c r="AO111" s="8" t="str">
        <f t="shared" si="10"/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845</v>
      </c>
      <c r="Q112" s="20">
        <v>500</v>
      </c>
      <c r="R112" s="18" t="s">
        <v>893</v>
      </c>
      <c r="S112" s="18" t="s">
        <v>930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842</v>
      </c>
      <c r="AH112" s="8" t="s">
        <v>852</v>
      </c>
      <c r="AI112" s="8" t="s">
        <v>841</v>
      </c>
      <c r="AJ112" s="8" t="s">
        <v>585</v>
      </c>
      <c r="AK112" s="8" t="s">
        <v>207</v>
      </c>
      <c r="AM112" s="8" t="s">
        <v>874</v>
      </c>
      <c r="AO112" s="8" t="str">
        <f t="shared" si="10"/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845</v>
      </c>
      <c r="Q113" s="20">
        <v>500</v>
      </c>
      <c r="R113" s="18" t="s">
        <v>893</v>
      </c>
      <c r="S113" s="18" t="s">
        <v>930</v>
      </c>
      <c r="T113" s="8"/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842</v>
      </c>
      <c r="AH113" s="8" t="s">
        <v>859</v>
      </c>
      <c r="AI113" s="8" t="s">
        <v>841</v>
      </c>
      <c r="AJ113" s="8" t="s">
        <v>585</v>
      </c>
      <c r="AK113" s="8" t="s">
        <v>207</v>
      </c>
      <c r="AM113" s="8" t="s">
        <v>875</v>
      </c>
      <c r="AO113" s="8" t="str">
        <f t="shared" si="10"/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845</v>
      </c>
      <c r="Q114" s="20">
        <v>500</v>
      </c>
      <c r="R114" s="18" t="s">
        <v>893</v>
      </c>
      <c r="S114" s="18" t="s">
        <v>930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842</v>
      </c>
      <c r="AH114" s="8" t="s">
        <v>860</v>
      </c>
      <c r="AI114" s="8" t="s">
        <v>841</v>
      </c>
      <c r="AJ114" s="8" t="s">
        <v>585</v>
      </c>
      <c r="AK114" s="8" t="s">
        <v>207</v>
      </c>
      <c r="AM114" s="8" t="s">
        <v>876</v>
      </c>
      <c r="AO114" s="8" t="str">
        <f t="shared" si="10"/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845</v>
      </c>
      <c r="Q115" s="20">
        <v>500</v>
      </c>
      <c r="R115" s="18" t="s">
        <v>893</v>
      </c>
      <c r="S115" s="18" t="s">
        <v>930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842</v>
      </c>
      <c r="AH115" s="8" t="s">
        <v>861</v>
      </c>
      <c r="AI115" s="8" t="s">
        <v>841</v>
      </c>
      <c r="AJ115" s="8" t="s">
        <v>585</v>
      </c>
      <c r="AK115" s="8" t="s">
        <v>207</v>
      </c>
      <c r="AM115" s="8" t="s">
        <v>877</v>
      </c>
      <c r="AO115" s="8" t="str">
        <f t="shared" si="10"/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854</v>
      </c>
      <c r="K116" s="8" t="s">
        <v>414</v>
      </c>
      <c r="L116" s="8" t="s">
        <v>136</v>
      </c>
      <c r="N116" s="8"/>
      <c r="O116" s="10"/>
      <c r="P116" s="10" t="s">
        <v>846</v>
      </c>
      <c r="Q116" s="20">
        <v>600</v>
      </c>
      <c r="R116" s="18" t="s">
        <v>967</v>
      </c>
      <c r="S116" s="18" t="s">
        <v>930</v>
      </c>
      <c r="T116" s="8"/>
      <c r="W116" s="8" t="s">
        <v>382</v>
      </c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842</v>
      </c>
      <c r="AH116" s="8" t="s">
        <v>843</v>
      </c>
      <c r="AI116" s="8" t="s">
        <v>841</v>
      </c>
      <c r="AJ116" s="8" t="s">
        <v>585</v>
      </c>
      <c r="AK116" s="8" t="s">
        <v>208</v>
      </c>
      <c r="AO116" s="8" t="str">
        <f t="shared" si="10"/>
        <v/>
      </c>
    </row>
    <row r="117" spans="1:41" ht="16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845</v>
      </c>
      <c r="Q117" s="20">
        <v>600</v>
      </c>
      <c r="R117" s="18" t="s">
        <v>893</v>
      </c>
      <c r="S117" s="18" t="s">
        <v>930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842</v>
      </c>
      <c r="AH117" s="8" t="s">
        <v>844</v>
      </c>
      <c r="AI117" s="8" t="s">
        <v>841</v>
      </c>
      <c r="AJ117" s="8" t="s">
        <v>585</v>
      </c>
      <c r="AK117" s="8" t="s">
        <v>208</v>
      </c>
      <c r="AM117" s="8" t="s">
        <v>878</v>
      </c>
      <c r="AO117" s="8" t="str">
        <f t="shared" si="10"/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845</v>
      </c>
      <c r="Q118" s="20">
        <v>600</v>
      </c>
      <c r="R118" s="18" t="s">
        <v>893</v>
      </c>
      <c r="S118" s="18" t="s">
        <v>930</v>
      </c>
      <c r="T118" s="8"/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842</v>
      </c>
      <c r="AH118" s="8" t="s">
        <v>851</v>
      </c>
      <c r="AI118" s="8" t="s">
        <v>841</v>
      </c>
      <c r="AJ118" s="8" t="s">
        <v>585</v>
      </c>
      <c r="AK118" s="8" t="s">
        <v>208</v>
      </c>
      <c r="AM118" s="8" t="s">
        <v>879</v>
      </c>
      <c r="AO118" s="8" t="str">
        <f t="shared" si="10"/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845</v>
      </c>
      <c r="Q119" s="20">
        <v>600</v>
      </c>
      <c r="R119" s="18" t="s">
        <v>893</v>
      </c>
      <c r="S119" s="18" t="s">
        <v>930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842</v>
      </c>
      <c r="AH119" s="8" t="s">
        <v>852</v>
      </c>
      <c r="AI119" s="8" t="s">
        <v>841</v>
      </c>
      <c r="AJ119" s="8" t="s">
        <v>585</v>
      </c>
      <c r="AK119" s="8" t="s">
        <v>208</v>
      </c>
      <c r="AM119" s="8" t="s">
        <v>880</v>
      </c>
      <c r="AO119" s="8" t="str">
        <f t="shared" si="10"/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702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853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 t="shared" si="11"/>
        <v/>
      </c>
      <c r="AB120" s="8" t="str">
        <f t="shared" si="9"/>
        <v/>
      </c>
      <c r="AE120" s="8"/>
      <c r="AK120" s="8" t="s">
        <v>173</v>
      </c>
      <c r="AO120" s="8" t="str">
        <f t="shared" si="10"/>
        <v/>
      </c>
    </row>
    <row r="121" spans="1:41" ht="16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940</v>
      </c>
      <c r="F121" s="8" t="str">
        <f>IF(ISBLANK(E121), "", Table2[[#This Row],[unique_id]])</f>
        <v>lounge_lamp</v>
      </c>
      <c r="G121" s="8" t="s">
        <v>941</v>
      </c>
      <c r="H121" s="8" t="s">
        <v>139</v>
      </c>
      <c r="I121" s="8" t="s">
        <v>132</v>
      </c>
      <c r="J121" s="8" t="s">
        <v>894</v>
      </c>
      <c r="K121" s="8" t="s">
        <v>414</v>
      </c>
      <c r="L121" s="8" t="s">
        <v>136</v>
      </c>
      <c r="N121" s="8"/>
      <c r="O121" s="10"/>
      <c r="P121" s="10" t="s">
        <v>846</v>
      </c>
      <c r="Q121" s="20" t="s">
        <v>943</v>
      </c>
      <c r="R121" s="18" t="s">
        <v>967</v>
      </c>
      <c r="S121" s="18" t="s">
        <v>930</v>
      </c>
      <c r="T121" s="8"/>
      <c r="W121" s="8" t="s">
        <v>382</v>
      </c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842</v>
      </c>
      <c r="AH121" s="8" t="s">
        <v>857</v>
      </c>
      <c r="AI121" s="8" t="s">
        <v>841</v>
      </c>
      <c r="AJ121" s="8" t="s">
        <v>585</v>
      </c>
      <c r="AK121" s="8" t="s">
        <v>208</v>
      </c>
      <c r="AO121" s="8" t="str">
        <f t="shared" si="10"/>
        <v/>
      </c>
    </row>
    <row r="122" spans="1:41" ht="16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845</v>
      </c>
      <c r="Q122" s="20" t="s">
        <v>943</v>
      </c>
      <c r="R122" s="18" t="s">
        <v>893</v>
      </c>
      <c r="S122" s="18" t="s">
        <v>929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842</v>
      </c>
      <c r="AH122" s="8" t="s">
        <v>858</v>
      </c>
      <c r="AI122" s="8" t="s">
        <v>841</v>
      </c>
      <c r="AJ122" s="8" t="s">
        <v>585</v>
      </c>
      <c r="AK122" s="8" t="s">
        <v>208</v>
      </c>
      <c r="AM122" s="8" t="s">
        <v>942</v>
      </c>
      <c r="AO122" s="8" t="str">
        <f t="shared" si="10"/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854</v>
      </c>
      <c r="K123" s="8" t="s">
        <v>413</v>
      </c>
      <c r="L123" s="8" t="s">
        <v>136</v>
      </c>
      <c r="N123" s="8"/>
      <c r="O123" s="10"/>
      <c r="P123" s="10" t="s">
        <v>846</v>
      </c>
      <c r="Q123" s="10">
        <v>700</v>
      </c>
      <c r="R123" s="18" t="s">
        <v>967</v>
      </c>
      <c r="S123" s="18" t="s">
        <v>928</v>
      </c>
      <c r="T123" s="8"/>
      <c r="W123" s="8" t="s">
        <v>382</v>
      </c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842</v>
      </c>
      <c r="AH123" s="8" t="s">
        <v>843</v>
      </c>
      <c r="AI123" s="8" t="s">
        <v>841</v>
      </c>
      <c r="AJ123" s="8" t="s">
        <v>585</v>
      </c>
      <c r="AK123" s="8" t="s">
        <v>206</v>
      </c>
      <c r="AO123" s="8" t="str">
        <f t="shared" si="10"/>
        <v/>
      </c>
    </row>
    <row r="124" spans="1:41" ht="16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845</v>
      </c>
      <c r="Q124" s="10">
        <v>700</v>
      </c>
      <c r="R124" s="18" t="s">
        <v>893</v>
      </c>
      <c r="S124" s="18" t="s">
        <v>928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842</v>
      </c>
      <c r="AH124" s="8" t="s">
        <v>844</v>
      </c>
      <c r="AI124" s="8" t="s">
        <v>841</v>
      </c>
      <c r="AJ124" s="8" t="s">
        <v>585</v>
      </c>
      <c r="AK124" s="8" t="s">
        <v>206</v>
      </c>
      <c r="AM124" s="8" t="s">
        <v>840</v>
      </c>
      <c r="AO124" s="8" t="str">
        <f t="shared" si="10"/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845</v>
      </c>
      <c r="Q125" s="10">
        <v>700</v>
      </c>
      <c r="R125" s="18" t="s">
        <v>893</v>
      </c>
      <c r="S125" s="18" t="s">
        <v>928</v>
      </c>
      <c r="T125" s="8"/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842</v>
      </c>
      <c r="AH125" s="8" t="s">
        <v>851</v>
      </c>
      <c r="AI125" s="8" t="s">
        <v>841</v>
      </c>
      <c r="AJ125" s="8" t="s">
        <v>585</v>
      </c>
      <c r="AK125" s="8" t="s">
        <v>206</v>
      </c>
      <c r="AM125" s="8" t="s">
        <v>849</v>
      </c>
      <c r="AO125" s="8" t="str">
        <f t="shared" si="10"/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845</v>
      </c>
      <c r="Q126" s="10">
        <v>700</v>
      </c>
      <c r="R126" s="18" t="s">
        <v>893</v>
      </c>
      <c r="S126" s="18" t="s">
        <v>928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842</v>
      </c>
      <c r="AH126" s="8" t="s">
        <v>852</v>
      </c>
      <c r="AI126" s="8" t="s">
        <v>841</v>
      </c>
      <c r="AJ126" s="8" t="s">
        <v>585</v>
      </c>
      <c r="AK126" s="8" t="s">
        <v>206</v>
      </c>
      <c r="AM126" s="8" t="s">
        <v>850</v>
      </c>
      <c r="AO126" s="8" t="str">
        <f t="shared" si="10"/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854</v>
      </c>
      <c r="K127" s="8" t="s">
        <v>414</v>
      </c>
      <c r="L127" s="8" t="s">
        <v>136</v>
      </c>
      <c r="N127" s="8"/>
      <c r="O127" s="10"/>
      <c r="P127" s="10" t="s">
        <v>846</v>
      </c>
      <c r="Q127" s="10">
        <v>800</v>
      </c>
      <c r="R127" s="18" t="s">
        <v>967</v>
      </c>
      <c r="S127" s="18" t="s">
        <v>930</v>
      </c>
      <c r="T127" s="8"/>
      <c r="W127" s="8" t="s">
        <v>382</v>
      </c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951</v>
      </c>
      <c r="AH127" s="8" t="s">
        <v>843</v>
      </c>
      <c r="AI127" s="8" t="s">
        <v>954</v>
      </c>
      <c r="AJ127" s="8" t="s">
        <v>585</v>
      </c>
      <c r="AK127" s="8" t="s">
        <v>220</v>
      </c>
      <c r="AO127" s="8" t="str">
        <f t="shared" si="10"/>
        <v/>
      </c>
    </row>
    <row r="128" spans="1:41" ht="16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845</v>
      </c>
      <c r="Q128" s="10">
        <v>800</v>
      </c>
      <c r="R128" s="18" t="s">
        <v>893</v>
      </c>
      <c r="S128" s="18" t="s">
        <v>930</v>
      </c>
      <c r="T128" s="8"/>
      <c r="Y128" s="10"/>
      <c r="AA128" s="8" t="str">
        <f t="shared" ref="AA128:AA154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951</v>
      </c>
      <c r="AH128" s="8" t="s">
        <v>844</v>
      </c>
      <c r="AI128" s="8" t="s">
        <v>954</v>
      </c>
      <c r="AJ128" s="8" t="s">
        <v>585</v>
      </c>
      <c r="AK128" s="8" t="s">
        <v>220</v>
      </c>
      <c r="AM128" s="8" t="s">
        <v>881</v>
      </c>
      <c r="AO128" s="8" t="str">
        <f t="shared" si="10"/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845</v>
      </c>
      <c r="Q129" s="10">
        <v>800</v>
      </c>
      <c r="R129" s="18" t="s">
        <v>893</v>
      </c>
      <c r="S129" s="18" t="s">
        <v>930</v>
      </c>
      <c r="T129" s="8"/>
      <c r="Y129" s="10"/>
      <c r="AA129" s="8" t="str">
        <f t="shared" si="12"/>
        <v/>
      </c>
      <c r="AB129" s="8" t="str">
        <f t="shared" si="9"/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951</v>
      </c>
      <c r="AH129" s="8" t="s">
        <v>851</v>
      </c>
      <c r="AI129" s="8" t="s">
        <v>954</v>
      </c>
      <c r="AJ129" s="8" t="s">
        <v>585</v>
      </c>
      <c r="AK129" s="8" t="s">
        <v>220</v>
      </c>
      <c r="AM129" s="8" t="s">
        <v>882</v>
      </c>
      <c r="AO129" s="8" t="str">
        <f t="shared" si="10"/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845</v>
      </c>
      <c r="Q130" s="10">
        <v>800</v>
      </c>
      <c r="R130" s="18" t="s">
        <v>893</v>
      </c>
      <c r="S130" s="18" t="s">
        <v>930</v>
      </c>
      <c r="T130" s="8"/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951</v>
      </c>
      <c r="AH130" s="8" t="s">
        <v>852</v>
      </c>
      <c r="AI130" s="8" t="s">
        <v>954</v>
      </c>
      <c r="AJ130" s="8" t="s">
        <v>585</v>
      </c>
      <c r="AK130" s="8" t="s">
        <v>220</v>
      </c>
      <c r="AM130" s="8" t="s">
        <v>883</v>
      </c>
      <c r="AO130" s="8" t="str">
        <f t="shared" si="10"/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845</v>
      </c>
      <c r="Q131" s="10">
        <v>800</v>
      </c>
      <c r="R131" s="18" t="s">
        <v>893</v>
      </c>
      <c r="S131" s="18" t="s">
        <v>930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951</v>
      </c>
      <c r="AH131" s="8" t="s">
        <v>859</v>
      </c>
      <c r="AI131" s="8" t="s">
        <v>954</v>
      </c>
      <c r="AJ131" s="8" t="s">
        <v>585</v>
      </c>
      <c r="AK131" s="8" t="s">
        <v>220</v>
      </c>
      <c r="AM131" s="8" t="s">
        <v>884</v>
      </c>
      <c r="AO131" s="8" t="str">
        <f t="shared" si="10"/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982</v>
      </c>
      <c r="F132" s="8" t="str">
        <f>IF(ISBLANK(E132), "", Table2[[#This Row],[unique_id]])</f>
        <v>kitchen_downlights</v>
      </c>
      <c r="G132" s="8" t="s">
        <v>983</v>
      </c>
      <c r="H132" s="8" t="s">
        <v>139</v>
      </c>
      <c r="I132" s="8" t="s">
        <v>132</v>
      </c>
      <c r="J132" s="8" t="s">
        <v>984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985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682</v>
      </c>
      <c r="AM132" s="8" t="s">
        <v>531</v>
      </c>
      <c r="AN132" s="8" t="s">
        <v>673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854</v>
      </c>
      <c r="K133" s="8" t="s">
        <v>414</v>
      </c>
      <c r="L133" s="8" t="s">
        <v>136</v>
      </c>
      <c r="N133" s="8"/>
      <c r="O133" s="10"/>
      <c r="P133" s="10" t="s">
        <v>846</v>
      </c>
      <c r="Q133" s="10">
        <v>900</v>
      </c>
      <c r="R133" s="18" t="s">
        <v>967</v>
      </c>
      <c r="S133" s="18" t="s">
        <v>930</v>
      </c>
      <c r="T133" s="8"/>
      <c r="W133" s="8" t="s">
        <v>382</v>
      </c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842</v>
      </c>
      <c r="AH133" s="8" t="s">
        <v>843</v>
      </c>
      <c r="AI133" s="8" t="s">
        <v>841</v>
      </c>
      <c r="AJ133" s="8" t="s">
        <v>585</v>
      </c>
      <c r="AK133" s="8" t="s">
        <v>228</v>
      </c>
      <c r="AO133" s="8" t="str">
        <f t="shared" si="14"/>
        <v/>
      </c>
    </row>
    <row r="134" spans="1:41" ht="16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845</v>
      </c>
      <c r="Q134" s="10">
        <v>900</v>
      </c>
      <c r="R134" s="18" t="s">
        <v>893</v>
      </c>
      <c r="S134" s="18" t="s">
        <v>930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842</v>
      </c>
      <c r="AH134" s="8" t="s">
        <v>844</v>
      </c>
      <c r="AI134" s="8" t="s">
        <v>841</v>
      </c>
      <c r="AJ134" s="8" t="s">
        <v>585</v>
      </c>
      <c r="AK134" s="8" t="s">
        <v>228</v>
      </c>
      <c r="AM134" s="8" t="s">
        <v>885</v>
      </c>
      <c r="AO134" s="8" t="str">
        <f t="shared" si="14"/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854</v>
      </c>
      <c r="K135" s="8" t="s">
        <v>414</v>
      </c>
      <c r="L135" s="8" t="s">
        <v>136</v>
      </c>
      <c r="N135" s="8"/>
      <c r="O135" s="10"/>
      <c r="P135" s="10" t="s">
        <v>846</v>
      </c>
      <c r="Q135" s="10">
        <v>1000</v>
      </c>
      <c r="R135" s="18" t="s">
        <v>967</v>
      </c>
      <c r="S135" s="18" t="s">
        <v>930</v>
      </c>
      <c r="T135" s="8"/>
      <c r="W135" s="8" t="s">
        <v>382</v>
      </c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842</v>
      </c>
      <c r="AH135" s="8" t="s">
        <v>843</v>
      </c>
      <c r="AI135" s="8" t="s">
        <v>841</v>
      </c>
      <c r="AJ135" s="8" t="s">
        <v>585</v>
      </c>
      <c r="AK135" s="8" t="s">
        <v>226</v>
      </c>
      <c r="AO135" s="8" t="str">
        <f t="shared" si="14"/>
        <v/>
      </c>
    </row>
    <row r="136" spans="1:41" ht="16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845</v>
      </c>
      <c r="Q136" s="10">
        <v>1000</v>
      </c>
      <c r="R136" s="18" t="s">
        <v>893</v>
      </c>
      <c r="S136" s="18" t="s">
        <v>930</v>
      </c>
      <c r="T136" s="8"/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842</v>
      </c>
      <c r="AH136" s="8" t="s">
        <v>844</v>
      </c>
      <c r="AI136" s="8" t="s">
        <v>841</v>
      </c>
      <c r="AJ136" s="8" t="s">
        <v>585</v>
      </c>
      <c r="AK136" s="8" t="s">
        <v>226</v>
      </c>
      <c r="AM136" s="8" t="s">
        <v>886</v>
      </c>
      <c r="AO136" s="8" t="str">
        <f t="shared" si="14"/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854</v>
      </c>
      <c r="L137" s="8" t="s">
        <v>136</v>
      </c>
      <c r="N137" s="8"/>
      <c r="O137" s="10"/>
      <c r="P137" s="10" t="s">
        <v>846</v>
      </c>
      <c r="Q137" s="10">
        <v>1100</v>
      </c>
      <c r="R137" s="18" t="s">
        <v>967</v>
      </c>
      <c r="S137" s="18" t="s">
        <v>931</v>
      </c>
      <c r="T137" s="8"/>
      <c r="W137" s="8" t="s">
        <v>382</v>
      </c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951</v>
      </c>
      <c r="AH137" s="8" t="s">
        <v>843</v>
      </c>
      <c r="AI137" s="8" t="s">
        <v>954</v>
      </c>
      <c r="AJ137" s="8" t="s">
        <v>585</v>
      </c>
      <c r="AK137" s="8" t="s">
        <v>227</v>
      </c>
      <c r="AO137" s="8" t="str">
        <f t="shared" si="14"/>
        <v/>
      </c>
    </row>
    <row r="138" spans="1:41" ht="16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845</v>
      </c>
      <c r="Q138" s="10">
        <v>1100</v>
      </c>
      <c r="R138" s="18" t="s">
        <v>893</v>
      </c>
      <c r="S138" s="18" t="s">
        <v>931</v>
      </c>
      <c r="T138" s="8"/>
      <c r="U138" s="13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951</v>
      </c>
      <c r="AH138" s="8" t="s">
        <v>844</v>
      </c>
      <c r="AI138" s="8" t="s">
        <v>954</v>
      </c>
      <c r="AJ138" s="8" t="s">
        <v>585</v>
      </c>
      <c r="AK138" s="8" t="s">
        <v>227</v>
      </c>
      <c r="AM138" s="8" t="s">
        <v>887</v>
      </c>
      <c r="AO138" s="8" t="str">
        <f t="shared" si="14"/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854</v>
      </c>
      <c r="K139" s="8" t="s">
        <v>413</v>
      </c>
      <c r="L139" s="8" t="s">
        <v>136</v>
      </c>
      <c r="N139" s="8"/>
      <c r="O139" s="10"/>
      <c r="P139" s="10" t="s">
        <v>846</v>
      </c>
      <c r="Q139" s="10">
        <v>1200</v>
      </c>
      <c r="R139" s="18" t="s">
        <v>967</v>
      </c>
      <c r="S139" s="18" t="s">
        <v>928</v>
      </c>
      <c r="T139" s="8"/>
      <c r="W139" s="8" t="s">
        <v>382</v>
      </c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842</v>
      </c>
      <c r="AH139" s="8" t="s">
        <v>843</v>
      </c>
      <c r="AI139" s="8" t="s">
        <v>841</v>
      </c>
      <c r="AJ139" s="8" t="s">
        <v>585</v>
      </c>
      <c r="AK139" s="8" t="s">
        <v>542</v>
      </c>
      <c r="AO139" s="8" t="str">
        <f t="shared" si="14"/>
        <v/>
      </c>
    </row>
    <row r="140" spans="1:41" ht="16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845</v>
      </c>
      <c r="Q140" s="10">
        <v>1200</v>
      </c>
      <c r="R140" s="18" t="s">
        <v>893</v>
      </c>
      <c r="S140" s="18" t="s">
        <v>928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842</v>
      </c>
      <c r="AH140" s="8" t="s">
        <v>844</v>
      </c>
      <c r="AI140" s="8" t="s">
        <v>841</v>
      </c>
      <c r="AJ140" s="8" t="s">
        <v>585</v>
      </c>
      <c r="AK140" s="8" t="s">
        <v>542</v>
      </c>
      <c r="AM140" s="8" t="s">
        <v>888</v>
      </c>
      <c r="AO140" s="8" t="str">
        <f t="shared" si="14"/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854</v>
      </c>
      <c r="K141" s="8" t="s">
        <v>413</v>
      </c>
      <c r="L141" s="8" t="s">
        <v>136</v>
      </c>
      <c r="N141" s="8"/>
      <c r="O141" s="10"/>
      <c r="P141" s="10" t="s">
        <v>846</v>
      </c>
      <c r="Q141" s="10">
        <v>1300</v>
      </c>
      <c r="R141" s="18" t="s">
        <v>967</v>
      </c>
      <c r="S141" s="18" t="s">
        <v>928</v>
      </c>
      <c r="T141" s="8"/>
      <c r="W141" s="8" t="s">
        <v>382</v>
      </c>
      <c r="Y141" s="10"/>
      <c r="AA141" s="8" t="str">
        <f t="shared" si="12"/>
        <v/>
      </c>
      <c r="AB141" s="8" t="str">
        <f t="shared" si="13"/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951</v>
      </c>
      <c r="AH141" s="8" t="s">
        <v>843</v>
      </c>
      <c r="AI141" s="8" t="s">
        <v>954</v>
      </c>
      <c r="AJ141" s="8" t="s">
        <v>585</v>
      </c>
      <c r="AK141" s="8" t="s">
        <v>621</v>
      </c>
      <c r="AO141" s="8" t="str">
        <f t="shared" si="14"/>
        <v/>
      </c>
    </row>
    <row r="142" spans="1:41" ht="16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845</v>
      </c>
      <c r="Q142" s="10">
        <v>1300</v>
      </c>
      <c r="R142" s="18" t="s">
        <v>893</v>
      </c>
      <c r="S142" s="18" t="s">
        <v>928</v>
      </c>
      <c r="T142" s="8"/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951</v>
      </c>
      <c r="AH142" s="8" t="s">
        <v>844</v>
      </c>
      <c r="AI142" s="8" t="s">
        <v>954</v>
      </c>
      <c r="AJ142" s="8" t="s">
        <v>585</v>
      </c>
      <c r="AK142" s="8" t="s">
        <v>621</v>
      </c>
      <c r="AM142" s="8" t="s">
        <v>889</v>
      </c>
      <c r="AO142" s="8" t="str">
        <f t="shared" si="14"/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854</v>
      </c>
      <c r="K143" s="8" t="s">
        <v>413</v>
      </c>
      <c r="L143" s="8" t="s">
        <v>136</v>
      </c>
      <c r="N143" s="8"/>
      <c r="O143" s="10"/>
      <c r="P143" s="10" t="s">
        <v>846</v>
      </c>
      <c r="Q143" s="10">
        <v>1400</v>
      </c>
      <c r="R143" s="18" t="s">
        <v>967</v>
      </c>
      <c r="S143" s="18" t="s">
        <v>928</v>
      </c>
      <c r="T143" s="8"/>
      <c r="W143" s="8" t="s">
        <v>382</v>
      </c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951</v>
      </c>
      <c r="AH143" s="8" t="s">
        <v>843</v>
      </c>
      <c r="AI143" s="8" t="s">
        <v>954</v>
      </c>
      <c r="AJ143" s="8" t="s">
        <v>585</v>
      </c>
      <c r="AK143" s="8" t="s">
        <v>856</v>
      </c>
      <c r="AO143" s="8" t="str">
        <f t="shared" si="14"/>
        <v/>
      </c>
    </row>
    <row r="144" spans="1:41" ht="16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845</v>
      </c>
      <c r="Q144" s="10">
        <v>1400</v>
      </c>
      <c r="R144" s="18" t="s">
        <v>893</v>
      </c>
      <c r="S144" s="18" t="s">
        <v>928</v>
      </c>
      <c r="T144" s="8"/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951</v>
      </c>
      <c r="AH144" s="8" t="s">
        <v>844</v>
      </c>
      <c r="AI144" s="8" t="s">
        <v>954</v>
      </c>
      <c r="AJ144" s="8" t="s">
        <v>585</v>
      </c>
      <c r="AK144" s="8" t="s">
        <v>856</v>
      </c>
      <c r="AM144" s="8" t="s">
        <v>890</v>
      </c>
      <c r="AO144" s="8" t="str">
        <f t="shared" si="14"/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691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981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 t="shared" si="12"/>
        <v/>
      </c>
      <c r="AB145" s="8" t="str">
        <f t="shared" si="13"/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682</v>
      </c>
      <c r="AM145" s="8" t="s">
        <v>950</v>
      </c>
      <c r="AN145" s="8" t="s">
        <v>949</v>
      </c>
      <c r="AO145" s="8" t="str">
        <f t="shared" si="14"/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944</v>
      </c>
      <c r="F146" s="8" t="str">
        <f>IF(ISBLANK(E146), "", Table2[[#This Row],[unique_id]])</f>
        <v>landing_festoons</v>
      </c>
      <c r="G146" s="8" t="s">
        <v>945</v>
      </c>
      <c r="H146" s="8" t="s">
        <v>139</v>
      </c>
      <c r="I146" s="8" t="s">
        <v>132</v>
      </c>
      <c r="J146" s="8" t="s">
        <v>981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 t="shared" si="12"/>
        <v/>
      </c>
      <c r="AB146" s="8" t="str">
        <f t="shared" si="13"/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946</v>
      </c>
      <c r="AL146" s="8" t="s">
        <v>682</v>
      </c>
      <c r="AM146" s="8" t="s">
        <v>947</v>
      </c>
      <c r="AN146" s="8" t="s">
        <v>948</v>
      </c>
      <c r="AO146" s="8" t="str">
        <f t="shared" si="14"/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968</v>
      </c>
      <c r="F147" s="8" t="str">
        <f>IF(ISBLANK(E147), "", Table2[[#This Row],[unique_id]])</f>
        <v>garden_pedestals</v>
      </c>
      <c r="G147" s="8" t="s">
        <v>969</v>
      </c>
      <c r="H147" s="8" t="s">
        <v>139</v>
      </c>
      <c r="I147" s="8" t="s">
        <v>132</v>
      </c>
      <c r="J147" s="8" t="s">
        <v>980</v>
      </c>
      <c r="L147" s="8" t="s">
        <v>136</v>
      </c>
      <c r="N147" s="8"/>
      <c r="O147" s="10"/>
      <c r="P147" s="10" t="s">
        <v>846</v>
      </c>
      <c r="Q147" s="10" t="s">
        <v>957</v>
      </c>
      <c r="R147" s="18" t="s">
        <v>966</v>
      </c>
      <c r="S147" s="18" t="s">
        <v>956</v>
      </c>
      <c r="T147" s="8"/>
      <c r="W147" s="8" t="s">
        <v>382</v>
      </c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953</v>
      </c>
      <c r="AH147" s="8" t="s">
        <v>971</v>
      </c>
      <c r="AI147" s="8" t="s">
        <v>955</v>
      </c>
      <c r="AJ147" s="8" t="s">
        <v>585</v>
      </c>
      <c r="AK147" s="8" t="s">
        <v>970</v>
      </c>
      <c r="AO147" s="8" t="str">
        <f t="shared" si="14"/>
        <v/>
      </c>
    </row>
    <row r="148" spans="1:41" ht="16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845</v>
      </c>
      <c r="Q148" s="10" t="s">
        <v>957</v>
      </c>
      <c r="R148" s="18" t="s">
        <v>893</v>
      </c>
      <c r="S148" s="18" t="s">
        <v>956</v>
      </c>
      <c r="T148" s="8"/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953</v>
      </c>
      <c r="AH148" s="8" t="s">
        <v>972</v>
      </c>
      <c r="AI148" s="8" t="s">
        <v>955</v>
      </c>
      <c r="AJ148" s="8" t="s">
        <v>585</v>
      </c>
      <c r="AK148" s="8" t="s">
        <v>970</v>
      </c>
      <c r="AM148" s="8" t="s">
        <v>952</v>
      </c>
      <c r="AO148" s="8" t="str">
        <f t="shared" si="14"/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845</v>
      </c>
      <c r="Q149" s="10" t="s">
        <v>957</v>
      </c>
      <c r="R149" s="18" t="s">
        <v>893</v>
      </c>
      <c r="S149" s="18" t="s">
        <v>956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953</v>
      </c>
      <c r="AH149" s="8" t="s">
        <v>973</v>
      </c>
      <c r="AI149" s="8" t="s">
        <v>955</v>
      </c>
      <c r="AJ149" s="8" t="s">
        <v>585</v>
      </c>
      <c r="AK149" s="8" t="s">
        <v>970</v>
      </c>
      <c r="AM149" s="8" t="s">
        <v>958</v>
      </c>
      <c r="AO149" s="8" t="str">
        <f t="shared" si="14"/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845</v>
      </c>
      <c r="Q150" s="10" t="s">
        <v>957</v>
      </c>
      <c r="R150" s="18" t="s">
        <v>893</v>
      </c>
      <c r="S150" s="18" t="s">
        <v>956</v>
      </c>
      <c r="T150" s="8"/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953</v>
      </c>
      <c r="AH150" s="8" t="s">
        <v>974</v>
      </c>
      <c r="AI150" s="8" t="s">
        <v>955</v>
      </c>
      <c r="AJ150" s="8" t="s">
        <v>585</v>
      </c>
      <c r="AK150" s="8" t="s">
        <v>970</v>
      </c>
      <c r="AM150" s="8" t="s">
        <v>959</v>
      </c>
      <c r="AO150" s="8" t="str">
        <f t="shared" si="14"/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845</v>
      </c>
      <c r="Q151" s="10" t="s">
        <v>957</v>
      </c>
      <c r="R151" s="18" t="s">
        <v>893</v>
      </c>
      <c r="S151" s="18" t="s">
        <v>956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953</v>
      </c>
      <c r="AH151" s="8" t="s">
        <v>975</v>
      </c>
      <c r="AI151" s="8" t="s">
        <v>955</v>
      </c>
      <c r="AJ151" s="8" t="s">
        <v>585</v>
      </c>
      <c r="AK151" s="8" t="s">
        <v>970</v>
      </c>
      <c r="AM151" s="8" t="s">
        <v>960</v>
      </c>
      <c r="AO151" s="8" t="str">
        <f t="shared" si="14"/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978</v>
      </c>
      <c r="F152" s="8" t="str">
        <f>IF(ISBLANK(E152), "", Table2[[#This Row],[unique_id]])</f>
        <v>tree_spotlights</v>
      </c>
      <c r="G152" s="8" t="s">
        <v>965</v>
      </c>
      <c r="H152" s="8" t="s">
        <v>139</v>
      </c>
      <c r="I152" s="8" t="s">
        <v>132</v>
      </c>
      <c r="J152" s="8" t="s">
        <v>979</v>
      </c>
      <c r="L152" s="8" t="s">
        <v>136</v>
      </c>
      <c r="N152" s="8"/>
      <c r="O152" s="10"/>
      <c r="P152" s="10" t="s">
        <v>846</v>
      </c>
      <c r="Q152" s="10" t="s">
        <v>964</v>
      </c>
      <c r="R152" s="18" t="s">
        <v>966</v>
      </c>
      <c r="S152" s="18" t="s">
        <v>956</v>
      </c>
      <c r="T152" s="8"/>
      <c r="W152" s="8" t="s">
        <v>382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953</v>
      </c>
      <c r="AH152" s="8" t="s">
        <v>976</v>
      </c>
      <c r="AI152" s="8" t="s">
        <v>963</v>
      </c>
      <c r="AJ152" s="8" t="s">
        <v>585</v>
      </c>
      <c r="AK152" s="8" t="s">
        <v>962</v>
      </c>
      <c r="AO152" s="8" t="str">
        <f t="shared" si="14"/>
        <v/>
      </c>
    </row>
    <row r="153" spans="1:41" ht="16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845</v>
      </c>
      <c r="Q153" s="10" t="s">
        <v>964</v>
      </c>
      <c r="R153" s="18" t="s">
        <v>893</v>
      </c>
      <c r="S153" s="18" t="s">
        <v>956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953</v>
      </c>
      <c r="AH153" s="8" t="s">
        <v>977</v>
      </c>
      <c r="AI153" s="8" t="s">
        <v>963</v>
      </c>
      <c r="AJ153" s="8" t="s">
        <v>585</v>
      </c>
      <c r="AK153" s="8" t="s">
        <v>962</v>
      </c>
      <c r="AM153" s="8" t="s">
        <v>961</v>
      </c>
      <c r="AO153" s="8" t="str">
        <f t="shared" si="14"/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845</v>
      </c>
      <c r="Q154" s="10" t="s">
        <v>964</v>
      </c>
      <c r="R154" s="18" t="s">
        <v>893</v>
      </c>
      <c r="S154" s="18" t="s">
        <v>956</v>
      </c>
      <c r="T154" s="8"/>
      <c r="Y154" s="10"/>
      <c r="AA154" s="8" t="str">
        <f t="shared" si="12"/>
        <v/>
      </c>
      <c r="AB154" s="8" t="str">
        <f t="shared" si="13"/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953</v>
      </c>
      <c r="AH154" s="8" t="s">
        <v>986</v>
      </c>
      <c r="AI154" s="8" t="s">
        <v>963</v>
      </c>
      <c r="AJ154" s="8" t="s">
        <v>585</v>
      </c>
      <c r="AK154" s="8" t="s">
        <v>962</v>
      </c>
      <c r="AM154" s="8" t="s">
        <v>987</v>
      </c>
      <c r="AO154" s="8" t="str">
        <f t="shared" si="14"/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757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 t="shared" si="13"/>
        <v/>
      </c>
      <c r="AE155" s="11"/>
      <c r="AO155" s="8" t="str">
        <f t="shared" si="14"/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699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829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 t="shared" ref="AA156:AA190" si="15">IF(ISBLANK(Z156),  "", _xlfn.CONCAT("haas/entity/sensor/", LOWER(C156), "/", E156, "/config"))</f>
        <v/>
      </c>
      <c r="AB156" s="8" t="str">
        <f t="shared" si="13"/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567</v>
      </c>
      <c r="AH156" s="8" t="s">
        <v>129</v>
      </c>
      <c r="AI156" s="8" t="s">
        <v>568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682</v>
      </c>
      <c r="AM156" s="8" t="s">
        <v>569</v>
      </c>
      <c r="AN156" s="8" t="s">
        <v>685</v>
      </c>
      <c r="AO156" s="8" t="str">
        <f t="shared" si="14"/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700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829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 t="shared" si="15"/>
        <v/>
      </c>
      <c r="AB157" s="8" t="str">
        <f t="shared" si="13"/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567</v>
      </c>
      <c r="AH157" s="8" t="s">
        <v>129</v>
      </c>
      <c r="AI157" s="8" t="s">
        <v>568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682</v>
      </c>
      <c r="AM157" s="8" t="s">
        <v>570</v>
      </c>
      <c r="AN157" s="8" t="s">
        <v>686</v>
      </c>
      <c r="AO157" s="8" t="str">
        <f t="shared" si="14"/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701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806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 t="shared" si="15"/>
        <v/>
      </c>
      <c r="AB158" s="8" t="str">
        <f t="shared" si="13"/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567</v>
      </c>
      <c r="AH158" s="8" t="s">
        <v>129</v>
      </c>
      <c r="AI158" s="8" t="s">
        <v>568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682</v>
      </c>
      <c r="AM158" s="8" t="s">
        <v>573</v>
      </c>
      <c r="AN158" s="8" t="s">
        <v>687</v>
      </c>
      <c r="AO158" s="8" t="str">
        <f t="shared" si="14"/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806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 t="shared" si="15"/>
        <v/>
      </c>
      <c r="AB159" s="8" t="str">
        <f t="shared" si="13"/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682</v>
      </c>
      <c r="AM159" s="9" t="s">
        <v>547</v>
      </c>
      <c r="AN159" s="9" t="s">
        <v>681</v>
      </c>
      <c r="AO159" s="8" t="str">
        <f t="shared" si="14"/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702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806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 t="shared" si="15"/>
        <v/>
      </c>
      <c r="AB160" s="8" t="str">
        <f t="shared" si="13"/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567</v>
      </c>
      <c r="AH160" s="8" t="s">
        <v>129</v>
      </c>
      <c r="AI160" s="8" t="s">
        <v>568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682</v>
      </c>
      <c r="AM160" s="8" t="s">
        <v>574</v>
      </c>
      <c r="AN160" s="8" t="s">
        <v>688</v>
      </c>
      <c r="AO160" s="8" t="str">
        <f t="shared" si="14"/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703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 t="shared" si="15"/>
        <v/>
      </c>
      <c r="AB161" s="8" t="str">
        <f t="shared" si="13"/>
        <v/>
      </c>
      <c r="AE161" s="8"/>
      <c r="AK161" s="8" t="s">
        <v>541</v>
      </c>
      <c r="AO161" s="8" t="str">
        <f t="shared" si="14"/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704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 t="shared" si="15"/>
        <v/>
      </c>
      <c r="AB162" s="8" t="str">
        <f t="shared" si="13"/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567</v>
      </c>
      <c r="AH162" s="8" t="s">
        <v>576</v>
      </c>
      <c r="AI162" s="8" t="s">
        <v>568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682</v>
      </c>
      <c r="AM162" s="8" t="s">
        <v>571</v>
      </c>
      <c r="AN162" s="8" t="s">
        <v>689</v>
      </c>
      <c r="AO162" s="8" t="str">
        <f t="shared" si="14"/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705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 t="shared" si="15"/>
        <v/>
      </c>
      <c r="AB163" s="8" t="str">
        <f t="shared" si="13"/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567</v>
      </c>
      <c r="AH163" s="8" t="s">
        <v>577</v>
      </c>
      <c r="AI163" s="8" t="s">
        <v>568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682</v>
      </c>
      <c r="AM163" s="8" t="s">
        <v>572</v>
      </c>
      <c r="AN163" s="15" t="s">
        <v>690</v>
      </c>
      <c r="AO163" s="8" t="str">
        <f t="shared" si="14"/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757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778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si="15"/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customHeight="1" x14ac:dyDescent="0.2">
      <c r="A165" s="8">
        <v>1591</v>
      </c>
      <c r="B165" s="8" t="s">
        <v>26</v>
      </c>
      <c r="C165" s="8" t="s">
        <v>777</v>
      </c>
      <c r="D165" s="8" t="s">
        <v>129</v>
      </c>
      <c r="E165" s="36" t="s">
        <v>782</v>
      </c>
      <c r="F165" s="8" t="str">
        <f>IF(ISBLANK(E165), "", Table2[[#This Row],[unique_id]])</f>
        <v>lounge_air_purifier</v>
      </c>
      <c r="G165" s="8" t="s">
        <v>208</v>
      </c>
      <c r="H165" s="8" t="s">
        <v>778</v>
      </c>
      <c r="I165" s="8" t="s">
        <v>132</v>
      </c>
      <c r="J165" s="8" t="s">
        <v>805</v>
      </c>
      <c r="L165" s="8" t="s">
        <v>136</v>
      </c>
      <c r="N165" s="8"/>
      <c r="O165" s="10"/>
      <c r="P165" s="10" t="s">
        <v>845</v>
      </c>
      <c r="Q165" s="10"/>
      <c r="R165" s="18" t="s">
        <v>893</v>
      </c>
      <c r="S165" s="18"/>
      <c r="T165" s="8"/>
      <c r="W165" s="8" t="s">
        <v>779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794</v>
      </c>
      <c r="AG165" s="10" t="s">
        <v>795</v>
      </c>
      <c r="AH165" s="8" t="s">
        <v>793</v>
      </c>
      <c r="AI165" s="8" t="s">
        <v>796</v>
      </c>
      <c r="AJ165" s="8" t="s">
        <v>777</v>
      </c>
      <c r="AK165" s="8" t="s">
        <v>208</v>
      </c>
      <c r="AM165" s="8" t="s">
        <v>830</v>
      </c>
      <c r="AO165" s="8" t="str">
        <f t="shared" si="14"/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777</v>
      </c>
      <c r="D166" s="8" t="s">
        <v>129</v>
      </c>
      <c r="E166" s="36" t="s">
        <v>899</v>
      </c>
      <c r="F166" s="8" t="str">
        <f>IF(ISBLANK(E166), "", Table2[[#This Row],[unique_id]])</f>
        <v>dining_air_purifier</v>
      </c>
      <c r="G166" s="8" t="s">
        <v>207</v>
      </c>
      <c r="H166" s="8" t="s">
        <v>778</v>
      </c>
      <c r="I166" s="8" t="s">
        <v>132</v>
      </c>
      <c r="J166" s="8" t="s">
        <v>805</v>
      </c>
      <c r="L166" s="8" t="s">
        <v>136</v>
      </c>
      <c r="N166" s="8"/>
      <c r="O166" s="10"/>
      <c r="P166" s="10" t="s">
        <v>845</v>
      </c>
      <c r="Q166" s="10"/>
      <c r="R166" s="18" t="s">
        <v>893</v>
      </c>
      <c r="S166" s="18"/>
      <c r="T166" s="8"/>
      <c r="W166" s="8" t="s">
        <v>779</v>
      </c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901</v>
      </c>
      <c r="AG166" s="10" t="s">
        <v>795</v>
      </c>
      <c r="AH166" s="8" t="s">
        <v>793</v>
      </c>
      <c r="AI166" s="8" t="s">
        <v>796</v>
      </c>
      <c r="AJ166" s="8" t="s">
        <v>777</v>
      </c>
      <c r="AK166" s="8" t="s">
        <v>207</v>
      </c>
      <c r="AM166" s="8" t="s">
        <v>900</v>
      </c>
      <c r="AO166" s="8" t="str">
        <f t="shared" si="14"/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754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 t="shared" si="15"/>
        <v/>
      </c>
      <c r="AB167" s="8" t="str">
        <f t="shared" si="13"/>
        <v/>
      </c>
      <c r="AO167" s="8" t="str">
        <f t="shared" si="14"/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754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 t="shared" si="15"/>
        <v/>
      </c>
      <c r="AB168" s="8" t="str">
        <f t="shared" si="13"/>
        <v/>
      </c>
      <c r="AO168" s="8" t="str">
        <f t="shared" si="14"/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754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 t="shared" si="15"/>
        <v/>
      </c>
      <c r="AB169" s="8" t="str">
        <f t="shared" si="13"/>
        <v/>
      </c>
      <c r="AO169" s="8" t="str">
        <f t="shared" si="14"/>
        <v/>
      </c>
    </row>
    <row r="170" spans="1:41" ht="16" customHeight="1" x14ac:dyDescent="0.2">
      <c r="A170" s="8">
        <v>2103</v>
      </c>
      <c r="B170" s="8" t="s">
        <v>26</v>
      </c>
      <c r="C170" s="8" t="s">
        <v>757</v>
      </c>
      <c r="D170" s="8" t="s">
        <v>500</v>
      </c>
      <c r="E170" s="8" t="s">
        <v>755</v>
      </c>
      <c r="F170" s="8" t="str">
        <f>IF(ISBLANK(E170), "", Table2[[#This Row],[unique_id]])</f>
        <v>graph_break</v>
      </c>
      <c r="G170" s="8" t="s">
        <v>756</v>
      </c>
      <c r="H170" s="8" t="s">
        <v>289</v>
      </c>
      <c r="I170" s="8" t="s">
        <v>141</v>
      </c>
      <c r="N170" s="8" t="s">
        <v>754</v>
      </c>
      <c r="O170" s="10"/>
      <c r="P170" s="10"/>
      <c r="Q170" s="10"/>
      <c r="R170" s="10"/>
      <c r="S170" s="10"/>
      <c r="T170" s="8"/>
      <c r="Y170" s="10"/>
      <c r="AA170" s="8" t="str">
        <f t="shared" si="15"/>
        <v/>
      </c>
      <c r="AB170" s="8" t="str">
        <f t="shared" si="13"/>
        <v/>
      </c>
      <c r="AO170" s="8" t="str">
        <f t="shared" si="14"/>
        <v/>
      </c>
    </row>
    <row r="171" spans="1:41" ht="16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754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 t="shared" si="15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754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754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754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754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767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754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 t="shared" si="15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13" t="s">
        <v>26</v>
      </c>
      <c r="C177" s="13" t="s">
        <v>509</v>
      </c>
      <c r="D177" s="13" t="s">
        <v>27</v>
      </c>
      <c r="E177" s="13" t="s">
        <v>769</v>
      </c>
      <c r="F177" s="8" t="str">
        <f>IF(ISBLANK(E177), "", Table2[[#This Row],[unique_id]])</f>
        <v>roof_water_heater_booster_energy_power</v>
      </c>
      <c r="G177" s="13" t="s">
        <v>771</v>
      </c>
      <c r="H177" s="13" t="s">
        <v>289</v>
      </c>
      <c r="I177" s="13" t="s">
        <v>141</v>
      </c>
      <c r="K177" s="13"/>
      <c r="L177" s="13" t="s">
        <v>136</v>
      </c>
      <c r="N177" s="8" t="s">
        <v>754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754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754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754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2114</v>
      </c>
      <c r="B181" s="8" t="s">
        <v>26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754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754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754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754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 t="shared" si="15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1000</v>
      </c>
      <c r="F185" s="8" t="str">
        <f>IF(ISBLANK(E185), "", Table2[[#This Row],[unique_id]])</f>
        <v>landing_festoons_current_consumption</v>
      </c>
      <c r="G185" s="8" t="s">
        <v>945</v>
      </c>
      <c r="H185" s="8" t="s">
        <v>289</v>
      </c>
      <c r="I185" s="8" t="s">
        <v>141</v>
      </c>
      <c r="L185" s="8" t="s">
        <v>136</v>
      </c>
      <c r="N185" s="8" t="s">
        <v>754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 t="shared" si="15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998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754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 t="shared" si="15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774</v>
      </c>
      <c r="H187" s="8" t="s">
        <v>289</v>
      </c>
      <c r="I187" s="8" t="s">
        <v>141</v>
      </c>
      <c r="L187" s="8" t="s">
        <v>136</v>
      </c>
      <c r="N187" s="8" t="s">
        <v>754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 t="shared" si="15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754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 t="shared" si="15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754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 t="shared" si="15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743</v>
      </c>
      <c r="H190" s="8" t="s">
        <v>289</v>
      </c>
      <c r="I190" s="8" t="s">
        <v>141</v>
      </c>
      <c r="L190" s="8" t="s">
        <v>136</v>
      </c>
      <c r="N190" s="8" t="s">
        <v>754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 t="shared" si="15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customHeight="1" x14ac:dyDescent="0.2">
      <c r="A191" s="8">
        <v>2124</v>
      </c>
      <c r="B191" s="8" t="s">
        <v>26</v>
      </c>
      <c r="C191" s="8" t="s">
        <v>757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754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6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754</v>
      </c>
      <c r="O193" s="10"/>
      <c r="P193" s="10"/>
      <c r="Q193" s="10"/>
      <c r="R193" s="10"/>
      <c r="S193" s="10"/>
      <c r="T193" s="8"/>
      <c r="Y193" s="10"/>
      <c r="AA193" s="8" t="str">
        <f t="shared" si="16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754</v>
      </c>
      <c r="O194" s="10"/>
      <c r="P194" s="10"/>
      <c r="Q194" s="10"/>
      <c r="R194" s="10"/>
      <c r="S194" s="10"/>
      <c r="T194" s="8"/>
      <c r="Y194" s="10"/>
      <c r="AA194" s="8" t="str">
        <f t="shared" si="16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697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754</v>
      </c>
      <c r="O195" s="10"/>
      <c r="P195" s="10"/>
      <c r="Q195" s="10"/>
      <c r="R195" s="10"/>
      <c r="S195" s="10"/>
      <c r="T195" s="8"/>
      <c r="Y195" s="10"/>
      <c r="AA195" s="8" t="str">
        <f t="shared" si="16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753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 t="shared" si="16"/>
        <v/>
      </c>
      <c r="AB196" s="8" t="str">
        <f t="shared" ref="AB196:AB259" si="17">IF(ISBLANK(Z196),  "", _xlfn.CONCAT(LOWER(C196), "/", E196))</f>
        <v/>
      </c>
      <c r="AE196" s="8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753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 t="shared" si="16"/>
        <v/>
      </c>
      <c r="AB197" s="8" t="str">
        <f t="shared" si="17"/>
        <v/>
      </c>
      <c r="AE197" s="8"/>
      <c r="AO197" s="8" t="str">
        <f t="shared" si="18"/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753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 t="shared" si="17"/>
        <v/>
      </c>
      <c r="AE198" s="8"/>
      <c r="AO198" s="8" t="str">
        <f t="shared" si="18"/>
        <v/>
      </c>
    </row>
    <row r="199" spans="1:41" ht="16" customHeight="1" x14ac:dyDescent="0.2">
      <c r="A199" s="8">
        <v>2153</v>
      </c>
      <c r="B199" s="8" t="s">
        <v>26</v>
      </c>
      <c r="C199" s="8" t="s">
        <v>757</v>
      </c>
      <c r="D199" s="8" t="s">
        <v>500</v>
      </c>
      <c r="E199" s="8" t="s">
        <v>755</v>
      </c>
      <c r="F199" s="8" t="str">
        <f>IF(ISBLANK(E199), "", Table2[[#This Row],[unique_id]])</f>
        <v>graph_break</v>
      </c>
      <c r="G199" s="8" t="s">
        <v>756</v>
      </c>
      <c r="H199" s="8" t="s">
        <v>234</v>
      </c>
      <c r="I199" s="8" t="s">
        <v>141</v>
      </c>
      <c r="N199" s="8" t="s">
        <v>753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19">IF(ISBLANK(Z199),  "", _xlfn.CONCAT("haas/entity/sensor/", LOWER(C199), "/", E199, "/config"))</f>
        <v/>
      </c>
      <c r="AB199" s="8" t="str">
        <f t="shared" si="17"/>
        <v/>
      </c>
      <c r="AO199" s="8" t="str">
        <f t="shared" si="18"/>
        <v/>
      </c>
    </row>
    <row r="200" spans="1:41" ht="16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753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 t="shared" si="19"/>
        <v/>
      </c>
      <c r="AB200" s="8" t="str">
        <f t="shared" si="17"/>
        <v/>
      </c>
      <c r="AE200" s="8"/>
      <c r="AI200" s="13"/>
      <c r="AO200" s="8" t="str">
        <f t="shared" si="18"/>
        <v/>
      </c>
    </row>
    <row r="201" spans="1:41" ht="16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753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 t="shared" si="19"/>
        <v/>
      </c>
      <c r="AB201" s="8" t="str">
        <f t="shared" si="17"/>
        <v/>
      </c>
      <c r="AE201" s="8"/>
      <c r="AO201" s="8" t="str">
        <f t="shared" si="18"/>
        <v/>
      </c>
    </row>
    <row r="202" spans="1:41" ht="16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753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 t="shared" si="19"/>
        <v/>
      </c>
      <c r="AB202" s="8" t="str">
        <f t="shared" si="17"/>
        <v/>
      </c>
      <c r="AE202" s="8"/>
      <c r="AO202" s="8" t="str">
        <f t="shared" si="18"/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753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 t="shared" si="19"/>
        <v/>
      </c>
      <c r="AB203" s="8" t="str">
        <f t="shared" si="17"/>
        <v/>
      </c>
      <c r="AE203" s="8"/>
      <c r="AO203" s="8" t="str">
        <f t="shared" si="18"/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753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 t="shared" si="19"/>
        <v/>
      </c>
      <c r="AB204" s="8" t="str">
        <f t="shared" si="17"/>
        <v/>
      </c>
      <c r="AE204" s="8"/>
      <c r="AO204" s="8" t="str">
        <f t="shared" si="18"/>
        <v/>
      </c>
    </row>
    <row r="205" spans="1:41" ht="16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768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753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 t="shared" si="19"/>
        <v/>
      </c>
      <c r="AB205" s="8" t="str">
        <f t="shared" si="17"/>
        <v/>
      </c>
      <c r="AE205" s="8"/>
      <c r="AO205" s="8" t="str">
        <f t="shared" si="18"/>
        <v/>
      </c>
    </row>
    <row r="206" spans="1:41" ht="16" customHeight="1" x14ac:dyDescent="0.2">
      <c r="A206" s="8">
        <v>2160</v>
      </c>
      <c r="B206" s="8" t="s">
        <v>26</v>
      </c>
      <c r="C206" s="8" t="s">
        <v>509</v>
      </c>
      <c r="D206" s="8" t="s">
        <v>27</v>
      </c>
      <c r="E206" s="8" t="s">
        <v>770</v>
      </c>
      <c r="F206" s="8" t="str">
        <f>IF(ISBLANK(E206), "", Table2[[#This Row],[unique_id]])</f>
        <v>roof_water_heater_booster_energy_today</v>
      </c>
      <c r="G206" s="8" t="s">
        <v>771</v>
      </c>
      <c r="H206" s="8" t="s">
        <v>234</v>
      </c>
      <c r="I206" s="8" t="s">
        <v>141</v>
      </c>
      <c r="L206" s="8" t="s">
        <v>136</v>
      </c>
      <c r="N206" s="8" t="s">
        <v>753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 t="shared" si="19"/>
        <v/>
      </c>
      <c r="AB206" s="8" t="str">
        <f t="shared" si="17"/>
        <v/>
      </c>
      <c r="AE206" s="8"/>
      <c r="AO206" s="8" t="str">
        <f t="shared" si="18"/>
        <v/>
      </c>
    </row>
    <row r="207" spans="1:41" ht="16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753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 t="shared" si="19"/>
        <v/>
      </c>
      <c r="AB207" s="8" t="str">
        <f t="shared" si="17"/>
        <v/>
      </c>
      <c r="AE207" s="8"/>
      <c r="AO207" s="8" t="str">
        <f t="shared" si="18"/>
        <v/>
      </c>
    </row>
    <row r="208" spans="1:41" ht="16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753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 t="shared" si="19"/>
        <v/>
      </c>
      <c r="AB208" s="8" t="str">
        <f t="shared" si="17"/>
        <v/>
      </c>
      <c r="AE208" s="8"/>
      <c r="AO208" s="8" t="str">
        <f t="shared" si="18"/>
        <v/>
      </c>
    </row>
    <row r="209" spans="1:41" ht="16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753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 t="shared" si="19"/>
        <v/>
      </c>
      <c r="AB209" s="8" t="str">
        <f t="shared" si="17"/>
        <v/>
      </c>
      <c r="AE209" s="8"/>
      <c r="AO209" s="8" t="str">
        <f t="shared" si="18"/>
        <v/>
      </c>
    </row>
    <row r="210" spans="1:41" ht="16" customHeight="1" x14ac:dyDescent="0.2">
      <c r="A210" s="8">
        <v>2164</v>
      </c>
      <c r="B210" s="8" t="s">
        <v>26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753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 t="shared" si="19"/>
        <v/>
      </c>
      <c r="AB210" s="8" t="str">
        <f t="shared" si="17"/>
        <v/>
      </c>
      <c r="AE210" s="8"/>
      <c r="AO210" s="8" t="str">
        <f t="shared" si="18"/>
        <v/>
      </c>
    </row>
    <row r="211" spans="1:41" ht="16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753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 t="shared" si="19"/>
        <v/>
      </c>
      <c r="AB211" s="8" t="str">
        <f t="shared" si="17"/>
        <v/>
      </c>
      <c r="AE211" s="8"/>
      <c r="AO211" s="8" t="str">
        <f t="shared" si="18"/>
        <v/>
      </c>
    </row>
    <row r="212" spans="1:41" ht="16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753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 t="shared" si="19"/>
        <v/>
      </c>
      <c r="AB212" s="8" t="str">
        <f t="shared" si="17"/>
        <v/>
      </c>
      <c r="AE212" s="8"/>
      <c r="AO212" s="8" t="str">
        <f t="shared" si="18"/>
        <v/>
      </c>
    </row>
    <row r="213" spans="1:41" ht="16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753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 t="shared" si="19"/>
        <v/>
      </c>
      <c r="AB213" s="8" t="str">
        <f t="shared" si="17"/>
        <v/>
      </c>
      <c r="AE213" s="8"/>
      <c r="AO213" s="8" t="str">
        <f t="shared" si="18"/>
        <v/>
      </c>
    </row>
    <row r="214" spans="1:41" ht="16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1001</v>
      </c>
      <c r="F214" s="8" t="str">
        <f>IF(ISBLANK(E214), "", Table2[[#This Row],[unique_id]])</f>
        <v>landing_festoons_today_s_consumption</v>
      </c>
      <c r="G214" s="8" t="s">
        <v>945</v>
      </c>
      <c r="H214" s="8" t="s">
        <v>234</v>
      </c>
      <c r="I214" s="8" t="s">
        <v>141</v>
      </c>
      <c r="L214" s="8" t="s">
        <v>136</v>
      </c>
      <c r="N214" s="8" t="s">
        <v>753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 t="shared" si="19"/>
        <v/>
      </c>
      <c r="AB214" s="8" t="str">
        <f t="shared" si="17"/>
        <v/>
      </c>
      <c r="AE214" s="8"/>
      <c r="AO214" s="8" t="str">
        <f t="shared" si="18"/>
        <v/>
      </c>
    </row>
    <row r="215" spans="1:41" ht="16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999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753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 t="shared" si="19"/>
        <v/>
      </c>
      <c r="AB215" s="8" t="str">
        <f t="shared" si="17"/>
        <v/>
      </c>
      <c r="AE215" s="8"/>
      <c r="AO215" s="8" t="str">
        <f t="shared" si="18"/>
        <v/>
      </c>
    </row>
    <row r="216" spans="1:41" ht="16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774</v>
      </c>
      <c r="H216" s="8" t="s">
        <v>234</v>
      </c>
      <c r="I216" s="8" t="s">
        <v>141</v>
      </c>
      <c r="L216" s="8" t="s">
        <v>136</v>
      </c>
      <c r="N216" s="8" t="s">
        <v>753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 t="shared" si="19"/>
        <v/>
      </c>
      <c r="AB216" s="8" t="str">
        <f t="shared" si="17"/>
        <v/>
      </c>
      <c r="AE216" s="8"/>
      <c r="AO216" s="8" t="str">
        <f t="shared" si="18"/>
        <v/>
      </c>
    </row>
    <row r="217" spans="1:41" ht="16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753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 t="shared" si="19"/>
        <v/>
      </c>
      <c r="AB217" s="8" t="str">
        <f t="shared" si="17"/>
        <v/>
      </c>
      <c r="AE217" s="8"/>
      <c r="AO217" s="8" t="str">
        <f t="shared" si="18"/>
        <v/>
      </c>
    </row>
    <row r="218" spans="1:41" ht="16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753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 t="shared" si="19"/>
        <v/>
      </c>
      <c r="AB218" s="8" t="str">
        <f t="shared" si="17"/>
        <v/>
      </c>
      <c r="AE218" s="8"/>
      <c r="AO218" s="8" t="str">
        <f t="shared" si="18"/>
        <v/>
      </c>
    </row>
    <row r="219" spans="1:41" ht="16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698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753</v>
      </c>
      <c r="O219" s="10"/>
      <c r="P219" s="10"/>
      <c r="Q219" s="10"/>
      <c r="R219" s="10"/>
      <c r="S219" s="10"/>
      <c r="T219" s="8"/>
      <c r="Y219" s="10"/>
      <c r="AA219" s="8" t="str">
        <f t="shared" si="19"/>
        <v/>
      </c>
      <c r="AB219" s="8" t="str">
        <f t="shared" si="17"/>
        <v/>
      </c>
      <c r="AE219" s="8"/>
      <c r="AO219" s="8" t="str">
        <f t="shared" si="18"/>
        <v/>
      </c>
    </row>
    <row r="220" spans="1:41" ht="16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694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753</v>
      </c>
      <c r="O220" s="10"/>
      <c r="P220" s="10"/>
      <c r="Q220" s="10"/>
      <c r="R220" s="10"/>
      <c r="S220" s="10"/>
      <c r="T220" s="8"/>
      <c r="Y220" s="10"/>
      <c r="AA220" s="8" t="str">
        <f t="shared" si="19"/>
        <v/>
      </c>
      <c r="AB220" s="8" t="str">
        <f t="shared" si="17"/>
        <v/>
      </c>
      <c r="AE220" s="8"/>
      <c r="AO220" s="8" t="str">
        <f t="shared" si="18"/>
        <v/>
      </c>
    </row>
    <row r="221" spans="1:41" ht="16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743</v>
      </c>
      <c r="H221" s="8" t="s">
        <v>234</v>
      </c>
      <c r="I221" s="8" t="s">
        <v>141</v>
      </c>
      <c r="L221" s="8" t="s">
        <v>136</v>
      </c>
      <c r="N221" s="8" t="s">
        <v>753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 t="shared" si="19"/>
        <v/>
      </c>
      <c r="AB221" s="8" t="str">
        <f t="shared" si="17"/>
        <v/>
      </c>
      <c r="AE221" s="8"/>
      <c r="AO221" s="8" t="str">
        <f t="shared" si="18"/>
        <v/>
      </c>
    </row>
    <row r="222" spans="1:41" ht="16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695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753</v>
      </c>
      <c r="O222" s="10"/>
      <c r="P222" s="10"/>
      <c r="Q222" s="10"/>
      <c r="R222" s="10"/>
      <c r="S222" s="10"/>
      <c r="T222" s="8"/>
      <c r="Y222" s="10"/>
      <c r="AA222" s="8" t="str">
        <f t="shared" si="19"/>
        <v/>
      </c>
      <c r="AB222" s="8" t="str">
        <f t="shared" si="17"/>
        <v/>
      </c>
      <c r="AE222" s="8"/>
      <c r="AO222" s="8" t="str">
        <f t="shared" si="18"/>
        <v/>
      </c>
    </row>
    <row r="223" spans="1:41" ht="16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696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753</v>
      </c>
      <c r="O223" s="10"/>
      <c r="P223" s="10"/>
      <c r="Q223" s="10"/>
      <c r="R223" s="10"/>
      <c r="S223" s="10"/>
      <c r="T223" s="8"/>
      <c r="Y223" s="10"/>
      <c r="AA223" s="8" t="str">
        <f t="shared" si="19"/>
        <v/>
      </c>
      <c r="AB223" s="8" t="str">
        <f t="shared" si="17"/>
        <v/>
      </c>
      <c r="AE223" s="8"/>
      <c r="AO223" s="8" t="str">
        <f t="shared" si="18"/>
        <v/>
      </c>
    </row>
    <row r="224" spans="1:41" ht="16" customHeight="1" x14ac:dyDescent="0.2">
      <c r="A224" s="8">
        <v>2178</v>
      </c>
      <c r="B224" s="8" t="s">
        <v>26</v>
      </c>
      <c r="C224" s="8" t="s">
        <v>757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7"/>
        <v/>
      </c>
      <c r="AE224" s="8"/>
      <c r="AO224" s="8" t="str">
        <f t="shared" si="18"/>
        <v/>
      </c>
    </row>
    <row r="225" spans="1:41" ht="16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753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 t="shared" ref="AA225:AA238" si="20">IF(ISBLANK(Z225),  "", _xlfn.CONCAT("haas/entity/sensor/", LOWER(C225), "/", E225, "/config"))</f>
        <v/>
      </c>
      <c r="AB225" s="8" t="str">
        <f t="shared" si="17"/>
        <v/>
      </c>
      <c r="AE225" s="8"/>
      <c r="AO225" s="8" t="str">
        <f t="shared" si="18"/>
        <v/>
      </c>
    </row>
    <row r="226" spans="1:41" ht="16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753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 t="shared" si="20"/>
        <v/>
      </c>
      <c r="AB226" s="8" t="str">
        <f t="shared" si="17"/>
        <v/>
      </c>
      <c r="AE226" s="8"/>
      <c r="AO226" s="8" t="str">
        <f t="shared" si="18"/>
        <v/>
      </c>
    </row>
    <row r="227" spans="1:41" ht="16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753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 t="shared" si="20"/>
        <v/>
      </c>
      <c r="AB227" s="8" t="str">
        <f t="shared" si="17"/>
        <v/>
      </c>
      <c r="AE227" s="8"/>
      <c r="AO227" s="8" t="str">
        <f t="shared" si="18"/>
        <v/>
      </c>
    </row>
    <row r="228" spans="1:41" ht="16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753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 t="shared" si="20"/>
        <v/>
      </c>
      <c r="AB228" s="8" t="str">
        <f t="shared" si="17"/>
        <v/>
      </c>
      <c r="AE228" s="8"/>
      <c r="AO228" s="8" t="str">
        <f t="shared" si="18"/>
        <v/>
      </c>
    </row>
    <row r="229" spans="1:41" ht="16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753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 t="shared" si="20"/>
        <v/>
      </c>
      <c r="AB229" s="8" t="str">
        <f t="shared" si="17"/>
        <v/>
      </c>
      <c r="AE229" s="8"/>
      <c r="AO229" s="8" t="str">
        <f t="shared" si="18"/>
        <v/>
      </c>
    </row>
    <row r="230" spans="1:41" ht="16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753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 t="shared" si="20"/>
        <v/>
      </c>
      <c r="AB230" s="8" t="str">
        <f t="shared" si="17"/>
        <v/>
      </c>
      <c r="AE230" s="8"/>
      <c r="AO230" s="8" t="str">
        <f t="shared" si="18"/>
        <v/>
      </c>
    </row>
    <row r="231" spans="1:41" ht="16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753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 t="shared" si="20"/>
        <v/>
      </c>
      <c r="AB231" s="8" t="str">
        <f t="shared" si="17"/>
        <v/>
      </c>
      <c r="AE231" s="8"/>
      <c r="AO231" s="8" t="str">
        <f t="shared" si="18"/>
        <v/>
      </c>
    </row>
    <row r="232" spans="1:41" ht="16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753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 t="shared" si="20"/>
        <v/>
      </c>
      <c r="AB232" s="8" t="str">
        <f t="shared" si="17"/>
        <v/>
      </c>
      <c r="AE232" s="8"/>
      <c r="AO232" s="8" t="str">
        <f t="shared" si="18"/>
        <v/>
      </c>
    </row>
    <row r="233" spans="1:41" ht="16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753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 t="shared" si="20"/>
        <v/>
      </c>
      <c r="AB233" s="8" t="str">
        <f t="shared" si="17"/>
        <v/>
      </c>
      <c r="AE233" s="8"/>
      <c r="AO233" s="8" t="str">
        <f t="shared" si="18"/>
        <v/>
      </c>
    </row>
    <row r="234" spans="1:41" ht="16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0"/>
        <v/>
      </c>
      <c r="AB234" s="8" t="str">
        <f t="shared" si="17"/>
        <v/>
      </c>
      <c r="AE234" s="8"/>
      <c r="AF234" s="8" t="s">
        <v>620</v>
      </c>
      <c r="AG234" s="10" t="s">
        <v>623</v>
      </c>
      <c r="AH234" s="8" t="s">
        <v>622</v>
      </c>
      <c r="AI234" s="8" t="s">
        <v>624</v>
      </c>
      <c r="AJ234" s="8" t="s">
        <v>190</v>
      </c>
      <c r="AK234" s="8" t="s">
        <v>621</v>
      </c>
      <c r="AL234" s="8" t="s">
        <v>638</v>
      </c>
      <c r="AM234" s="16" t="s">
        <v>735</v>
      </c>
      <c r="AO234" s="8" t="str">
        <f t="shared" si="18"/>
        <v>[["mac", "00:24:e4:af:5a:e6"]]</v>
      </c>
    </row>
    <row r="235" spans="1:41" ht="16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 t="shared" si="20"/>
        <v>haas/entity/sensor/internet/network_internet_uptime/config</v>
      </c>
      <c r="AB235" s="8" t="str">
        <f t="shared" si="17"/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 t="shared" si="18"/>
        <v/>
      </c>
    </row>
    <row r="236" spans="1:41" ht="16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 t="shared" si="20"/>
        <v>haas/entity/sensor/internet/network_internet_ping/config</v>
      </c>
      <c r="AB236" s="8" t="str">
        <f t="shared" si="17"/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 t="shared" si="18"/>
        <v/>
      </c>
    </row>
    <row r="237" spans="1:41" ht="16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 t="shared" si="20"/>
        <v>haas/entity/sensor/internet/network_internet_upload/config</v>
      </c>
      <c r="AB237" s="8" t="str">
        <f t="shared" si="17"/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 t="shared" si="18"/>
        <v/>
      </c>
    </row>
    <row r="238" spans="1:41" ht="16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 t="shared" si="20"/>
        <v>haas/entity/sensor/internet/network_internet_download/config</v>
      </c>
      <c r="AB238" s="8" t="str">
        <f t="shared" si="17"/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 t="shared" si="18"/>
        <v/>
      </c>
    </row>
    <row r="239" spans="1:41" ht="16" customHeight="1" x14ac:dyDescent="0.2">
      <c r="A239" s="8">
        <v>2504</v>
      </c>
      <c r="B239" s="8" t="s">
        <v>233</v>
      </c>
      <c r="C239" s="8" t="s">
        <v>757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7"/>
        <v/>
      </c>
      <c r="AC239" s="15"/>
      <c r="AE239" s="11"/>
      <c r="AO239" s="8" t="str">
        <f t="shared" si="18"/>
        <v/>
      </c>
    </row>
    <row r="240" spans="1:41" ht="16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1">IF(ISBLANK(Z240),  "", _xlfn.CONCAT("haas/entity/sensor/", LOWER(C240), "/", E240, "/config"))</f>
        <v/>
      </c>
      <c r="AB240" s="8" t="str">
        <f t="shared" si="17"/>
        <v/>
      </c>
      <c r="AE240" s="8"/>
      <c r="AO240" s="8" t="str">
        <f t="shared" si="18"/>
        <v/>
      </c>
    </row>
    <row r="241" spans="1:41" ht="16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1"/>
        <v/>
      </c>
      <c r="AB241" s="8" t="str">
        <f t="shared" si="17"/>
        <v/>
      </c>
      <c r="AE241" s="8"/>
      <c r="AO241" s="8" t="str">
        <f t="shared" si="18"/>
        <v/>
      </c>
    </row>
    <row r="242" spans="1:41" ht="16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1"/>
        <v/>
      </c>
      <c r="AB242" s="8" t="str">
        <f t="shared" si="17"/>
        <v/>
      </c>
      <c r="AE242" s="8"/>
      <c r="AO242" s="8" t="str">
        <f t="shared" si="18"/>
        <v/>
      </c>
    </row>
    <row r="243" spans="1:41" ht="16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1"/>
        <v/>
      </c>
      <c r="AB243" s="8" t="str">
        <f t="shared" si="17"/>
        <v/>
      </c>
      <c r="AE243" s="8"/>
      <c r="AO243" s="8" t="str">
        <f t="shared" si="18"/>
        <v/>
      </c>
    </row>
    <row r="244" spans="1:41" ht="16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1"/>
        <v/>
      </c>
      <c r="AB244" s="8" t="str">
        <f t="shared" si="17"/>
        <v/>
      </c>
      <c r="AE244" s="8"/>
      <c r="AO244" s="8" t="str">
        <f t="shared" si="18"/>
        <v/>
      </c>
    </row>
    <row r="245" spans="1:41" ht="16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1"/>
        <v/>
      </c>
      <c r="AB245" s="8" t="str">
        <f t="shared" si="17"/>
        <v/>
      </c>
      <c r="AE245" s="8"/>
      <c r="AO245" s="8" t="str">
        <f t="shared" si="18"/>
        <v/>
      </c>
    </row>
    <row r="246" spans="1:41" ht="16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1"/>
        <v/>
      </c>
      <c r="AB246" s="8" t="str">
        <f t="shared" si="17"/>
        <v/>
      </c>
      <c r="AE246" s="8"/>
      <c r="AO246" s="8" t="str">
        <f t="shared" si="18"/>
        <v/>
      </c>
    </row>
    <row r="247" spans="1:41" ht="16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1"/>
        <v/>
      </c>
      <c r="AB247" s="8" t="str">
        <f t="shared" si="17"/>
        <v/>
      </c>
      <c r="AE247" s="8"/>
      <c r="AO247" s="8" t="str">
        <f t="shared" si="18"/>
        <v/>
      </c>
    </row>
    <row r="248" spans="1:41" ht="16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1"/>
        <v/>
      </c>
      <c r="AB248" s="8" t="str">
        <f t="shared" si="17"/>
        <v/>
      </c>
      <c r="AE248" s="8"/>
      <c r="AO248" s="8" t="str">
        <f t="shared" si="18"/>
        <v/>
      </c>
    </row>
    <row r="249" spans="1:41" ht="16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1"/>
        <v/>
      </c>
      <c r="AB249" s="8" t="str">
        <f t="shared" si="17"/>
        <v/>
      </c>
      <c r="AE249" s="8"/>
      <c r="AO249" s="8" t="str">
        <f t="shared" si="18"/>
        <v/>
      </c>
    </row>
    <row r="250" spans="1:41" ht="16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1"/>
        <v/>
      </c>
      <c r="AB250" s="8" t="str">
        <f t="shared" si="17"/>
        <v/>
      </c>
      <c r="AE250" s="8"/>
      <c r="AI250" s="13"/>
      <c r="AO250" s="8" t="str">
        <f t="shared" si="18"/>
        <v/>
      </c>
    </row>
    <row r="251" spans="1:41" ht="16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1"/>
        <v/>
      </c>
      <c r="AB251" s="8" t="str">
        <f t="shared" si="17"/>
        <v/>
      </c>
      <c r="AE251" s="8"/>
      <c r="AO251" s="8" t="str">
        <f t="shared" si="18"/>
        <v/>
      </c>
    </row>
    <row r="252" spans="1:41" ht="16" customHeight="1" x14ac:dyDescent="0.2">
      <c r="A252" s="8">
        <v>2522</v>
      </c>
      <c r="B252" s="8" t="s">
        <v>26</v>
      </c>
      <c r="C252" s="8" t="s">
        <v>757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7"/>
        <v/>
      </c>
      <c r="AI252" s="13"/>
      <c r="AO252" s="8" t="str">
        <f t="shared" si="18"/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904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918</v>
      </c>
      <c r="I253" s="8" t="s">
        <v>381</v>
      </c>
      <c r="J253" s="8" t="s">
        <v>903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 t="shared" ref="AA253:AA267" si="22">IF(ISBLANK(Z253),  "", _xlfn.CONCAT("haas/entity/sensor/", LOWER(C253), "/", E253, "/config"))</f>
        <v/>
      </c>
      <c r="AB253" s="8" t="str">
        <f t="shared" si="17"/>
        <v/>
      </c>
      <c r="AE253" s="11"/>
      <c r="AI253" s="13"/>
      <c r="AK253" s="8" t="s">
        <v>130</v>
      </c>
      <c r="AO253" s="8" t="str">
        <f t="shared" si="18"/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896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918</v>
      </c>
      <c r="I254" s="8" t="s">
        <v>381</v>
      </c>
      <c r="J254" s="8" t="s">
        <v>903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 t="shared" si="22"/>
        <v/>
      </c>
      <c r="AB254" s="8" t="str">
        <f t="shared" si="17"/>
        <v/>
      </c>
      <c r="AI254" s="13"/>
      <c r="AK254" s="8" t="s">
        <v>127</v>
      </c>
      <c r="AO254" s="8" t="str">
        <f t="shared" si="18"/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905</v>
      </c>
      <c r="F255" s="8" t="str">
        <f>IF(ISBLANK(E255), "", Table2[[#This Row],[unique_id]])</f>
        <v>lighting_reset_adaptive_lighting_edwin_night_light</v>
      </c>
      <c r="G255" t="s">
        <v>683</v>
      </c>
      <c r="H255" s="8" t="s">
        <v>918</v>
      </c>
      <c r="I255" s="8" t="s">
        <v>381</v>
      </c>
      <c r="J255" s="8" t="s">
        <v>916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 t="shared" si="22"/>
        <v/>
      </c>
      <c r="AB255" s="8" t="str">
        <f t="shared" si="17"/>
        <v/>
      </c>
      <c r="AK255" s="8" t="s">
        <v>127</v>
      </c>
      <c r="AO255" s="8" t="str">
        <f t="shared" si="18"/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906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918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 t="shared" si="22"/>
        <v/>
      </c>
      <c r="AB256" s="8" t="str">
        <f t="shared" si="17"/>
        <v/>
      </c>
      <c r="AK256" s="8" t="s">
        <v>646</v>
      </c>
      <c r="AO256" s="8" t="str">
        <f t="shared" si="18"/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907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918</v>
      </c>
      <c r="I257" s="8" t="s">
        <v>381</v>
      </c>
      <c r="J257" s="8" t="s">
        <v>927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 t="shared" si="22"/>
        <v/>
      </c>
      <c r="AB257" s="8" t="str">
        <f t="shared" si="17"/>
        <v/>
      </c>
      <c r="AK257" s="8" t="s">
        <v>207</v>
      </c>
      <c r="AO257" s="8" t="str">
        <f t="shared" si="18"/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908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918</v>
      </c>
      <c r="I258" s="8" t="s">
        <v>381</v>
      </c>
      <c r="J258" s="8" t="s">
        <v>927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 t="shared" si="22"/>
        <v/>
      </c>
      <c r="AB258" s="8" t="str">
        <f t="shared" si="17"/>
        <v/>
      </c>
      <c r="AK258" s="8" t="s">
        <v>208</v>
      </c>
      <c r="AO258" s="8" t="str">
        <f t="shared" si="18"/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1002</v>
      </c>
      <c r="F259" s="8" t="str">
        <f>IF(ISBLANK(E259), "", Table2[[#This Row],[unique_id]])</f>
        <v>lighting_reset_adaptive_lighting_lounge_lamp</v>
      </c>
      <c r="G259" t="s">
        <v>941</v>
      </c>
      <c r="H259" s="8" t="s">
        <v>918</v>
      </c>
      <c r="I259" s="8" t="s">
        <v>381</v>
      </c>
      <c r="J259" s="8" t="s">
        <v>903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 t="shared" si="22"/>
        <v/>
      </c>
      <c r="AB259" s="8" t="str">
        <f t="shared" si="17"/>
        <v/>
      </c>
      <c r="AK259" s="8" t="s">
        <v>173</v>
      </c>
      <c r="AO259" s="8" t="str">
        <f t="shared" si="18"/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909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918</v>
      </c>
      <c r="I260" s="8" t="s">
        <v>381</v>
      </c>
      <c r="J260" s="8" t="s">
        <v>927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 t="shared" si="22"/>
        <v/>
      </c>
      <c r="AB260" s="8" t="str">
        <f t="shared" ref="AB260:AB323" si="23">IF(ISBLANK(Z260),  "", _xlfn.CONCAT(LOWER(C260), "/", E260))</f>
        <v/>
      </c>
      <c r="AK260" s="8" t="s">
        <v>206</v>
      </c>
      <c r="AO260" s="8" t="str">
        <f t="shared" ref="AO260:AO323" si="24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910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918</v>
      </c>
      <c r="I261" s="8" t="s">
        <v>381</v>
      </c>
      <c r="J261" s="8" t="s">
        <v>927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 t="shared" si="22"/>
        <v/>
      </c>
      <c r="AB261" s="8" t="str">
        <f t="shared" si="23"/>
        <v/>
      </c>
      <c r="AI261" s="13"/>
      <c r="AK261" s="8" t="s">
        <v>220</v>
      </c>
      <c r="AO261" s="8" t="str">
        <f t="shared" si="24"/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911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918</v>
      </c>
      <c r="I262" s="8" t="s">
        <v>381</v>
      </c>
      <c r="J262" s="8" t="s">
        <v>927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 t="shared" si="22"/>
        <v/>
      </c>
      <c r="AB262" s="8" t="str">
        <f t="shared" si="23"/>
        <v/>
      </c>
      <c r="AK262" s="8" t="s">
        <v>228</v>
      </c>
      <c r="AO262" s="8" t="str">
        <f t="shared" si="24"/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912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918</v>
      </c>
      <c r="I263" s="8" t="s">
        <v>381</v>
      </c>
      <c r="J263" s="8" t="s">
        <v>927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 t="shared" si="22"/>
        <v/>
      </c>
      <c r="AB263" s="8" t="str">
        <f t="shared" si="23"/>
        <v/>
      </c>
      <c r="AK263" s="8" t="s">
        <v>226</v>
      </c>
      <c r="AO263" s="8" t="str">
        <f t="shared" si="24"/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932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918</v>
      </c>
      <c r="I264" s="8" t="s">
        <v>381</v>
      </c>
      <c r="J264" s="8" t="s">
        <v>927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 t="shared" si="22"/>
        <v/>
      </c>
      <c r="AB264" s="8" t="str">
        <f t="shared" si="23"/>
        <v/>
      </c>
      <c r="AK264" s="8" t="s">
        <v>227</v>
      </c>
      <c r="AO264" s="8" t="str">
        <f t="shared" si="24"/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913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918</v>
      </c>
      <c r="I265" s="8" t="s">
        <v>381</v>
      </c>
      <c r="J265" s="8" t="s">
        <v>927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 t="shared" si="22"/>
        <v/>
      </c>
      <c r="AB265" s="8" t="str">
        <f t="shared" si="23"/>
        <v/>
      </c>
      <c r="AK265" s="8" t="s">
        <v>542</v>
      </c>
      <c r="AO265" s="8" t="str">
        <f t="shared" si="24"/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914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918</v>
      </c>
      <c r="I266" s="8" t="s">
        <v>381</v>
      </c>
      <c r="J266" s="8" t="s">
        <v>927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 t="shared" si="22"/>
        <v/>
      </c>
      <c r="AB266" s="8" t="str">
        <f t="shared" si="23"/>
        <v/>
      </c>
      <c r="AI266" s="13"/>
      <c r="AK266" s="8" t="s">
        <v>621</v>
      </c>
      <c r="AO266" s="8" t="str">
        <f t="shared" si="24"/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915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918</v>
      </c>
      <c r="I267" s="8" t="s">
        <v>381</v>
      </c>
      <c r="J267" s="8" t="s">
        <v>927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 t="shared" si="22"/>
        <v/>
      </c>
      <c r="AB267" s="8" t="str">
        <f t="shared" si="23"/>
        <v/>
      </c>
      <c r="AK267" s="8" t="s">
        <v>856</v>
      </c>
      <c r="AO267" s="8" t="str">
        <f t="shared" si="24"/>
        <v/>
      </c>
    </row>
    <row r="268" spans="1:41" ht="16" customHeight="1" x14ac:dyDescent="0.2">
      <c r="A268" s="8">
        <v>2545</v>
      </c>
      <c r="B268" s="8" t="s">
        <v>26</v>
      </c>
      <c r="C268" s="8" t="s">
        <v>757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918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3"/>
        <v/>
      </c>
      <c r="AO268" s="8" t="str">
        <f t="shared" si="24"/>
        <v/>
      </c>
    </row>
    <row r="269" spans="1:41" ht="16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997</v>
      </c>
      <c r="F269" s="8" t="str">
        <f>IF(ISBLANK(E269), "", Table2[[#This Row],[unique_id]])</f>
        <v>lounge_tv_outlet</v>
      </c>
      <c r="G269" s="8" t="s">
        <v>189</v>
      </c>
      <c r="H269" s="8" t="s">
        <v>898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 t="shared" ref="AA269:AA283" si="25">IF(ISBLANK(Z269),  "", _xlfn.CONCAT("haas/entity/sensor/", LOWER(C269), "/", E269, "/config"))</f>
        <v/>
      </c>
      <c r="AB269" s="8" t="str">
        <f t="shared" si="23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682</v>
      </c>
      <c r="AM269" s="8" t="s">
        <v>532</v>
      </c>
      <c r="AN269" s="8" t="s">
        <v>674</v>
      </c>
      <c r="AO269" s="8" t="str">
        <f t="shared" si="24"/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898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 t="shared" si="25"/>
        <v/>
      </c>
      <c r="AB270" s="8" t="str">
        <f t="shared" si="23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578</v>
      </c>
      <c r="AI270" s="15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682</v>
      </c>
      <c r="AM270" s="8" t="s">
        <v>522</v>
      </c>
      <c r="AN270" s="8" t="s">
        <v>664</v>
      </c>
      <c r="AO270" s="8" t="str">
        <f t="shared" si="24"/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898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 t="shared" si="25"/>
        <v/>
      </c>
      <c r="AB271" s="8" t="str">
        <f t="shared" si="23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5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682</v>
      </c>
      <c r="AM271" s="8" t="s">
        <v>534</v>
      </c>
      <c r="AN271" s="8" t="s">
        <v>676</v>
      </c>
      <c r="AO271" s="8" t="str">
        <f t="shared" si="24"/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898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 t="shared" si="25"/>
        <v/>
      </c>
      <c r="AB272" s="8" t="str">
        <f t="shared" si="23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5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682</v>
      </c>
      <c r="AM272" s="8" t="s">
        <v>535</v>
      </c>
      <c r="AN272" s="8" t="s">
        <v>677</v>
      </c>
      <c r="AO272" s="8" t="str">
        <f t="shared" si="24"/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898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 t="shared" si="25"/>
        <v/>
      </c>
      <c r="AB273" s="8" t="str">
        <f t="shared" si="23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5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682</v>
      </c>
      <c r="AM273" s="8" t="s">
        <v>525</v>
      </c>
      <c r="AN273" s="8" t="s">
        <v>667</v>
      </c>
      <c r="AO273" s="8" t="str">
        <f t="shared" si="24"/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898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 t="shared" si="25"/>
        <v/>
      </c>
      <c r="AB274" s="8" t="str">
        <f t="shared" si="23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581</v>
      </c>
      <c r="AI274" s="15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682</v>
      </c>
      <c r="AM274" s="8" t="s">
        <v>526</v>
      </c>
      <c r="AN274" s="8" t="s">
        <v>668</v>
      </c>
      <c r="AO274" s="8" t="str">
        <f t="shared" si="24"/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898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 t="shared" si="25"/>
        <v/>
      </c>
      <c r="AB275" s="8" t="str">
        <f t="shared" si="23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582</v>
      </c>
      <c r="AI275" s="15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682</v>
      </c>
      <c r="AM275" s="8" t="s">
        <v>527</v>
      </c>
      <c r="AN275" s="8" t="s">
        <v>669</v>
      </c>
      <c r="AO275" s="8" t="str">
        <f t="shared" si="24"/>
        <v>[["mac", "5c:a6:e6:25:5a:a3"], ["ip", "10.0.6.75"]]</v>
      </c>
    </row>
    <row r="276" spans="1:41" ht="16" customHeight="1" x14ac:dyDescent="0.2">
      <c r="A276" s="8">
        <v>2557</v>
      </c>
      <c r="B276" s="8" t="s">
        <v>26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898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 t="shared" si="25"/>
        <v/>
      </c>
      <c r="AB276" s="8" t="str">
        <f t="shared" si="23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583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682</v>
      </c>
      <c r="AM276" s="8" t="s">
        <v>528</v>
      </c>
      <c r="AN276" s="8" t="s">
        <v>670</v>
      </c>
      <c r="AO276" s="8" t="str">
        <f t="shared" si="24"/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898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 t="shared" si="25"/>
        <v/>
      </c>
      <c r="AB277" s="8" t="str">
        <f t="shared" si="23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682</v>
      </c>
      <c r="AM277" s="8" t="s">
        <v>529</v>
      </c>
      <c r="AN277" s="8" t="s">
        <v>671</v>
      </c>
      <c r="AO277" s="8" t="str">
        <f t="shared" si="24"/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898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 t="shared" si="25"/>
        <v/>
      </c>
      <c r="AB278" s="8" t="str">
        <f t="shared" si="23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682</v>
      </c>
      <c r="AM278" s="8" t="s">
        <v>530</v>
      </c>
      <c r="AN278" s="8" t="s">
        <v>672</v>
      </c>
      <c r="AO278" s="8" t="str">
        <f t="shared" si="24"/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898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 t="shared" si="25"/>
        <v/>
      </c>
      <c r="AB279" s="8" t="str">
        <f t="shared" si="23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579</v>
      </c>
      <c r="AI279" s="15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682</v>
      </c>
      <c r="AM279" s="8" t="s">
        <v>523</v>
      </c>
      <c r="AN279" s="8" t="s">
        <v>665</v>
      </c>
      <c r="AO279" s="8" t="str">
        <f t="shared" si="24"/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898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 t="shared" si="25"/>
        <v/>
      </c>
      <c r="AB280" s="8" t="str">
        <f t="shared" si="23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580</v>
      </c>
      <c r="AI280" s="15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682</v>
      </c>
      <c r="AM280" s="8" t="s">
        <v>524</v>
      </c>
      <c r="AN280" s="8" t="s">
        <v>666</v>
      </c>
      <c r="AO280" s="8" t="str">
        <f t="shared" si="24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257</v>
      </c>
      <c r="D281" s="8" t="s">
        <v>134</v>
      </c>
      <c r="E281" s="8" t="s">
        <v>304</v>
      </c>
      <c r="F281" s="8" t="str">
        <f>IF(ISBLANK(E281), "", Table2[[#This Row],[unique_id]])</f>
        <v>rack_outlet</v>
      </c>
      <c r="G281" s="8" t="s">
        <v>241</v>
      </c>
      <c r="H281" s="8" t="s">
        <v>898</v>
      </c>
      <c r="I281" s="8" t="s">
        <v>381</v>
      </c>
      <c r="L281" s="8" t="s">
        <v>323</v>
      </c>
      <c r="N281" s="8"/>
      <c r="O281" s="10"/>
      <c r="P281" s="10"/>
      <c r="Q281" s="10"/>
      <c r="R281" s="10"/>
      <c r="S281" s="10"/>
      <c r="T281" s="8"/>
      <c r="W281" s="8" t="s">
        <v>318</v>
      </c>
      <c r="Y281" s="10"/>
      <c r="AA281" s="8" t="str">
        <f t="shared" si="25"/>
        <v/>
      </c>
      <c r="AB281" s="8" t="str">
        <f t="shared" si="23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tplink-rack-outlet</v>
      </c>
      <c r="AG281" s="10" t="s">
        <v>546</v>
      </c>
      <c r="AH281" s="8" t="s">
        <v>555</v>
      </c>
      <c r="AI281" s="8" t="s">
        <v>543</v>
      </c>
      <c r="AJ281" s="8" t="str">
        <f>IF(OR(ISBLANK(AM281), ISBLANK(AN281)), "", Table2[[#This Row],[device_via_device]])</f>
        <v>TPLink</v>
      </c>
      <c r="AK281" s="8" t="s">
        <v>28</v>
      </c>
      <c r="AL281" s="8" t="s">
        <v>682</v>
      </c>
      <c r="AM281" s="8" t="s">
        <v>538</v>
      </c>
      <c r="AN281" s="8" t="s">
        <v>680</v>
      </c>
      <c r="AO281" s="8" t="str">
        <f t="shared" si="24"/>
        <v>[["mac", "ac:84:c6:54:95:8b"], ["ip", "10.0.6.86"]]</v>
      </c>
    </row>
    <row r="282" spans="1:41" ht="16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305</v>
      </c>
      <c r="F282" s="8" t="str">
        <f>IF(ISBLANK(E282), "", Table2[[#This Row],[unique_id]])</f>
        <v>roof_network_switch</v>
      </c>
      <c r="G282" s="8" t="s">
        <v>238</v>
      </c>
      <c r="H282" s="8" t="s">
        <v>898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319</v>
      </c>
      <c r="Y282" s="10"/>
      <c r="AA282" s="8" t="str">
        <f t="shared" si="25"/>
        <v/>
      </c>
      <c r="AB282" s="8" t="str">
        <f t="shared" si="23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tplink-roof-network-switch</v>
      </c>
      <c r="AG282" s="10" t="s">
        <v>546</v>
      </c>
      <c r="AH282" s="8" t="s">
        <v>693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38</v>
      </c>
      <c r="AL282" s="8" t="s">
        <v>682</v>
      </c>
      <c r="AM282" s="8" t="s">
        <v>536</v>
      </c>
      <c r="AN282" s="8" t="s">
        <v>678</v>
      </c>
      <c r="AO282" s="8" t="str">
        <f t="shared" si="24"/>
        <v>[["mac", "ac:84:c6:0d:20:9e"], ["ip", "10.0.6.84"]]</v>
      </c>
    </row>
    <row r="283" spans="1:41" ht="16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692</v>
      </c>
      <c r="F283" s="8" t="str">
        <f>IF(ISBLANK(E283), "", Table2[[#This Row],[unique_id]])</f>
        <v>rack_modem</v>
      </c>
      <c r="G283" s="8" t="s">
        <v>240</v>
      </c>
      <c r="H283" s="8" t="s">
        <v>898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320</v>
      </c>
      <c r="Y283" s="10"/>
      <c r="AA283" s="8" t="str">
        <f t="shared" si="25"/>
        <v/>
      </c>
      <c r="AB283" s="8" t="str">
        <f t="shared" si="23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tplink-rack-modem</v>
      </c>
      <c r="AG283" s="10" t="s">
        <v>545</v>
      </c>
      <c r="AH283" s="8" t="s">
        <v>556</v>
      </c>
      <c r="AI283" s="15" t="s">
        <v>544</v>
      </c>
      <c r="AJ283" s="8" t="str">
        <f>IF(OR(ISBLANK(AM283), ISBLANK(AN283)), "", Table2[[#This Row],[device_via_device]])</f>
        <v>TPLink</v>
      </c>
      <c r="AK283" s="8" t="s">
        <v>28</v>
      </c>
      <c r="AL283" s="8" t="s">
        <v>682</v>
      </c>
      <c r="AM283" s="8" t="s">
        <v>537</v>
      </c>
      <c r="AN283" s="8" t="s">
        <v>679</v>
      </c>
      <c r="AO283" s="8" t="str">
        <f t="shared" si="24"/>
        <v>[["mac", "10:27:f5:31:f6:7e"], ["ip", "10.0.6.85"]]</v>
      </c>
    </row>
    <row r="284" spans="1:41" ht="16" customHeight="1" x14ac:dyDescent="0.2">
      <c r="A284" s="8">
        <v>2565</v>
      </c>
      <c r="B284" s="8" t="s">
        <v>26</v>
      </c>
      <c r="C284" s="8" t="s">
        <v>757</v>
      </c>
      <c r="D284" s="8" t="s">
        <v>500</v>
      </c>
      <c r="E284" s="8" t="s">
        <v>499</v>
      </c>
      <c r="F284" s="8" t="str">
        <f>IF(ISBLANK(E284), "", Table2[[#This Row],[unique_id]])</f>
        <v>column_break</v>
      </c>
      <c r="G284" s="8" t="s">
        <v>496</v>
      </c>
      <c r="H284" s="8" t="s">
        <v>898</v>
      </c>
      <c r="I284" s="8" t="s">
        <v>381</v>
      </c>
      <c r="L284" s="8" t="s">
        <v>497</v>
      </c>
      <c r="M284" s="8" t="s">
        <v>498</v>
      </c>
      <c r="N284" s="8"/>
      <c r="O284" s="10"/>
      <c r="P284" s="10"/>
      <c r="Q284" s="10"/>
      <c r="R284" s="10"/>
      <c r="S284" s="10"/>
      <c r="T284" s="8"/>
      <c r="Y284" s="10"/>
      <c r="AB284" s="8" t="str">
        <f t="shared" si="23"/>
        <v/>
      </c>
      <c r="AO284" s="8" t="str">
        <f t="shared" si="24"/>
        <v/>
      </c>
    </row>
    <row r="285" spans="1:41" ht="16" customHeight="1" x14ac:dyDescent="0.2">
      <c r="A285" s="8">
        <v>2570</v>
      </c>
      <c r="B285" s="8" t="s">
        <v>26</v>
      </c>
      <c r="C285" s="8" t="s">
        <v>128</v>
      </c>
      <c r="D285" s="8" t="s">
        <v>27</v>
      </c>
      <c r="E285" s="15" t="s">
        <v>344</v>
      </c>
      <c r="F285" s="8" t="str">
        <f>IF(ISBLANK(E285), "", Table2[[#This Row],[unique_id]])</f>
        <v>netatmo_bertram_2_office_pantry_battery_percent</v>
      </c>
      <c r="G285" s="8" t="s">
        <v>785</v>
      </c>
      <c r="H285" s="8" t="s">
        <v>897</v>
      </c>
      <c r="I285" s="8" t="s">
        <v>381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349</v>
      </c>
      <c r="Y285" s="10"/>
      <c r="AA285" s="8" t="str">
        <f t="shared" ref="AA285:AA292" si="26">IF(ISBLANK(Z285),  "", _xlfn.CONCAT("haas/entity/sensor/", LOWER(C285), "/", E285, "/config"))</f>
        <v/>
      </c>
      <c r="AB285" s="8" t="str">
        <f t="shared" si="23"/>
        <v/>
      </c>
      <c r="AC285" s="13"/>
      <c r="AF285" s="8" t="s">
        <v>812</v>
      </c>
      <c r="AG285" s="10" t="s">
        <v>727</v>
      </c>
      <c r="AH285" s="8" t="s">
        <v>728</v>
      </c>
      <c r="AI285" s="8" t="s">
        <v>725</v>
      </c>
      <c r="AJ285" s="8" t="s">
        <v>128</v>
      </c>
      <c r="AK285" s="8" t="s">
        <v>226</v>
      </c>
      <c r="AO285" s="8" t="str">
        <f t="shared" si="24"/>
        <v/>
      </c>
    </row>
    <row r="286" spans="1:41" ht="16" customHeight="1" x14ac:dyDescent="0.2">
      <c r="A286" s="8">
        <v>2571</v>
      </c>
      <c r="B286" s="8" t="s">
        <v>26</v>
      </c>
      <c r="C286" s="8" t="s">
        <v>128</v>
      </c>
      <c r="D286" s="8" t="s">
        <v>27</v>
      </c>
      <c r="E286" s="15" t="s">
        <v>345</v>
      </c>
      <c r="F286" s="8" t="str">
        <f>IF(ISBLANK(E286), "", Table2[[#This Row],[unique_id]])</f>
        <v>netatmo_bertram_2_office_lounge_battery_percent</v>
      </c>
      <c r="G286" s="8" t="s">
        <v>786</v>
      </c>
      <c r="H286" s="8" t="s">
        <v>897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 t="shared" si="26"/>
        <v/>
      </c>
      <c r="AB286" s="8" t="str">
        <f t="shared" si="23"/>
        <v/>
      </c>
      <c r="AC286" s="13"/>
      <c r="AF286" s="8" t="s">
        <v>811</v>
      </c>
      <c r="AG286" s="10" t="s">
        <v>727</v>
      </c>
      <c r="AH286" s="8" t="s">
        <v>728</v>
      </c>
      <c r="AI286" s="8" t="s">
        <v>725</v>
      </c>
      <c r="AJ286" s="8" t="s">
        <v>128</v>
      </c>
      <c r="AK286" s="8" t="s">
        <v>208</v>
      </c>
      <c r="AO286" s="8" t="str">
        <f t="shared" si="24"/>
        <v/>
      </c>
    </row>
    <row r="287" spans="1:41" ht="16" customHeight="1" x14ac:dyDescent="0.2">
      <c r="A287" s="37">
        <v>2572</v>
      </c>
      <c r="B287" s="8" t="s">
        <v>26</v>
      </c>
      <c r="C287" s="8" t="s">
        <v>128</v>
      </c>
      <c r="D287" s="8" t="s">
        <v>27</v>
      </c>
      <c r="E287" s="15" t="s">
        <v>346</v>
      </c>
      <c r="F287" s="8" t="str">
        <f>IF(ISBLANK(E287), "", Table2[[#This Row],[unique_id]])</f>
        <v>netatmo_bertram_2_office_dining_battery_percent</v>
      </c>
      <c r="G287" s="8" t="s">
        <v>787</v>
      </c>
      <c r="H287" s="8" t="s">
        <v>897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 t="shared" si="26"/>
        <v/>
      </c>
      <c r="AB287" s="8" t="str">
        <f t="shared" si="23"/>
        <v/>
      </c>
      <c r="AC287" s="13"/>
      <c r="AF287" s="8" t="s">
        <v>813</v>
      </c>
      <c r="AG287" s="10" t="s">
        <v>727</v>
      </c>
      <c r="AH287" s="8" t="s">
        <v>728</v>
      </c>
      <c r="AI287" s="8" t="s">
        <v>725</v>
      </c>
      <c r="AJ287" s="8" t="s">
        <v>128</v>
      </c>
      <c r="AK287" s="8" t="s">
        <v>207</v>
      </c>
      <c r="AO287" s="8" t="str">
        <f t="shared" si="24"/>
        <v/>
      </c>
    </row>
    <row r="288" spans="1:41" ht="16" customHeight="1" x14ac:dyDescent="0.2">
      <c r="A288" s="8">
        <v>2573</v>
      </c>
      <c r="B288" s="8" t="s">
        <v>26</v>
      </c>
      <c r="C288" s="8" t="s">
        <v>128</v>
      </c>
      <c r="D288" s="8" t="s">
        <v>27</v>
      </c>
      <c r="E288" s="15" t="s">
        <v>347</v>
      </c>
      <c r="F288" s="8" t="str">
        <f>IF(ISBLANK(E288), "", Table2[[#This Row],[unique_id]])</f>
        <v>netatmo_bertram_2_office_basement_battery_percent</v>
      </c>
      <c r="G288" s="8" t="s">
        <v>788</v>
      </c>
      <c r="H288" s="8" t="s">
        <v>897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 t="shared" si="26"/>
        <v/>
      </c>
      <c r="AB288" s="8" t="str">
        <f t="shared" si="23"/>
        <v/>
      </c>
      <c r="AF288" s="8" t="s">
        <v>814</v>
      </c>
      <c r="AG288" s="10" t="s">
        <v>727</v>
      </c>
      <c r="AH288" s="8" t="s">
        <v>728</v>
      </c>
      <c r="AI288" s="8" t="s">
        <v>725</v>
      </c>
      <c r="AJ288" s="8" t="s">
        <v>128</v>
      </c>
      <c r="AK288" s="8" t="s">
        <v>225</v>
      </c>
      <c r="AO288" s="8" t="str">
        <f t="shared" si="24"/>
        <v/>
      </c>
    </row>
    <row r="289" spans="1:41" ht="16" customHeight="1" x14ac:dyDescent="0.2">
      <c r="A289" s="8">
        <v>2574</v>
      </c>
      <c r="B289" s="8" t="s">
        <v>26</v>
      </c>
      <c r="C289" s="8" t="s">
        <v>784</v>
      </c>
      <c r="D289" s="8" t="s">
        <v>27</v>
      </c>
      <c r="E289" s="8" t="s">
        <v>839</v>
      </c>
      <c r="F289" s="8" t="str">
        <f>IF(ISBLANK(E289), "", Table2[[#This Row],[unique_id]])</f>
        <v>home_cube_remote_battery</v>
      </c>
      <c r="G289" s="8" t="s">
        <v>792</v>
      </c>
      <c r="H289" s="8" t="s">
        <v>897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 t="shared" si="26"/>
        <v/>
      </c>
      <c r="AB289" s="8" t="str">
        <f t="shared" si="23"/>
        <v/>
      </c>
      <c r="AO289" s="8" t="str">
        <f t="shared" si="24"/>
        <v/>
      </c>
    </row>
    <row r="290" spans="1:41" ht="16" customHeight="1" x14ac:dyDescent="0.2">
      <c r="A290" s="37">
        <v>2575</v>
      </c>
      <c r="B290" s="8" t="s">
        <v>26</v>
      </c>
      <c r="C290" s="8" t="s">
        <v>191</v>
      </c>
      <c r="D290" s="8" t="s">
        <v>27</v>
      </c>
      <c r="E290" s="8" t="s">
        <v>1003</v>
      </c>
      <c r="F290" s="8" t="str">
        <f>IF(ISBLANK(E290), "", Table2[[#This Row],[unique_id]])</f>
        <v>parents_home_battery</v>
      </c>
      <c r="G290" s="8" t="s">
        <v>789</v>
      </c>
      <c r="H290" s="8" t="s">
        <v>897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 t="shared" si="26"/>
        <v/>
      </c>
      <c r="AB290" s="8" t="str">
        <f t="shared" si="23"/>
        <v/>
      </c>
      <c r="AO290" s="8" t="str">
        <f t="shared" si="24"/>
        <v/>
      </c>
    </row>
    <row r="291" spans="1:41" ht="16" customHeight="1" x14ac:dyDescent="0.2">
      <c r="A291" s="8">
        <v>2576</v>
      </c>
      <c r="B291" s="8" t="s">
        <v>26</v>
      </c>
      <c r="C291" s="8" t="s">
        <v>191</v>
      </c>
      <c r="D291" s="8" t="s">
        <v>27</v>
      </c>
      <c r="E291" s="8" t="s">
        <v>348</v>
      </c>
      <c r="F291" s="8" t="str">
        <f>IF(ISBLANK(E291), "", Table2[[#This Row],[unique_id]])</f>
        <v>kitchen_home_battery</v>
      </c>
      <c r="G291" s="8" t="s">
        <v>790</v>
      </c>
      <c r="H291" s="8" t="s">
        <v>897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 t="shared" si="26"/>
        <v/>
      </c>
      <c r="AB291" s="8" t="str">
        <f t="shared" si="23"/>
        <v/>
      </c>
      <c r="AO291" s="8" t="str">
        <f t="shared" si="24"/>
        <v/>
      </c>
    </row>
    <row r="292" spans="1:41" ht="16" customHeight="1" x14ac:dyDescent="0.2">
      <c r="A292" s="8">
        <v>2577</v>
      </c>
      <c r="B292" s="8" t="s">
        <v>26</v>
      </c>
      <c r="C292" s="8" t="s">
        <v>39</v>
      </c>
      <c r="D292" s="8" t="s">
        <v>27</v>
      </c>
      <c r="E292" s="8" t="s">
        <v>178</v>
      </c>
      <c r="F292" s="8" t="str">
        <f>IF(ISBLANK(E292), "", Table2[[#This Row],[unique_id]])</f>
        <v>weatherstation_console_battery_voltage</v>
      </c>
      <c r="G292" s="8" t="s">
        <v>791</v>
      </c>
      <c r="H292" s="8" t="s">
        <v>897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 t="s">
        <v>31</v>
      </c>
      <c r="U292" s="8" t="s">
        <v>83</v>
      </c>
      <c r="V292" s="8" t="s">
        <v>84</v>
      </c>
      <c r="W292" s="8" t="s">
        <v>349</v>
      </c>
      <c r="X292" s="8">
        <v>300</v>
      </c>
      <c r="Y292" s="10" t="s">
        <v>34</v>
      </c>
      <c r="Z292" s="8" t="s">
        <v>85</v>
      </c>
      <c r="AA292" s="8" t="str">
        <f t="shared" si="26"/>
        <v>haas/entity/sensor/weewx/weatherstation_console_battery_voltage/config</v>
      </c>
      <c r="AB292" s="8" t="str">
        <f t="shared" si="23"/>
        <v>weewx/weatherstation_console_battery_voltage</v>
      </c>
      <c r="AC292" s="15" t="s">
        <v>392</v>
      </c>
      <c r="AD292" s="8">
        <v>1</v>
      </c>
      <c r="AE292" s="11" t="s">
        <v>193</v>
      </c>
      <c r="AF292" s="8" t="s">
        <v>575</v>
      </c>
      <c r="AG292" s="10">
        <v>3.15</v>
      </c>
      <c r="AH292" s="8" t="s">
        <v>548</v>
      </c>
      <c r="AI292" s="8" t="s">
        <v>36</v>
      </c>
      <c r="AJ292" s="8" t="s">
        <v>37</v>
      </c>
      <c r="AK292" s="8" t="s">
        <v>28</v>
      </c>
      <c r="AO292" s="8" t="str">
        <f t="shared" si="24"/>
        <v/>
      </c>
    </row>
    <row r="293" spans="1:41" ht="16" customHeight="1" x14ac:dyDescent="0.2">
      <c r="A293" s="37">
        <v>2578</v>
      </c>
      <c r="B293" s="8" t="s">
        <v>26</v>
      </c>
      <c r="C293" s="8" t="s">
        <v>757</v>
      </c>
      <c r="D293" s="8" t="s">
        <v>500</v>
      </c>
      <c r="E293" s="8" t="s">
        <v>499</v>
      </c>
      <c r="F293" s="8" t="str">
        <f>IF(ISBLANK(E293), "", Table2[[#This Row],[unique_id]])</f>
        <v>column_break</v>
      </c>
      <c r="G293" s="8" t="s">
        <v>496</v>
      </c>
      <c r="H293" s="8" t="s">
        <v>897</v>
      </c>
      <c r="I293" s="8" t="s">
        <v>381</v>
      </c>
      <c r="L293" s="8" t="s">
        <v>497</v>
      </c>
      <c r="M293" s="8" t="s">
        <v>498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3"/>
        <v/>
      </c>
      <c r="AC293" s="15"/>
      <c r="AE293" s="11"/>
      <c r="AO293" s="8" t="str">
        <f t="shared" si="24"/>
        <v/>
      </c>
    </row>
    <row r="294" spans="1:41" ht="16" customHeight="1" x14ac:dyDescent="0.2">
      <c r="A294" s="8">
        <v>2579</v>
      </c>
      <c r="B294" s="8" t="s">
        <v>26</v>
      </c>
      <c r="C294" s="8" t="s">
        <v>39</v>
      </c>
      <c r="D294" s="8" t="s">
        <v>27</v>
      </c>
      <c r="E294" s="8" t="s">
        <v>179</v>
      </c>
      <c r="F294" s="8" t="str">
        <f>IF(ISBLANK(E294), "", Table2[[#This Row],[unique_id]])</f>
        <v>weatherstation_coms_signal_quality</v>
      </c>
      <c r="G294" s="8" t="s">
        <v>920</v>
      </c>
      <c r="H294" s="8" t="s">
        <v>919</v>
      </c>
      <c r="I294" s="8" t="s">
        <v>381</v>
      </c>
      <c r="L294" s="8" t="s">
        <v>136</v>
      </c>
      <c r="N294" s="8"/>
      <c r="O294" s="10"/>
      <c r="P294" s="10"/>
      <c r="Q294" s="10"/>
      <c r="R294" s="10"/>
      <c r="S294" s="10"/>
      <c r="T294" s="8" t="s">
        <v>31</v>
      </c>
      <c r="U294" s="8" t="s">
        <v>32</v>
      </c>
      <c r="W294" s="8" t="s">
        <v>197</v>
      </c>
      <c r="X294" s="8">
        <v>300</v>
      </c>
      <c r="Y294" s="10" t="s">
        <v>34</v>
      </c>
      <c r="Z294" s="8" t="s">
        <v>86</v>
      </c>
      <c r="AA294" s="8" t="str">
        <f>IF(ISBLANK(Z294),  "", _xlfn.CONCAT("haas/entity/sensor/", LOWER(C294), "/", E294, "/config"))</f>
        <v>haas/entity/sensor/weewx/weatherstation_coms_signal_quality/config</v>
      </c>
      <c r="AB294" s="8" t="str">
        <f t="shared" si="23"/>
        <v>weewx/weatherstation_coms_signal_quality</v>
      </c>
      <c r="AC294" s="15" t="s">
        <v>393</v>
      </c>
      <c r="AD294" s="8">
        <v>1</v>
      </c>
      <c r="AE294" s="11" t="s">
        <v>193</v>
      </c>
      <c r="AF294" s="8" t="s">
        <v>575</v>
      </c>
      <c r="AG294" s="10">
        <v>3.15</v>
      </c>
      <c r="AH294" s="8" t="s">
        <v>548</v>
      </c>
      <c r="AI294" s="8" t="s">
        <v>36</v>
      </c>
      <c r="AJ294" s="8" t="s">
        <v>37</v>
      </c>
      <c r="AK294" s="8" t="s">
        <v>28</v>
      </c>
      <c r="AO294" s="8" t="str">
        <f t="shared" si="24"/>
        <v/>
      </c>
    </row>
    <row r="295" spans="1:41" ht="16" customHeight="1" x14ac:dyDescent="0.2">
      <c r="A295" s="8">
        <v>2600</v>
      </c>
      <c r="B295" s="8" t="s">
        <v>26</v>
      </c>
      <c r="C295" s="8" t="s">
        <v>259</v>
      </c>
      <c r="D295" s="8" t="s">
        <v>145</v>
      </c>
      <c r="E295" s="8" t="s">
        <v>146</v>
      </c>
      <c r="F295" s="8" t="str">
        <f>IF(ISBLANK(E295), "", Table2[[#This Row],[unique_id]])</f>
        <v>ada_home</v>
      </c>
      <c r="G295" s="8" t="s">
        <v>198</v>
      </c>
      <c r="H295" s="8" t="s">
        <v>341</v>
      </c>
      <c r="I295" s="8" t="s">
        <v>144</v>
      </c>
      <c r="L295" s="8" t="s">
        <v>136</v>
      </c>
      <c r="M295" s="8" t="s">
        <v>340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 t="shared" si="23"/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google-ada-home</v>
      </c>
      <c r="AG295" s="10" t="s">
        <v>619</v>
      </c>
      <c r="AH295" s="8" t="s">
        <v>561</v>
      </c>
      <c r="AI295" s="8" t="s">
        <v>617</v>
      </c>
      <c r="AJ295" s="8" t="s">
        <v>259</v>
      </c>
      <c r="AK295" s="8" t="s">
        <v>130</v>
      </c>
      <c r="AL295" s="8" t="s">
        <v>662</v>
      </c>
      <c r="AM295" s="16" t="s">
        <v>720</v>
      </c>
      <c r="AN295" s="15" t="s">
        <v>712</v>
      </c>
      <c r="AO295" s="8" t="str">
        <f t="shared" si="24"/>
        <v>[["mac", "d4:f5:47:1c:cc:2d"], ["ip", "10.0.4.50"]]</v>
      </c>
    </row>
    <row r="296" spans="1:41" ht="16" customHeight="1" x14ac:dyDescent="0.2">
      <c r="A296" s="8">
        <v>2601</v>
      </c>
      <c r="B296" s="8" t="s">
        <v>26</v>
      </c>
      <c r="C296" s="8" t="s">
        <v>259</v>
      </c>
      <c r="D296" s="8" t="s">
        <v>145</v>
      </c>
      <c r="E296" s="8" t="s">
        <v>324</v>
      </c>
      <c r="F296" s="8" t="str">
        <f>IF(ISBLANK(E296), "", Table2[[#This Row],[unique_id]])</f>
        <v>edwin_home</v>
      </c>
      <c r="G296" s="8" t="s">
        <v>325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 t="shared" si="23"/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google-edwin-home</v>
      </c>
      <c r="AG296" s="10" t="s">
        <v>619</v>
      </c>
      <c r="AH296" s="8" t="s">
        <v>561</v>
      </c>
      <c r="AI296" s="8" t="s">
        <v>617</v>
      </c>
      <c r="AJ296" s="8" t="s">
        <v>259</v>
      </c>
      <c r="AK296" s="8" t="s">
        <v>127</v>
      </c>
      <c r="AL296" s="8" t="s">
        <v>662</v>
      </c>
      <c r="AM296" s="16" t="s">
        <v>719</v>
      </c>
      <c r="AN296" s="15" t="s">
        <v>713</v>
      </c>
      <c r="AO296" s="8" t="str">
        <f t="shared" si="24"/>
        <v>[["mac", "d4:f5:47:25:92:d5"], ["ip", "10.0.4.51"]]</v>
      </c>
    </row>
    <row r="297" spans="1:41" ht="16" customHeight="1" x14ac:dyDescent="0.2">
      <c r="A297" s="8">
        <v>2602</v>
      </c>
      <c r="B297" s="8" t="s">
        <v>988</v>
      </c>
      <c r="C297" s="8" t="s">
        <v>259</v>
      </c>
      <c r="D297" s="8" t="s">
        <v>145</v>
      </c>
      <c r="F297" s="8" t="str">
        <f>IF(ISBLANK(E297), "", Table2[[#This Row],[unique_id]])</f>
        <v/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 t="shared" si="23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google--home</v>
      </c>
      <c r="AG297" s="10" t="s">
        <v>619</v>
      </c>
      <c r="AH297" s="8" t="s">
        <v>561</v>
      </c>
      <c r="AI297" s="8" t="s">
        <v>617</v>
      </c>
      <c r="AJ297" s="8" t="s">
        <v>259</v>
      </c>
      <c r="AL297" s="8" t="s">
        <v>662</v>
      </c>
      <c r="AM297" s="16" t="s">
        <v>717</v>
      </c>
      <c r="AN297" s="15" t="s">
        <v>716</v>
      </c>
      <c r="AO297" s="8" t="str">
        <f t="shared" si="24"/>
        <v>[["mac", "d4:f5:47:32:df:7b"], ["ip", "10.0.4.54"]]</v>
      </c>
    </row>
    <row r="298" spans="1:41" ht="16" customHeight="1" x14ac:dyDescent="0.2">
      <c r="A298" s="8">
        <v>2603</v>
      </c>
      <c r="B298" s="8" t="s">
        <v>988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 t="shared" si="23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7" t="s">
        <v>619</v>
      </c>
      <c r="AH298" s="8" t="s">
        <v>561</v>
      </c>
      <c r="AI298" s="8" t="s">
        <v>617</v>
      </c>
      <c r="AJ298" s="8" t="s">
        <v>259</v>
      </c>
      <c r="AL298" s="8" t="s">
        <v>662</v>
      </c>
      <c r="AM298" s="16" t="s">
        <v>718</v>
      </c>
      <c r="AN298" s="15" t="s">
        <v>714</v>
      </c>
      <c r="AO298" s="8" t="str">
        <f t="shared" si="24"/>
        <v>[["mac", "d4:f5:47:8c:d1:7e"], ["ip", "10.0.4.52"]]</v>
      </c>
    </row>
    <row r="299" spans="1:41" ht="16" customHeight="1" x14ac:dyDescent="0.2">
      <c r="A299" s="8">
        <v>2604</v>
      </c>
      <c r="B299" s="8" t="s">
        <v>26</v>
      </c>
      <c r="C299" s="8" t="s">
        <v>757</v>
      </c>
      <c r="D299" s="8" t="s">
        <v>500</v>
      </c>
      <c r="E299" s="8" t="s">
        <v>499</v>
      </c>
      <c r="F299" s="8" t="str">
        <f>IF(ISBLANK(E299), "", Table2[[#This Row],[unique_id]])</f>
        <v>column_break</v>
      </c>
      <c r="G299" s="8" t="s">
        <v>496</v>
      </c>
      <c r="H299" s="8" t="s">
        <v>341</v>
      </c>
      <c r="I299" s="8" t="s">
        <v>144</v>
      </c>
      <c r="L299" s="8" t="s">
        <v>497</v>
      </c>
      <c r="M299" s="8" t="s">
        <v>498</v>
      </c>
      <c r="N299" s="8"/>
      <c r="O299" s="10"/>
      <c r="P299" s="10"/>
      <c r="Q299" s="10"/>
      <c r="R299" s="10"/>
      <c r="S299" s="10"/>
      <c r="T299" s="8"/>
      <c r="Y299" s="10"/>
      <c r="AB299" s="8" t="str">
        <f t="shared" si="23"/>
        <v/>
      </c>
      <c r="AN299" s="13"/>
      <c r="AO299" s="8" t="str">
        <f t="shared" si="24"/>
        <v/>
      </c>
    </row>
    <row r="300" spans="1:41" ht="16" customHeight="1" x14ac:dyDescent="0.2">
      <c r="A300" s="8">
        <v>2605</v>
      </c>
      <c r="B300" s="8" t="s">
        <v>26</v>
      </c>
      <c r="C300" s="8" t="s">
        <v>989</v>
      </c>
      <c r="D300" s="8" t="s">
        <v>145</v>
      </c>
      <c r="E300" s="8" t="s">
        <v>188</v>
      </c>
      <c r="F300" s="8" t="str">
        <f>IF(ISBLANK(E300), "", Table2[[#This Row],[unique_id]])</f>
        <v>lounge_tv</v>
      </c>
      <c r="G300" s="8" t="s">
        <v>189</v>
      </c>
      <c r="H300" s="8" t="s">
        <v>341</v>
      </c>
      <c r="I300" s="8" t="s">
        <v>144</v>
      </c>
      <c r="L300" s="8" t="s">
        <v>136</v>
      </c>
      <c r="M300" s="8" t="s">
        <v>340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 t="shared" si="23"/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lg-lounge-tv</v>
      </c>
      <c r="AG300" s="10" t="s">
        <v>992</v>
      </c>
      <c r="AH300" s="8" t="s">
        <v>553</v>
      </c>
      <c r="AI300" s="8" t="s">
        <v>993</v>
      </c>
      <c r="AJ300" s="8" t="s">
        <v>989</v>
      </c>
      <c r="AK300" s="8" t="s">
        <v>208</v>
      </c>
      <c r="AL300" s="8" t="s">
        <v>662</v>
      </c>
      <c r="AM300" s="16" t="s">
        <v>990</v>
      </c>
      <c r="AN300" s="15" t="s">
        <v>991</v>
      </c>
      <c r="AO300" s="8" t="str">
        <f t="shared" si="24"/>
        <v>[["mac", "4c:ba:d7:bf:94:d0"], ["ip", "10.0.4.49"]]</v>
      </c>
    </row>
    <row r="301" spans="1:41" ht="16" customHeight="1" x14ac:dyDescent="0.2">
      <c r="A301" s="8">
        <v>2606</v>
      </c>
      <c r="B301" s="8" t="s">
        <v>26</v>
      </c>
      <c r="C301" s="8" t="s">
        <v>332</v>
      </c>
      <c r="D301" s="8" t="s">
        <v>145</v>
      </c>
      <c r="E301" s="8" t="s">
        <v>334</v>
      </c>
      <c r="F301" s="8" t="str">
        <f>IF(ISBLANK(E301), "", Table2[[#This Row],[unique_id]])</f>
        <v>parents_tv</v>
      </c>
      <c r="G301" s="8" t="s">
        <v>331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 t="shared" si="23"/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apple-lounge-tv</v>
      </c>
      <c r="AG301" s="10" t="s">
        <v>626</v>
      </c>
      <c r="AH301" s="8" t="s">
        <v>553</v>
      </c>
      <c r="AI301" s="8" t="s">
        <v>627</v>
      </c>
      <c r="AJ301" s="8" t="s">
        <v>332</v>
      </c>
      <c r="AK301" s="8" t="s">
        <v>208</v>
      </c>
      <c r="AL301" s="8" t="s">
        <v>662</v>
      </c>
      <c r="AM301" s="16" t="s">
        <v>630</v>
      </c>
      <c r="AN301" s="14" t="s">
        <v>722</v>
      </c>
      <c r="AO301" s="8" t="str">
        <f t="shared" si="24"/>
        <v>[["mac", "90:dd:5d:ce:1e:96"], ["ip", "10.0.4.47"]]</v>
      </c>
    </row>
    <row r="302" spans="1:41" ht="16" customHeight="1" x14ac:dyDescent="0.2">
      <c r="A302" s="8">
        <v>2607</v>
      </c>
      <c r="B302" s="8" t="s">
        <v>988</v>
      </c>
      <c r="C302" s="8" t="s">
        <v>259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3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google-parents-tv</v>
      </c>
      <c r="AG302" s="10" t="s">
        <v>619</v>
      </c>
      <c r="AH302" s="8" t="s">
        <v>553</v>
      </c>
      <c r="AI302" s="8" t="s">
        <v>618</v>
      </c>
      <c r="AJ302" s="8" t="s">
        <v>259</v>
      </c>
      <c r="AK302" s="8" t="s">
        <v>206</v>
      </c>
      <c r="AL302" s="8" t="s">
        <v>662</v>
      </c>
      <c r="AM302" s="16" t="s">
        <v>721</v>
      </c>
      <c r="AN302" s="15" t="s">
        <v>715</v>
      </c>
      <c r="AO302" s="8" t="str">
        <f t="shared" si="24"/>
        <v>[["mac", "48:d6:d5:33:7c:28"], ["ip", "10.0.4.53"]]</v>
      </c>
    </row>
    <row r="303" spans="1:41" ht="16" customHeight="1" x14ac:dyDescent="0.2">
      <c r="A303" s="8">
        <v>2608</v>
      </c>
      <c r="B303" s="8" t="s">
        <v>26</v>
      </c>
      <c r="C303" s="8" t="s">
        <v>757</v>
      </c>
      <c r="D303" s="8" t="s">
        <v>500</v>
      </c>
      <c r="E303" s="8" t="s">
        <v>499</v>
      </c>
      <c r="F303" s="8" t="str">
        <f>IF(ISBLANK(E303), "", Table2[[#This Row],[unique_id]])</f>
        <v>column_break</v>
      </c>
      <c r="G303" s="8" t="s">
        <v>496</v>
      </c>
      <c r="H303" s="8" t="s">
        <v>341</v>
      </c>
      <c r="I303" s="8" t="s">
        <v>144</v>
      </c>
      <c r="L303" s="8" t="s">
        <v>497</v>
      </c>
      <c r="M303" s="8" t="s">
        <v>498</v>
      </c>
      <c r="N303" s="8"/>
      <c r="O303" s="10"/>
      <c r="P303" s="10"/>
      <c r="Q303" s="10"/>
      <c r="R303" s="10"/>
      <c r="S303" s="10"/>
      <c r="T303" s="8"/>
      <c r="Y303" s="10"/>
      <c r="AB303" s="8" t="str">
        <f t="shared" si="23"/>
        <v/>
      </c>
      <c r="AN303" s="13"/>
      <c r="AO303" s="8" t="str">
        <f t="shared" si="24"/>
        <v/>
      </c>
    </row>
    <row r="304" spans="1:41" ht="16" customHeight="1" x14ac:dyDescent="0.2">
      <c r="A304" s="8">
        <v>2609</v>
      </c>
      <c r="B304" s="8" t="s">
        <v>26</v>
      </c>
      <c r="C304" s="8" t="s">
        <v>191</v>
      </c>
      <c r="D304" s="8" t="s">
        <v>145</v>
      </c>
      <c r="E304" s="8" t="s">
        <v>333</v>
      </c>
      <c r="F304" s="8" t="str">
        <f>IF(ISBLANK(E304), "", Table2[[#This Row],[unique_id]])</f>
        <v>lounge_speaker</v>
      </c>
      <c r="G304" s="8" t="s">
        <v>330</v>
      </c>
      <c r="H304" s="8" t="s">
        <v>341</v>
      </c>
      <c r="I304" s="8" t="s">
        <v>144</v>
      </c>
      <c r="L304" s="8" t="s">
        <v>136</v>
      </c>
      <c r="M304" s="8" t="s">
        <v>340</v>
      </c>
      <c r="N304" s="8"/>
      <c r="O304" s="10"/>
      <c r="P304" s="10"/>
      <c r="Q304" s="10"/>
      <c r="R304" s="10"/>
      <c r="S304" s="10"/>
      <c r="T304" s="8"/>
      <c r="Y304" s="10"/>
      <c r="AA304" s="8" t="str">
        <f t="shared" ref="AA304:AA310" si="27">IF(ISBLANK(Z304),  "", _xlfn.CONCAT("haas/entity/sensor/", LOWER(C304), "/", E304, "/config"))</f>
        <v/>
      </c>
      <c r="AB304" s="8" t="str">
        <f t="shared" si="23"/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sonos-lounge-speaker</v>
      </c>
      <c r="AG304" s="10" t="s">
        <v>559</v>
      </c>
      <c r="AH304" s="8" t="s">
        <v>560</v>
      </c>
      <c r="AI304" s="8" t="s">
        <v>994</v>
      </c>
      <c r="AJ304" s="8" t="str">
        <f>IF(OR(ISBLANK(AM304), ISBLANK(AN304)), "", Table2[[#This Row],[device_via_device]])</f>
        <v>Sonos</v>
      </c>
      <c r="AK304" s="8" t="s">
        <v>208</v>
      </c>
      <c r="AL304" s="8" t="s">
        <v>662</v>
      </c>
      <c r="AM304" s="8" t="s">
        <v>995</v>
      </c>
      <c r="AN304" s="14" t="s">
        <v>996</v>
      </c>
      <c r="AO304" s="8" t="str">
        <f t="shared" si="24"/>
        <v>[["mac", "38:42:0b:47:73:dc"], ["ip", "10.0.4.43"]]</v>
      </c>
    </row>
    <row r="305" spans="1:41" ht="16" customHeight="1" x14ac:dyDescent="0.2">
      <c r="A305" s="8">
        <v>2610</v>
      </c>
      <c r="B305" s="8" t="s">
        <v>26</v>
      </c>
      <c r="C305" s="8" t="s">
        <v>191</v>
      </c>
      <c r="D305" s="8" t="s">
        <v>145</v>
      </c>
      <c r="E305" s="8" t="s">
        <v>329</v>
      </c>
      <c r="F305" s="8" t="str">
        <f>IF(ISBLANK(E305), "", Table2[[#This Row],[unique_id]])</f>
        <v>kitchen_home</v>
      </c>
      <c r="G305" s="8" t="s">
        <v>328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si="27"/>
        <v/>
      </c>
      <c r="AB305" s="8" t="str">
        <f t="shared" si="23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sonos-kitchen-home</v>
      </c>
      <c r="AG305" s="10" t="s">
        <v>559</v>
      </c>
      <c r="AH305" s="8" t="s">
        <v>561</v>
      </c>
      <c r="AI305" s="8" t="s">
        <v>562</v>
      </c>
      <c r="AJ305" s="8" t="str">
        <f>IF(OR(ISBLANK(AM305), ISBLANK(AN305)), "", Table2[[#This Row],[device_via_device]])</f>
        <v>Sonos</v>
      </c>
      <c r="AK305" s="8" t="s">
        <v>220</v>
      </c>
      <c r="AL305" s="8" t="s">
        <v>662</v>
      </c>
      <c r="AM305" s="8" t="s">
        <v>566</v>
      </c>
      <c r="AN305" s="14" t="s">
        <v>751</v>
      </c>
      <c r="AO305" s="8" t="str">
        <f t="shared" si="24"/>
        <v>[["mac", "48:a6:b8:e2:50:40"], ["ip", "10.0.4.41"]]</v>
      </c>
    </row>
    <row r="306" spans="1:41" ht="16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147</v>
      </c>
      <c r="F306" s="8" t="str">
        <f>IF(ISBLANK(E306), "", Table2[[#This Row],[unique_id]])</f>
        <v>kitchen_speaker</v>
      </c>
      <c r="G306" s="8" t="s">
        <v>199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27"/>
        <v/>
      </c>
      <c r="AB306" s="8" t="str">
        <f t="shared" si="23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sonos-kitchen-speaker</v>
      </c>
      <c r="AG306" s="10" t="s">
        <v>559</v>
      </c>
      <c r="AH306" s="8" t="s">
        <v>560</v>
      </c>
      <c r="AI306" s="8" t="s">
        <v>563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662</v>
      </c>
      <c r="AM306" s="8" t="s">
        <v>565</v>
      </c>
      <c r="AN306" s="14" t="s">
        <v>752</v>
      </c>
      <c r="AO306" s="8" t="str">
        <f t="shared" si="24"/>
        <v>[["mac", "5c:aa:fd:f1:a3:d4"], ["ip", "10.0.4.42"]]</v>
      </c>
    </row>
    <row r="307" spans="1:41" ht="16" customHeight="1" x14ac:dyDescent="0.2">
      <c r="A307" s="8">
        <v>2611</v>
      </c>
      <c r="B307" s="8" t="s">
        <v>26</v>
      </c>
      <c r="C307" s="8" t="s">
        <v>191</v>
      </c>
      <c r="D307" s="8" t="s">
        <v>145</v>
      </c>
      <c r="E307" s="8" t="s">
        <v>336</v>
      </c>
      <c r="F307" s="8" t="str">
        <f>IF(ISBLANK(E307), "", Table2[[#This Row],[unique_id]])</f>
        <v>parents_home</v>
      </c>
      <c r="G307" s="8" t="s">
        <v>326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7"/>
        <v/>
      </c>
      <c r="AB307" s="8" t="str">
        <f t="shared" si="23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sonos-parents-home</v>
      </c>
      <c r="AG307" s="10" t="s">
        <v>559</v>
      </c>
      <c r="AH307" s="8" t="s">
        <v>561</v>
      </c>
      <c r="AI307" s="8" t="s">
        <v>562</v>
      </c>
      <c r="AJ307" s="8" t="str">
        <f>IF(OR(ISBLANK(AM307), ISBLANK(AN307)), "", Table2[[#This Row],[device_via_device]])</f>
        <v>Sonos</v>
      </c>
      <c r="AK307" s="8" t="s">
        <v>206</v>
      </c>
      <c r="AL307" s="8" t="s">
        <v>662</v>
      </c>
      <c r="AM307" s="8" t="s">
        <v>564</v>
      </c>
      <c r="AN307" s="15" t="s">
        <v>750</v>
      </c>
      <c r="AO307" s="8" t="str">
        <f t="shared" si="24"/>
        <v>[["mac", "5c:aa:fd:d1:23:be"], ["ip", "10.0.4.40"]]</v>
      </c>
    </row>
    <row r="308" spans="1:41" ht="16" customHeight="1" x14ac:dyDescent="0.2">
      <c r="A308" s="8">
        <v>2612</v>
      </c>
      <c r="B308" s="8" t="s">
        <v>988</v>
      </c>
      <c r="C308" s="8" t="s">
        <v>332</v>
      </c>
      <c r="D308" s="8" t="s">
        <v>145</v>
      </c>
      <c r="E308" s="8" t="s">
        <v>335</v>
      </c>
      <c r="F308" s="8" t="str">
        <f>IF(ISBLANK(E308), "", Table2[[#This Row],[unique_id]])</f>
        <v>parents_speaker</v>
      </c>
      <c r="G308" s="8" t="s">
        <v>327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7"/>
        <v/>
      </c>
      <c r="AB308" s="8" t="str">
        <f t="shared" si="23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apple-parents-speaker</v>
      </c>
      <c r="AG308" s="10" t="s">
        <v>626</v>
      </c>
      <c r="AH308" s="8" t="s">
        <v>560</v>
      </c>
      <c r="AI308" s="8" t="s">
        <v>625</v>
      </c>
      <c r="AJ308" s="8" t="s">
        <v>332</v>
      </c>
      <c r="AK308" s="8" t="s">
        <v>206</v>
      </c>
      <c r="AL308" s="8" t="s">
        <v>662</v>
      </c>
      <c r="AM308" s="16" t="s">
        <v>631</v>
      </c>
      <c r="AN308" s="14" t="s">
        <v>723</v>
      </c>
      <c r="AO308" s="8" t="str">
        <f t="shared" si="24"/>
        <v>[["mac", "d4:a3:3d:5c:8c:28"], ["ip", "10.0.4.48"]]</v>
      </c>
    </row>
    <row r="309" spans="1:41" ht="16" customHeight="1" x14ac:dyDescent="0.2">
      <c r="A309" s="8">
        <v>2700</v>
      </c>
      <c r="B309" s="8" t="s">
        <v>26</v>
      </c>
      <c r="C309" s="8" t="s">
        <v>258</v>
      </c>
      <c r="D309" s="8" t="s">
        <v>148</v>
      </c>
      <c r="E309" s="8" t="s">
        <v>149</v>
      </c>
      <c r="F309" s="8" t="str">
        <f>IF(ISBLANK(E309), "", Table2[[#This Row],[unique_id]])</f>
        <v>uvc_ada_medium</v>
      </c>
      <c r="G309" s="8" t="s">
        <v>130</v>
      </c>
      <c r="H309" s="8" t="s">
        <v>501</v>
      </c>
      <c r="I309" s="8" t="s">
        <v>224</v>
      </c>
      <c r="L309" s="8" t="s">
        <v>136</v>
      </c>
      <c r="M309" s="8" t="s">
        <v>342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7"/>
        <v/>
      </c>
      <c r="AB309" s="8" t="str">
        <f t="shared" si="23"/>
        <v/>
      </c>
      <c r="AE309" s="8"/>
      <c r="AF309" s="8" t="s">
        <v>607</v>
      </c>
      <c r="AG309" s="10" t="s">
        <v>609</v>
      </c>
      <c r="AH309" s="8" t="s">
        <v>610</v>
      </c>
      <c r="AI309" s="8" t="s">
        <v>606</v>
      </c>
      <c r="AJ309" s="8" t="s">
        <v>258</v>
      </c>
      <c r="AK309" s="8" t="s">
        <v>130</v>
      </c>
      <c r="AL309" s="8" t="s">
        <v>682</v>
      </c>
      <c r="AM309" s="8" t="s">
        <v>604</v>
      </c>
      <c r="AN309" s="8" t="s">
        <v>634</v>
      </c>
      <c r="AO309" s="8" t="str">
        <f t="shared" si="24"/>
        <v>[["mac", "74:83:c2:3f:6c:4c"], ["ip", "10.0.6.20"]]</v>
      </c>
    </row>
    <row r="310" spans="1:41" ht="16" customHeight="1" x14ac:dyDescent="0.2">
      <c r="A310" s="8">
        <v>2701</v>
      </c>
      <c r="B310" s="8" t="s">
        <v>26</v>
      </c>
      <c r="C310" s="8" t="s">
        <v>258</v>
      </c>
      <c r="D310" s="8" t="s">
        <v>150</v>
      </c>
      <c r="E310" s="8" t="s">
        <v>151</v>
      </c>
      <c r="F310" s="8" t="str">
        <f>IF(ISBLANK(E310), "", Table2[[#This Row],[unique_id]])</f>
        <v>uvc_ada_motion</v>
      </c>
      <c r="G310" s="8" t="s">
        <v>130</v>
      </c>
      <c r="H310" s="8" t="s">
        <v>503</v>
      </c>
      <c r="I310" s="8" t="s">
        <v>224</v>
      </c>
      <c r="L310" s="8" t="s">
        <v>136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7"/>
        <v/>
      </c>
      <c r="AB310" s="8" t="str">
        <f t="shared" si="23"/>
        <v/>
      </c>
      <c r="AC310" s="13"/>
      <c r="AE310" s="8"/>
      <c r="AO310" s="8" t="str">
        <f t="shared" si="24"/>
        <v/>
      </c>
    </row>
    <row r="311" spans="1:41" ht="16" customHeight="1" x14ac:dyDescent="0.2">
      <c r="A311" s="8">
        <v>2702</v>
      </c>
      <c r="B311" s="8" t="s">
        <v>26</v>
      </c>
      <c r="C311" s="8" t="s">
        <v>757</v>
      </c>
      <c r="D311" s="8" t="s">
        <v>500</v>
      </c>
      <c r="E311" s="8" t="s">
        <v>499</v>
      </c>
      <c r="F311" s="8" t="str">
        <f>IF(ISBLANK(E311), "", Table2[[#This Row],[unique_id]])</f>
        <v>column_break</v>
      </c>
      <c r="G311" s="8" t="s">
        <v>496</v>
      </c>
      <c r="H311" s="8" t="s">
        <v>503</v>
      </c>
      <c r="I311" s="8" t="s">
        <v>224</v>
      </c>
      <c r="L311" s="8" t="s">
        <v>497</v>
      </c>
      <c r="M311" s="8" t="s">
        <v>498</v>
      </c>
      <c r="N311" s="8"/>
      <c r="O311" s="10"/>
      <c r="P311" s="10"/>
      <c r="Q311" s="10"/>
      <c r="R311" s="10"/>
      <c r="S311" s="10"/>
      <c r="T311" s="8"/>
      <c r="Y311" s="10"/>
      <c r="AB311" s="8" t="str">
        <f t="shared" si="23"/>
        <v/>
      </c>
      <c r="AE311" s="8"/>
      <c r="AO311" s="8" t="str">
        <f t="shared" si="24"/>
        <v/>
      </c>
    </row>
    <row r="312" spans="1:41" ht="16" customHeight="1" x14ac:dyDescent="0.2">
      <c r="A312" s="8">
        <v>2703</v>
      </c>
      <c r="B312" s="8" t="s">
        <v>26</v>
      </c>
      <c r="C312" s="8" t="s">
        <v>258</v>
      </c>
      <c r="D312" s="8" t="s">
        <v>148</v>
      </c>
      <c r="E312" s="8" t="s">
        <v>222</v>
      </c>
      <c r="F312" s="8" t="str">
        <f>IF(ISBLANK(E312), "", Table2[[#This Row],[unique_id]])</f>
        <v>uvc_edwin_medium</v>
      </c>
      <c r="G312" s="8" t="s">
        <v>127</v>
      </c>
      <c r="H312" s="8" t="s">
        <v>502</v>
      </c>
      <c r="I312" s="8" t="s">
        <v>224</v>
      </c>
      <c r="L312" s="8" t="s">
        <v>136</v>
      </c>
      <c r="M312" s="8" t="s">
        <v>342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 t="shared" si="23"/>
        <v/>
      </c>
      <c r="AE312" s="8"/>
      <c r="AF312" s="8" t="s">
        <v>608</v>
      </c>
      <c r="AG312" s="10" t="s">
        <v>609</v>
      </c>
      <c r="AH312" s="8" t="s">
        <v>610</v>
      </c>
      <c r="AI312" s="8" t="s">
        <v>606</v>
      </c>
      <c r="AJ312" s="8" t="s">
        <v>258</v>
      </c>
      <c r="AK312" s="8" t="s">
        <v>127</v>
      </c>
      <c r="AL312" s="8" t="s">
        <v>682</v>
      </c>
      <c r="AM312" s="8" t="s">
        <v>605</v>
      </c>
      <c r="AN312" s="8" t="s">
        <v>635</v>
      </c>
      <c r="AO312" s="8" t="str">
        <f t="shared" si="24"/>
        <v>[["mac", "74:83:c2:3f:6e:5c"], ["ip", "10.0.6.21"]]</v>
      </c>
    </row>
    <row r="313" spans="1:41" ht="16" customHeight="1" x14ac:dyDescent="0.2">
      <c r="A313" s="8">
        <v>2704</v>
      </c>
      <c r="B313" s="8" t="s">
        <v>26</v>
      </c>
      <c r="C313" s="8" t="s">
        <v>258</v>
      </c>
      <c r="D313" s="8" t="s">
        <v>150</v>
      </c>
      <c r="E313" s="8" t="s">
        <v>223</v>
      </c>
      <c r="F313" s="8" t="str">
        <f>IF(ISBLANK(E313), "", Table2[[#This Row],[unique_id]])</f>
        <v>uvc_edwin_motion</v>
      </c>
      <c r="G313" s="8" t="s">
        <v>127</v>
      </c>
      <c r="H313" s="8" t="s">
        <v>504</v>
      </c>
      <c r="I313" s="8" t="s">
        <v>224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3"/>
        <v/>
      </c>
      <c r="AC313" s="13"/>
      <c r="AE313" s="8"/>
      <c r="AO313" s="8" t="str">
        <f t="shared" si="24"/>
        <v/>
      </c>
    </row>
    <row r="314" spans="1:41" ht="16" customHeight="1" x14ac:dyDescent="0.2">
      <c r="A314" s="8">
        <v>2705</v>
      </c>
      <c r="B314" s="8" t="s">
        <v>26</v>
      </c>
      <c r="C314" s="8" t="s">
        <v>757</v>
      </c>
      <c r="D314" s="8" t="s">
        <v>500</v>
      </c>
      <c r="E314" s="8" t="s">
        <v>499</v>
      </c>
      <c r="F314" s="8" t="str">
        <f>IF(ISBLANK(E314), "", Table2[[#This Row],[unique_id]])</f>
        <v>column_break</v>
      </c>
      <c r="G314" s="8" t="s">
        <v>496</v>
      </c>
      <c r="H314" s="8" t="s">
        <v>504</v>
      </c>
      <c r="I314" s="8" t="s">
        <v>224</v>
      </c>
      <c r="L314" s="8" t="s">
        <v>497</v>
      </c>
      <c r="M314" s="8" t="s">
        <v>498</v>
      </c>
      <c r="N314" s="8"/>
      <c r="O314" s="10"/>
      <c r="P314" s="10"/>
      <c r="Q314" s="10"/>
      <c r="R314" s="10"/>
      <c r="S314" s="10"/>
      <c r="T314" s="8"/>
      <c r="Y314" s="10"/>
      <c r="AB314" s="8" t="str">
        <f t="shared" si="23"/>
        <v/>
      </c>
      <c r="AE314" s="8"/>
      <c r="AO314" s="8" t="str">
        <f t="shared" si="24"/>
        <v/>
      </c>
    </row>
    <row r="315" spans="1:41" ht="16" customHeight="1" x14ac:dyDescent="0.2">
      <c r="A315" s="8">
        <v>2706</v>
      </c>
      <c r="B315" s="8" t="s">
        <v>26</v>
      </c>
      <c r="C315" s="8" t="s">
        <v>133</v>
      </c>
      <c r="D315" s="8" t="s">
        <v>150</v>
      </c>
      <c r="E315" s="8" t="s">
        <v>706</v>
      </c>
      <c r="F315" s="8" t="str">
        <f>IF(ISBLANK(E315), "", Table2[[#This Row],[unique_id]])</f>
        <v>ada_fan_occupancy</v>
      </c>
      <c r="G315" s="8" t="s">
        <v>130</v>
      </c>
      <c r="H315" s="8" t="s">
        <v>343</v>
      </c>
      <c r="I315" s="8" t="s">
        <v>224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 t="shared" ref="AA315:AA376" si="28">IF(ISBLANK(Z315),  "", _xlfn.CONCAT("haas/entity/sensor/", LOWER(C315), "/", E315, "/config"))</f>
        <v/>
      </c>
      <c r="AB315" s="8" t="str">
        <f t="shared" si="23"/>
        <v/>
      </c>
      <c r="AE315" s="8"/>
      <c r="AO315" s="8" t="str">
        <f t="shared" si="24"/>
        <v/>
      </c>
    </row>
    <row r="316" spans="1:41" ht="16" customHeight="1" x14ac:dyDescent="0.2">
      <c r="A316" s="8">
        <v>2707</v>
      </c>
      <c r="B316" s="8" t="s">
        <v>26</v>
      </c>
      <c r="C316" s="8" t="s">
        <v>133</v>
      </c>
      <c r="D316" s="8" t="s">
        <v>150</v>
      </c>
      <c r="E316" s="8" t="s">
        <v>707</v>
      </c>
      <c r="F316" s="8" t="str">
        <f>IF(ISBLANK(E316), "", Table2[[#This Row],[unique_id]])</f>
        <v>edwin_fan_occupancy</v>
      </c>
      <c r="G316" s="8" t="s">
        <v>127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si="28"/>
        <v/>
      </c>
      <c r="AB316" s="8" t="str">
        <f t="shared" si="23"/>
        <v/>
      </c>
      <c r="AC316" s="13"/>
      <c r="AE316" s="8"/>
      <c r="AO316" s="8" t="str">
        <f t="shared" si="24"/>
        <v/>
      </c>
    </row>
    <row r="317" spans="1:41" ht="16" customHeight="1" x14ac:dyDescent="0.2">
      <c r="A317" s="8">
        <v>2708</v>
      </c>
      <c r="B317" s="8" t="s">
        <v>26</v>
      </c>
      <c r="C317" s="8" t="s">
        <v>133</v>
      </c>
      <c r="D317" s="8" t="s">
        <v>150</v>
      </c>
      <c r="E317" s="8" t="s">
        <v>708</v>
      </c>
      <c r="F317" s="8" t="str">
        <f>IF(ISBLANK(E317), "", Table2[[#This Row],[unique_id]])</f>
        <v>parents_fan_occupancy</v>
      </c>
      <c r="G317" s="8" t="s">
        <v>206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28"/>
        <v/>
      </c>
      <c r="AB317" s="8" t="str">
        <f t="shared" si="23"/>
        <v/>
      </c>
      <c r="AC317" s="13"/>
      <c r="AE317" s="8"/>
      <c r="AO317" s="8" t="str">
        <f t="shared" si="24"/>
        <v/>
      </c>
    </row>
    <row r="318" spans="1:41" ht="16" customHeight="1" x14ac:dyDescent="0.2">
      <c r="A318" s="8">
        <v>2709</v>
      </c>
      <c r="B318" s="8" t="s">
        <v>26</v>
      </c>
      <c r="C318" s="8" t="s">
        <v>133</v>
      </c>
      <c r="D318" s="8" t="s">
        <v>150</v>
      </c>
      <c r="E318" s="8" t="s">
        <v>709</v>
      </c>
      <c r="F318" s="8" t="str">
        <f>IF(ISBLANK(E318), "", Table2[[#This Row],[unique_id]])</f>
        <v>lounge_fan_occupancy</v>
      </c>
      <c r="G318" s="8" t="s">
        <v>208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8"/>
        <v/>
      </c>
      <c r="AB318" s="8" t="str">
        <f t="shared" si="23"/>
        <v/>
      </c>
      <c r="AE318" s="8"/>
      <c r="AO318" s="8" t="str">
        <f t="shared" si="24"/>
        <v/>
      </c>
    </row>
    <row r="319" spans="1:41" ht="16" customHeight="1" x14ac:dyDescent="0.2">
      <c r="A319" s="8">
        <v>2710</v>
      </c>
      <c r="B319" s="8" t="s">
        <v>26</v>
      </c>
      <c r="C319" s="8" t="s">
        <v>133</v>
      </c>
      <c r="D319" s="8" t="s">
        <v>150</v>
      </c>
      <c r="E319" s="8" t="s">
        <v>710</v>
      </c>
      <c r="F319" s="8" t="str">
        <f>IF(ISBLANK(E319), "", Table2[[#This Row],[unique_id]])</f>
        <v>deck_east_fan_occupancy</v>
      </c>
      <c r="G319" s="8" t="s">
        <v>230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8"/>
        <v/>
      </c>
      <c r="AB319" s="8" t="str">
        <f t="shared" si="23"/>
        <v/>
      </c>
      <c r="AE319" s="8"/>
      <c r="AO319" s="8" t="str">
        <f t="shared" si="24"/>
        <v/>
      </c>
    </row>
    <row r="320" spans="1:41" ht="16" customHeight="1" x14ac:dyDescent="0.2">
      <c r="A320" s="8">
        <v>2711</v>
      </c>
      <c r="B320" s="8" t="s">
        <v>26</v>
      </c>
      <c r="C320" s="8" t="s">
        <v>133</v>
      </c>
      <c r="D320" s="8" t="s">
        <v>150</v>
      </c>
      <c r="E320" s="8" t="s">
        <v>711</v>
      </c>
      <c r="F320" s="8" t="str">
        <f>IF(ISBLANK(E320), "", Table2[[#This Row],[unique_id]])</f>
        <v>deck_west_fan_occupancy</v>
      </c>
      <c r="G320" s="8" t="s">
        <v>229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8"/>
        <v/>
      </c>
      <c r="AB320" s="8" t="str">
        <f t="shared" si="23"/>
        <v/>
      </c>
      <c r="AE320" s="8"/>
      <c r="AO320" s="8" t="str">
        <f t="shared" si="24"/>
        <v/>
      </c>
    </row>
    <row r="321" spans="1:41" ht="16" customHeight="1" x14ac:dyDescent="0.2">
      <c r="A321" s="8">
        <v>5000</v>
      </c>
      <c r="B321" s="15" t="s">
        <v>26</v>
      </c>
      <c r="C321" s="8" t="s">
        <v>258</v>
      </c>
      <c r="F321" s="8" t="str">
        <f>IF(ISBLANK(E321), "", Table2[[#This Row],[unique_id]])</f>
        <v/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8"/>
        <v/>
      </c>
      <c r="AB321" s="8" t="str">
        <f t="shared" si="23"/>
        <v/>
      </c>
      <c r="AF321" s="8" t="s">
        <v>939</v>
      </c>
      <c r="AG321" s="10" t="s">
        <v>642</v>
      </c>
      <c r="AH321" s="8" t="s">
        <v>651</v>
      </c>
      <c r="AI321" s="8" t="s">
        <v>647</v>
      </c>
      <c r="AJ321" s="8" t="s">
        <v>258</v>
      </c>
      <c r="AK321" s="8" t="s">
        <v>28</v>
      </c>
      <c r="AL321" s="8" t="s">
        <v>637</v>
      </c>
      <c r="AM321" s="8" t="s">
        <v>658</v>
      </c>
      <c r="AN321" s="8" t="s">
        <v>654</v>
      </c>
      <c r="AO321" s="8" t="str">
        <f t="shared" si="24"/>
        <v>[["mac", "74:ac:b9:1c:15:f1"], ["ip", "10.0.0.1"]]</v>
      </c>
    </row>
    <row r="322" spans="1:41" ht="16" customHeight="1" x14ac:dyDescent="0.2">
      <c r="A322" s="8">
        <v>5001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8"/>
        <v/>
      </c>
      <c r="AB322" s="8" t="str">
        <f t="shared" si="23"/>
        <v/>
      </c>
      <c r="AF322" s="8" t="s">
        <v>639</v>
      </c>
      <c r="AG322" s="10" t="s">
        <v>643</v>
      </c>
      <c r="AH322" s="8" t="s">
        <v>653</v>
      </c>
      <c r="AI322" s="8" t="s">
        <v>648</v>
      </c>
      <c r="AJ322" s="8" t="s">
        <v>258</v>
      </c>
      <c r="AK322" s="8" t="s">
        <v>645</v>
      </c>
      <c r="AL322" s="8" t="s">
        <v>637</v>
      </c>
      <c r="AM322" s="8" t="s">
        <v>659</v>
      </c>
      <c r="AN322" s="8" t="s">
        <v>655</v>
      </c>
      <c r="AO322" s="8" t="str">
        <f t="shared" si="24"/>
        <v>[["mac", "b4:fb:e4:e3:83:32"], ["ip", "10.0.0.2"]]</v>
      </c>
    </row>
    <row r="323" spans="1:41" ht="16" customHeight="1" x14ac:dyDescent="0.2">
      <c r="A323" s="8">
        <v>5002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8"/>
        <v/>
      </c>
      <c r="AB323" s="8" t="str">
        <f t="shared" si="23"/>
        <v/>
      </c>
      <c r="AF323" s="8" t="s">
        <v>640</v>
      </c>
      <c r="AG323" s="10" t="s">
        <v>644</v>
      </c>
      <c r="AH323" s="8" t="s">
        <v>652</v>
      </c>
      <c r="AI323" s="8" t="s">
        <v>649</v>
      </c>
      <c r="AJ323" s="8" t="s">
        <v>258</v>
      </c>
      <c r="AK323" s="8" t="s">
        <v>541</v>
      </c>
      <c r="AL323" s="8" t="s">
        <v>637</v>
      </c>
      <c r="AM323" s="8" t="s">
        <v>660</v>
      </c>
      <c r="AN323" s="8" t="s">
        <v>656</v>
      </c>
      <c r="AO323" s="8" t="str">
        <f t="shared" si="24"/>
        <v>[["mac", "78:8a:20:70:d3:79"], ["ip", "10.0.0.3"]]</v>
      </c>
    </row>
    <row r="324" spans="1:41" ht="16" customHeight="1" x14ac:dyDescent="0.2">
      <c r="A324" s="8">
        <v>5003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28"/>
        <v/>
      </c>
      <c r="AB324" s="8" t="str">
        <f t="shared" ref="AB324:AB385" si="29">IF(ISBLANK(Z324),  "", _xlfn.CONCAT(LOWER(C324), "/", E324))</f>
        <v/>
      </c>
      <c r="AF324" s="8" t="s">
        <v>641</v>
      </c>
      <c r="AG324" s="10" t="s">
        <v>644</v>
      </c>
      <c r="AH324" s="8" t="s">
        <v>652</v>
      </c>
      <c r="AI324" s="8" t="s">
        <v>650</v>
      </c>
      <c r="AJ324" s="8" t="s">
        <v>258</v>
      </c>
      <c r="AK324" s="8" t="s">
        <v>646</v>
      </c>
      <c r="AL324" s="8" t="s">
        <v>637</v>
      </c>
      <c r="AM324" s="8" t="s">
        <v>661</v>
      </c>
      <c r="AN324" s="8" t="s">
        <v>657</v>
      </c>
      <c r="AO324" s="8" t="str">
        <f t="shared" ref="AO324:AO385" si="30">IF(AND(ISBLANK(AM324), ISBLANK(AN324)), "", _xlfn.CONCAT("[", IF(ISBLANK(AM324), "", _xlfn.CONCAT("[""mac"", """, AM324, """]")), IF(ISBLANK(AN324), "", _xlfn.CONCAT(", [""ip"", """, AN324, """]")), "]"))</f>
        <v>[["mac", "f0:9f:c2:fc:b0:f7"], ["ip", "10.0.0.4"]]</v>
      </c>
    </row>
    <row r="325" spans="1:41" ht="16" customHeight="1" x14ac:dyDescent="0.2">
      <c r="A325" s="8">
        <v>5004</v>
      </c>
      <c r="B325" s="15" t="s">
        <v>26</v>
      </c>
      <c r="C325" s="15" t="s">
        <v>611</v>
      </c>
      <c r="D325" s="15"/>
      <c r="E325" s="15"/>
      <c r="G325" s="15"/>
      <c r="H325" s="15"/>
      <c r="I325" s="15"/>
      <c r="K325" s="15"/>
      <c r="L325" s="15"/>
      <c r="N325" s="8"/>
      <c r="O325" s="10"/>
      <c r="P325" s="10"/>
      <c r="Q325" s="10"/>
      <c r="R325" s="10"/>
      <c r="S325" s="10"/>
      <c r="T325" s="8"/>
      <c r="Y325" s="10"/>
      <c r="AA325" s="8" t="str">
        <f t="shared" si="28"/>
        <v/>
      </c>
      <c r="AB325" s="8" t="str">
        <f t="shared" si="29"/>
        <v/>
      </c>
      <c r="AE325" s="8"/>
      <c r="AF325" s="8" t="s">
        <v>612</v>
      </c>
      <c r="AG325" s="10" t="s">
        <v>614</v>
      </c>
      <c r="AH325" s="8" t="s">
        <v>616</v>
      </c>
      <c r="AI325" s="8" t="s">
        <v>613</v>
      </c>
      <c r="AJ325" s="8" t="s">
        <v>615</v>
      </c>
      <c r="AK325" s="8" t="s">
        <v>28</v>
      </c>
      <c r="AL325" s="8" t="s">
        <v>662</v>
      </c>
      <c r="AM325" s="16" t="s">
        <v>741</v>
      </c>
      <c r="AN325" s="8" t="s">
        <v>663</v>
      </c>
      <c r="AO325" s="8" t="str">
        <f t="shared" si="30"/>
        <v>[["mac", "4a:9a:06:5d:53:66"], ["ip", "10.0.4.10"]]</v>
      </c>
    </row>
    <row r="326" spans="1:41" ht="16" customHeight="1" x14ac:dyDescent="0.2">
      <c r="A326" s="8">
        <v>5005</v>
      </c>
      <c r="B326" s="15" t="s">
        <v>26</v>
      </c>
      <c r="C326" s="15" t="s">
        <v>587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 t="shared" si="28"/>
        <v/>
      </c>
      <c r="AB326" s="8" t="str">
        <f t="shared" si="29"/>
        <v/>
      </c>
      <c r="AE326" s="8"/>
      <c r="AF326" s="8" t="s">
        <v>586</v>
      </c>
      <c r="AG326" s="10" t="s">
        <v>1006</v>
      </c>
      <c r="AH326" s="8" t="s">
        <v>590</v>
      </c>
      <c r="AI326" s="8" t="s">
        <v>593</v>
      </c>
      <c r="AJ326" s="8" t="s">
        <v>332</v>
      </c>
      <c r="AK326" s="8" t="s">
        <v>28</v>
      </c>
      <c r="AL326" s="8" t="s">
        <v>638</v>
      </c>
      <c r="AM326" s="8" t="s">
        <v>596</v>
      </c>
      <c r="AN326" s="8" t="s">
        <v>632</v>
      </c>
      <c r="AO326" s="8" t="str">
        <f t="shared" si="30"/>
        <v>[["mac", "00:e0:4c:68:06:a1"], ["ip", "10.0.2.11"]]</v>
      </c>
    </row>
    <row r="327" spans="1:41" ht="16" customHeight="1" x14ac:dyDescent="0.2">
      <c r="A327" s="8">
        <v>5006</v>
      </c>
      <c r="B327" s="15" t="s">
        <v>26</v>
      </c>
      <c r="C327" s="15" t="s">
        <v>587</v>
      </c>
      <c r="D327" s="15"/>
      <c r="E327" s="15"/>
      <c r="F327" s="8" t="str">
        <f>IF(ISBLANK(E327), "", Table2[[#This Row],[unique_id]])</f>
        <v/>
      </c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 t="shared" si="28"/>
        <v/>
      </c>
      <c r="AB327" s="8" t="str">
        <f t="shared" si="29"/>
        <v/>
      </c>
      <c r="AF327" s="8" t="s">
        <v>586</v>
      </c>
      <c r="AG327" s="10" t="s">
        <v>1006</v>
      </c>
      <c r="AH327" s="8" t="s">
        <v>590</v>
      </c>
      <c r="AI327" s="8" t="s">
        <v>593</v>
      </c>
      <c r="AJ327" s="8" t="s">
        <v>332</v>
      </c>
      <c r="AK327" s="8" t="s">
        <v>28</v>
      </c>
      <c r="AL327" s="8" t="s">
        <v>662</v>
      </c>
      <c r="AM327" s="8" t="s">
        <v>739</v>
      </c>
      <c r="AN327" s="8" t="s">
        <v>736</v>
      </c>
      <c r="AO327" s="8" t="str">
        <f t="shared" si="30"/>
        <v>[["mac", "4a:e0:4c:68:06:a1"], ["ip", "10.0.4.11"]]</v>
      </c>
    </row>
    <row r="328" spans="1:41" ht="16" customHeight="1" x14ac:dyDescent="0.2">
      <c r="A328" s="8">
        <v>5007</v>
      </c>
      <c r="B328" s="15" t="s">
        <v>26</v>
      </c>
      <c r="C328" s="15" t="s">
        <v>587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28"/>
        <v/>
      </c>
      <c r="AB328" s="8" t="str">
        <f t="shared" si="29"/>
        <v/>
      </c>
      <c r="AF328" s="8" t="s">
        <v>586</v>
      </c>
      <c r="AG328" s="10" t="s">
        <v>1006</v>
      </c>
      <c r="AH328" s="8" t="s">
        <v>590</v>
      </c>
      <c r="AI328" s="8" t="s">
        <v>593</v>
      </c>
      <c r="AJ328" s="8" t="s">
        <v>332</v>
      </c>
      <c r="AK328" s="8" t="s">
        <v>28</v>
      </c>
      <c r="AL328" s="8" t="s">
        <v>682</v>
      </c>
      <c r="AM328" s="8" t="s">
        <v>740</v>
      </c>
      <c r="AN328" s="8" t="s">
        <v>737</v>
      </c>
      <c r="AO328" s="8" t="str">
        <f t="shared" si="30"/>
        <v>[["mac", "6a:e0:4c:68:06:a1"], ["ip", "10.0.6.11"]]</v>
      </c>
    </row>
    <row r="329" spans="1:41" ht="16" customHeight="1" x14ac:dyDescent="0.2">
      <c r="A329" s="8">
        <v>5008</v>
      </c>
      <c r="B329" s="15" t="s">
        <v>26</v>
      </c>
      <c r="C329" s="15" t="s">
        <v>587</v>
      </c>
      <c r="D329" s="15"/>
      <c r="E329" s="15"/>
      <c r="G329" s="15"/>
      <c r="H329" s="15"/>
      <c r="I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28"/>
        <v/>
      </c>
      <c r="AB329" s="8" t="str">
        <f t="shared" si="29"/>
        <v/>
      </c>
      <c r="AE329" s="8"/>
      <c r="AF329" s="8" t="s">
        <v>588</v>
      </c>
      <c r="AG329" s="10" t="s">
        <v>1006</v>
      </c>
      <c r="AH329" s="8" t="s">
        <v>591</v>
      </c>
      <c r="AI329" s="8" t="s">
        <v>594</v>
      </c>
      <c r="AJ329" s="8" t="s">
        <v>332</v>
      </c>
      <c r="AK329" s="8" t="s">
        <v>28</v>
      </c>
      <c r="AL329" s="8" t="s">
        <v>638</v>
      </c>
      <c r="AM329" s="8" t="s">
        <v>595</v>
      </c>
      <c r="AN329" s="8" t="s">
        <v>633</v>
      </c>
      <c r="AO329" s="8" t="str">
        <f t="shared" si="30"/>
        <v>[["mac", "00:e0:4c:68:04:21"], ["ip", "10.0.2.12"]]</v>
      </c>
    </row>
    <row r="330" spans="1:41" ht="16" customHeight="1" x14ac:dyDescent="0.2">
      <c r="A330" s="8">
        <v>5009</v>
      </c>
      <c r="B330" s="15" t="s">
        <v>988</v>
      </c>
      <c r="C330" s="15" t="s">
        <v>587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28"/>
        <v/>
      </c>
      <c r="AB330" s="8" t="str">
        <f t="shared" si="29"/>
        <v/>
      </c>
      <c r="AE330" s="8"/>
      <c r="AF330" s="8" t="s">
        <v>588</v>
      </c>
      <c r="AG330" s="10" t="s">
        <v>1006</v>
      </c>
      <c r="AH330" s="8" t="s">
        <v>591</v>
      </c>
      <c r="AI330" s="8" t="s">
        <v>594</v>
      </c>
      <c r="AJ330" s="8" t="s">
        <v>332</v>
      </c>
      <c r="AK330" s="8" t="s">
        <v>28</v>
      </c>
      <c r="AL330" s="8" t="s">
        <v>638</v>
      </c>
      <c r="AM330" s="40"/>
      <c r="AN330" s="40"/>
      <c r="AO330" s="8" t="str">
        <f t="shared" si="30"/>
        <v/>
      </c>
    </row>
    <row r="331" spans="1:41" ht="16" customHeight="1" x14ac:dyDescent="0.2">
      <c r="A331" s="8">
        <v>5010</v>
      </c>
      <c r="B331" s="15" t="s">
        <v>26</v>
      </c>
      <c r="C331" s="15" t="s">
        <v>587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28"/>
        <v/>
      </c>
      <c r="AB331" s="8" t="str">
        <f t="shared" si="29"/>
        <v/>
      </c>
      <c r="AE331" s="8"/>
      <c r="AF331" s="8" t="s">
        <v>589</v>
      </c>
      <c r="AG331" s="10" t="s">
        <v>1006</v>
      </c>
      <c r="AH331" s="8" t="s">
        <v>592</v>
      </c>
      <c r="AI331" s="8" t="s">
        <v>594</v>
      </c>
      <c r="AJ331" s="8" t="s">
        <v>332</v>
      </c>
      <c r="AK331" s="8" t="s">
        <v>28</v>
      </c>
      <c r="AL331" s="8" t="s">
        <v>638</v>
      </c>
      <c r="AM331" s="8" t="s">
        <v>738</v>
      </c>
      <c r="AN331" s="14" t="s">
        <v>636</v>
      </c>
      <c r="AO331" s="8" t="str">
        <f t="shared" si="30"/>
        <v>[["mac", "00:e0:4c:68:07:0d"], ["ip", "10.0.2.13"]]</v>
      </c>
    </row>
    <row r="332" spans="1:41" ht="16" customHeight="1" x14ac:dyDescent="0.2">
      <c r="A332" s="8">
        <v>5011</v>
      </c>
      <c r="B332" s="15" t="s">
        <v>988</v>
      </c>
      <c r="C332" s="15" t="s">
        <v>587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28"/>
        <v/>
      </c>
      <c r="AB332" s="8" t="str">
        <f t="shared" si="29"/>
        <v/>
      </c>
      <c r="AE332" s="8"/>
      <c r="AF332" s="8" t="s">
        <v>589</v>
      </c>
      <c r="AG332" s="10" t="s">
        <v>1006</v>
      </c>
      <c r="AH332" s="8" t="s">
        <v>592</v>
      </c>
      <c r="AI332" s="8" t="s">
        <v>594</v>
      </c>
      <c r="AJ332" s="8" t="s">
        <v>332</v>
      </c>
      <c r="AK332" s="8" t="s">
        <v>28</v>
      </c>
      <c r="AL332" s="8" t="s">
        <v>638</v>
      </c>
      <c r="AM332" s="40"/>
      <c r="AN332" s="41"/>
      <c r="AO332" s="8" t="str">
        <f t="shared" si="30"/>
        <v/>
      </c>
    </row>
    <row r="333" spans="1:41" ht="16" customHeight="1" x14ac:dyDescent="0.2">
      <c r="A333" s="8">
        <v>5012</v>
      </c>
      <c r="B333" s="15" t="s">
        <v>988</v>
      </c>
      <c r="C333" s="15" t="s">
        <v>587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28"/>
        <v/>
      </c>
      <c r="AB333" s="8" t="str">
        <f t="shared" si="29"/>
        <v/>
      </c>
      <c r="AE333" s="8"/>
      <c r="AF333" s="8" t="s">
        <v>1004</v>
      </c>
      <c r="AG333" s="10" t="s">
        <v>1006</v>
      </c>
      <c r="AH333" s="8" t="s">
        <v>1007</v>
      </c>
      <c r="AI333" s="8" t="s">
        <v>594</v>
      </c>
      <c r="AJ333" s="8" t="s">
        <v>332</v>
      </c>
      <c r="AK333" s="8" t="s">
        <v>28</v>
      </c>
      <c r="AL333" s="8" t="s">
        <v>638</v>
      </c>
      <c r="AM333" s="8" t="s">
        <v>1012</v>
      </c>
      <c r="AN333" s="14" t="s">
        <v>934</v>
      </c>
      <c r="AO333" s="8" t="str">
        <f t="shared" si="30"/>
        <v>[["mac", "40:6c:8f:2a:da:9c"], ["ip", "10.0.2.14"]]</v>
      </c>
    </row>
    <row r="334" spans="1:41" ht="16" customHeight="1" x14ac:dyDescent="0.2">
      <c r="A334" s="8">
        <v>5013</v>
      </c>
      <c r="B334" s="39" t="s">
        <v>26</v>
      </c>
      <c r="C334" s="15" t="s">
        <v>587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28"/>
        <v/>
      </c>
      <c r="AB334" s="8" t="str">
        <f t="shared" si="29"/>
        <v/>
      </c>
      <c r="AE334" s="8"/>
      <c r="AF334" s="8" t="s">
        <v>1005</v>
      </c>
      <c r="AG334" s="10" t="s">
        <v>1006</v>
      </c>
      <c r="AH334" s="8" t="s">
        <v>1008</v>
      </c>
      <c r="AI334" s="8" t="s">
        <v>594</v>
      </c>
      <c r="AJ334" s="8" t="s">
        <v>332</v>
      </c>
      <c r="AK334" s="8" t="s">
        <v>28</v>
      </c>
      <c r="AL334" s="8" t="s">
        <v>638</v>
      </c>
      <c r="AM334" s="8" t="s">
        <v>1011</v>
      </c>
      <c r="AN334" s="14" t="s">
        <v>1009</v>
      </c>
      <c r="AO334" s="8" t="str">
        <f t="shared" si="30"/>
        <v>[["mac", "0c:4d:e9:d2:86:6c"], ["ip", "10.0.2.15"]]</v>
      </c>
    </row>
    <row r="335" spans="1:41" ht="16" customHeight="1" x14ac:dyDescent="0.2">
      <c r="A335" s="8">
        <v>5015</v>
      </c>
      <c r="B335" s="15" t="s">
        <v>26</v>
      </c>
      <c r="C335" s="15" t="s">
        <v>587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28"/>
        <v/>
      </c>
      <c r="AB335" s="8" t="str">
        <f t="shared" si="29"/>
        <v/>
      </c>
      <c r="AE335" s="8"/>
      <c r="AF335" s="8" t="s">
        <v>938</v>
      </c>
      <c r="AG335" s="10" t="s">
        <v>1006</v>
      </c>
      <c r="AH335" s="8" t="s">
        <v>937</v>
      </c>
      <c r="AI335" s="8" t="s">
        <v>936</v>
      </c>
      <c r="AJ335" s="8" t="s">
        <v>935</v>
      </c>
      <c r="AK335" s="8" t="s">
        <v>28</v>
      </c>
      <c r="AL335" s="8" t="s">
        <v>638</v>
      </c>
      <c r="AM335" s="8" t="s">
        <v>933</v>
      </c>
      <c r="AN335" s="14" t="s">
        <v>1010</v>
      </c>
      <c r="AO335" s="8" t="str">
        <f t="shared" si="30"/>
        <v>[["mac", "b8:27:eb:78:74:0e"], ["ip", "10.0.2.16"]]</v>
      </c>
    </row>
    <row r="336" spans="1:41" ht="16" customHeight="1" x14ac:dyDescent="0.2">
      <c r="A336" s="8">
        <v>5016</v>
      </c>
      <c r="B336" s="8" t="s">
        <v>26</v>
      </c>
      <c r="C336" s="8" t="s">
        <v>603</v>
      </c>
      <c r="E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 t="shared" si="28"/>
        <v/>
      </c>
      <c r="AB336" s="8" t="str">
        <f t="shared" si="29"/>
        <v/>
      </c>
      <c r="AE336" s="8"/>
      <c r="AF336" s="8" t="s">
        <v>602</v>
      </c>
      <c r="AG336" s="10" t="s">
        <v>601</v>
      </c>
      <c r="AH336" s="8" t="s">
        <v>599</v>
      </c>
      <c r="AI336" s="8" t="s">
        <v>600</v>
      </c>
      <c r="AJ336" s="8" t="s">
        <v>598</v>
      </c>
      <c r="AK336" s="8" t="s">
        <v>28</v>
      </c>
      <c r="AL336" s="8" t="s">
        <v>682</v>
      </c>
      <c r="AM336" s="8" t="s">
        <v>597</v>
      </c>
      <c r="AN336" s="8" t="s">
        <v>742</v>
      </c>
      <c r="AO336" s="8" t="str">
        <f t="shared" si="30"/>
        <v>[["mac", "30:05:5c:8a:ff:10"], ["ip", "10.0.6.22"]]</v>
      </c>
    </row>
    <row r="337" spans="1:41" ht="16" customHeight="1" x14ac:dyDescent="0.2">
      <c r="A337" s="8">
        <v>5017</v>
      </c>
      <c r="B337" s="8" t="s">
        <v>26</v>
      </c>
      <c r="C337" s="8" t="s">
        <v>784</v>
      </c>
      <c r="E337" s="15"/>
      <c r="F337" s="8" t="str">
        <f>IF(ISBLANK(E337), "", Table2[[#This Row],[unique_id]])</f>
        <v/>
      </c>
      <c r="I337" s="15"/>
      <c r="N337" s="8"/>
      <c r="O337" s="10"/>
      <c r="P337" s="10" t="s">
        <v>845</v>
      </c>
      <c r="Q337" s="10"/>
      <c r="R337" s="18" t="s">
        <v>893</v>
      </c>
      <c r="S337" s="18"/>
      <c r="T337" s="8"/>
      <c r="Y337" s="10"/>
      <c r="AA337" s="8" t="str">
        <f t="shared" si="28"/>
        <v/>
      </c>
      <c r="AB337" s="8" t="str">
        <f t="shared" si="29"/>
        <v/>
      </c>
      <c r="AE337" s="19" t="s">
        <v>838</v>
      </c>
      <c r="AF337" s="8" t="s">
        <v>835</v>
      </c>
      <c r="AG337" s="18" t="s">
        <v>834</v>
      </c>
      <c r="AH337" s="12" t="s">
        <v>832</v>
      </c>
      <c r="AI337" s="12" t="s">
        <v>833</v>
      </c>
      <c r="AJ337" s="8" t="s">
        <v>784</v>
      </c>
      <c r="AK337" s="8" t="s">
        <v>173</v>
      </c>
      <c r="AM337" s="8" t="s">
        <v>831</v>
      </c>
      <c r="AO337" s="8" t="str">
        <f t="shared" si="30"/>
        <v>[["mac", "0x00158d0005d9d088"]]</v>
      </c>
    </row>
    <row r="338" spans="1:41" ht="16" customHeight="1" x14ac:dyDescent="0.2">
      <c r="A338" s="8">
        <v>6000</v>
      </c>
      <c r="B338" s="8" t="s">
        <v>26</v>
      </c>
      <c r="C338" s="8" t="s">
        <v>917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28"/>
        <v/>
      </c>
      <c r="AB338" s="8" t="str">
        <f t="shared" si="29"/>
        <v/>
      </c>
      <c r="AE338" s="8"/>
      <c r="AF338" s="8" t="s">
        <v>744</v>
      </c>
      <c r="AL338" s="8" t="s">
        <v>662</v>
      </c>
      <c r="AM338" s="8" t="s">
        <v>745</v>
      </c>
      <c r="AO338" s="8" t="str">
        <f t="shared" si="30"/>
        <v>[["mac", "bc:09:63:42:09:c0"]]</v>
      </c>
    </row>
    <row r="339" spans="1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28"/>
        <v/>
      </c>
      <c r="AB339" s="8" t="str">
        <f t="shared" si="29"/>
        <v/>
      </c>
      <c r="AE339" s="8"/>
      <c r="AO339" s="8" t="str">
        <f t="shared" si="30"/>
        <v/>
      </c>
    </row>
    <row r="340" spans="1:41" ht="16" customHeight="1" x14ac:dyDescent="0.2">
      <c r="B340" s="15"/>
      <c r="C340" s="15"/>
      <c r="D340" s="15"/>
      <c r="E340" s="15"/>
      <c r="F340" s="8" t="str">
        <f>IF(ISBLANK(E340), "", Table2[[#This Row],[unique_id]])</f>
        <v/>
      </c>
      <c r="G340" s="15"/>
      <c r="H340" s="15"/>
      <c r="I340" s="15"/>
      <c r="K340" s="15"/>
      <c r="L340" s="15"/>
      <c r="N340" s="8"/>
      <c r="O340" s="10"/>
      <c r="P340" s="10"/>
      <c r="Q340" s="10"/>
      <c r="R340" s="10"/>
      <c r="S340" s="10"/>
      <c r="T340" s="8"/>
      <c r="Y340" s="10"/>
      <c r="AA340" s="8" t="str">
        <f t="shared" si="28"/>
        <v/>
      </c>
      <c r="AB340" s="8" t="str">
        <f t="shared" si="29"/>
        <v/>
      </c>
      <c r="AE340" s="8"/>
      <c r="AO340" s="8" t="str">
        <f t="shared" si="30"/>
        <v/>
      </c>
    </row>
    <row r="341" spans="1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28"/>
        <v/>
      </c>
      <c r="AB341" s="8" t="str">
        <f t="shared" si="29"/>
        <v/>
      </c>
      <c r="AE341" s="8"/>
      <c r="AO341" s="8" t="str">
        <f t="shared" si="30"/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28"/>
        <v/>
      </c>
      <c r="AB342" s="8" t="str">
        <f t="shared" si="29"/>
        <v/>
      </c>
      <c r="AE342" s="8"/>
      <c r="AO342" s="8" t="str">
        <f t="shared" si="30"/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28"/>
        <v/>
      </c>
      <c r="AB343" s="8" t="str">
        <f t="shared" si="29"/>
        <v/>
      </c>
      <c r="AE343" s="8"/>
      <c r="AO343" s="8" t="str">
        <f t="shared" si="30"/>
        <v/>
      </c>
    </row>
    <row r="344" spans="1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28"/>
        <v/>
      </c>
      <c r="AB344" s="8" t="str">
        <f t="shared" si="29"/>
        <v/>
      </c>
      <c r="AE344" s="8"/>
      <c r="AO344" s="8" t="str">
        <f t="shared" si="30"/>
        <v/>
      </c>
    </row>
    <row r="345" spans="1:41" ht="16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28"/>
        <v/>
      </c>
      <c r="AB345" s="8" t="str">
        <f t="shared" si="29"/>
        <v/>
      </c>
      <c r="AE345" s="8"/>
      <c r="AO345" s="8" t="str">
        <f t="shared" si="30"/>
        <v/>
      </c>
    </row>
    <row r="346" spans="1:41" ht="16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28"/>
        <v/>
      </c>
      <c r="AB346" s="8" t="str">
        <f t="shared" si="29"/>
        <v/>
      </c>
      <c r="AE346" s="8"/>
      <c r="AO346" s="8" t="str">
        <f t="shared" si="30"/>
        <v/>
      </c>
    </row>
    <row r="347" spans="1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28"/>
        <v/>
      </c>
      <c r="AB347" s="8" t="str">
        <f t="shared" si="29"/>
        <v/>
      </c>
      <c r="AE347" s="8"/>
      <c r="AO347" s="8" t="str">
        <f t="shared" si="30"/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28"/>
        <v/>
      </c>
      <c r="AB348" s="8" t="str">
        <f t="shared" si="29"/>
        <v/>
      </c>
      <c r="AE348" s="8"/>
      <c r="AO348" s="8" t="str">
        <f t="shared" si="30"/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28"/>
        <v/>
      </c>
      <c r="AB349" s="8" t="str">
        <f t="shared" si="29"/>
        <v/>
      </c>
      <c r="AE349" s="8"/>
      <c r="AO349" s="8" t="str">
        <f t="shared" si="30"/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28"/>
        <v/>
      </c>
      <c r="AB350" s="8" t="str">
        <f t="shared" si="29"/>
        <v/>
      </c>
      <c r="AE350" s="8"/>
      <c r="AO350" s="8" t="str">
        <f t="shared" si="30"/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28"/>
        <v/>
      </c>
      <c r="AB351" s="8" t="str">
        <f t="shared" si="29"/>
        <v/>
      </c>
      <c r="AE351" s="8"/>
      <c r="AO351" s="8" t="str">
        <f t="shared" si="30"/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28"/>
        <v/>
      </c>
      <c r="AB352" s="8" t="str">
        <f t="shared" si="29"/>
        <v/>
      </c>
      <c r="AE352" s="8"/>
      <c r="AO352" s="8" t="str">
        <f t="shared" si="30"/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28"/>
        <v/>
      </c>
      <c r="AB353" s="8" t="str">
        <f t="shared" si="29"/>
        <v/>
      </c>
      <c r="AE353" s="8"/>
      <c r="AO353" s="8" t="str">
        <f t="shared" si="30"/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28"/>
        <v/>
      </c>
      <c r="AB354" s="8" t="str">
        <f t="shared" si="29"/>
        <v/>
      </c>
      <c r="AE354" s="8"/>
      <c r="AO354" s="8" t="str">
        <f t="shared" si="30"/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28"/>
        <v/>
      </c>
      <c r="AB355" s="8" t="str">
        <f t="shared" si="29"/>
        <v/>
      </c>
      <c r="AE355" s="8"/>
      <c r="AO355" s="8" t="str">
        <f t="shared" si="30"/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28"/>
        <v/>
      </c>
      <c r="AB356" s="8" t="str">
        <f t="shared" si="29"/>
        <v/>
      </c>
      <c r="AE356" s="8"/>
      <c r="AO356" s="8" t="str">
        <f t="shared" si="30"/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28"/>
        <v/>
      </c>
      <c r="AB357" s="8" t="str">
        <f t="shared" si="29"/>
        <v/>
      </c>
      <c r="AE357" s="8"/>
      <c r="AO357" s="8" t="str">
        <f t="shared" si="30"/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28"/>
        <v/>
      </c>
      <c r="AB358" s="8" t="str">
        <f t="shared" si="29"/>
        <v/>
      </c>
      <c r="AE358" s="8"/>
      <c r="AO358" s="8" t="str">
        <f t="shared" si="30"/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28"/>
        <v/>
      </c>
      <c r="AB359" s="8" t="str">
        <f t="shared" si="29"/>
        <v/>
      </c>
      <c r="AE359" s="8"/>
      <c r="AO359" s="8" t="str">
        <f t="shared" si="30"/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28"/>
        <v/>
      </c>
      <c r="AB360" s="8" t="str">
        <f t="shared" si="29"/>
        <v/>
      </c>
      <c r="AE360" s="8"/>
      <c r="AO360" s="8" t="str">
        <f t="shared" si="30"/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28"/>
        <v/>
      </c>
      <c r="AB361" s="8" t="str">
        <f t="shared" si="29"/>
        <v/>
      </c>
      <c r="AE361" s="8"/>
      <c r="AO361" s="8" t="str">
        <f t="shared" si="30"/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28"/>
        <v/>
      </c>
      <c r="AB362" s="8" t="str">
        <f t="shared" si="29"/>
        <v/>
      </c>
      <c r="AE362" s="8"/>
      <c r="AO362" s="8" t="str">
        <f t="shared" si="30"/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28"/>
        <v/>
      </c>
      <c r="AB363" s="8" t="str">
        <f t="shared" si="29"/>
        <v/>
      </c>
      <c r="AE363" s="8"/>
      <c r="AO363" s="8" t="str">
        <f t="shared" si="30"/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28"/>
        <v/>
      </c>
      <c r="AB364" s="8" t="str">
        <f t="shared" si="29"/>
        <v/>
      </c>
      <c r="AE364" s="8"/>
      <c r="AO364" s="8" t="str">
        <f t="shared" si="30"/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28"/>
        <v/>
      </c>
      <c r="AB365" s="8" t="str">
        <f t="shared" si="29"/>
        <v/>
      </c>
      <c r="AE365" s="8"/>
      <c r="AO365" s="8" t="str">
        <f t="shared" si="30"/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28"/>
        <v/>
      </c>
      <c r="AB366" s="8" t="str">
        <f t="shared" si="29"/>
        <v/>
      </c>
      <c r="AE366" s="8"/>
      <c r="AO366" s="8" t="str">
        <f t="shared" si="30"/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28"/>
        <v/>
      </c>
      <c r="AB367" s="8" t="str">
        <f t="shared" si="29"/>
        <v/>
      </c>
      <c r="AE367" s="8"/>
      <c r="AO367" s="8" t="str">
        <f t="shared" si="30"/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28"/>
        <v/>
      </c>
      <c r="AB368" s="8" t="str">
        <f t="shared" si="29"/>
        <v/>
      </c>
      <c r="AE368" s="8"/>
      <c r="AO368" s="8" t="str">
        <f t="shared" si="30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28"/>
        <v/>
      </c>
      <c r="AB369" s="8" t="str">
        <f t="shared" si="29"/>
        <v/>
      </c>
      <c r="AE369" s="8"/>
      <c r="AO369" s="8" t="str">
        <f t="shared" si="30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28"/>
        <v/>
      </c>
      <c r="AB370" s="8" t="str">
        <f t="shared" si="29"/>
        <v/>
      </c>
      <c r="AE370" s="8"/>
      <c r="AO370" s="8" t="str">
        <f t="shared" si="30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28"/>
        <v/>
      </c>
      <c r="AB371" s="8" t="str">
        <f t="shared" si="29"/>
        <v/>
      </c>
      <c r="AE371" s="8"/>
      <c r="AO371" s="8" t="str">
        <f t="shared" si="30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28"/>
        <v/>
      </c>
      <c r="AB372" s="8" t="str">
        <f t="shared" si="29"/>
        <v/>
      </c>
      <c r="AE372" s="8"/>
      <c r="AO372" s="8" t="str">
        <f t="shared" si="30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28"/>
        <v/>
      </c>
      <c r="AB373" s="8" t="str">
        <f t="shared" si="29"/>
        <v/>
      </c>
      <c r="AE373" s="8"/>
      <c r="AO373" s="8" t="str">
        <f t="shared" si="30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28"/>
        <v/>
      </c>
      <c r="AB374" s="8" t="str">
        <f t="shared" si="29"/>
        <v/>
      </c>
      <c r="AE374" s="8"/>
      <c r="AO374" s="8" t="str">
        <f t="shared" si="30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28"/>
        <v/>
      </c>
      <c r="AB375" s="8" t="str">
        <f t="shared" si="29"/>
        <v/>
      </c>
      <c r="AE375" s="8"/>
      <c r="AO375" s="8" t="str">
        <f t="shared" si="30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28"/>
        <v/>
      </c>
      <c r="AB376" s="8" t="str">
        <f t="shared" si="29"/>
        <v/>
      </c>
      <c r="AO376" s="8" t="str">
        <f t="shared" si="30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ref="AA377:AA440" si="31">IF(ISBLANK(Z377),  "", _xlfn.CONCAT("haas/entity/sensor/", LOWER(C377), "/", E377, "/config"))</f>
        <v/>
      </c>
      <c r="AB377" s="8" t="str">
        <f t="shared" si="29"/>
        <v/>
      </c>
      <c r="AO377" s="8" t="str">
        <f t="shared" si="30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1"/>
        <v/>
      </c>
      <c r="AB378" s="8" t="str">
        <f t="shared" si="29"/>
        <v/>
      </c>
      <c r="AE378" s="11"/>
      <c r="AO378" s="8" t="str">
        <f t="shared" si="30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1"/>
        <v/>
      </c>
      <c r="AB379" s="8" t="str">
        <f t="shared" si="29"/>
        <v/>
      </c>
      <c r="AO379" s="8" t="str">
        <f t="shared" si="30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1"/>
        <v/>
      </c>
      <c r="AB380" s="8" t="str">
        <f t="shared" si="29"/>
        <v/>
      </c>
      <c r="AE380" s="11"/>
      <c r="AO380" s="8" t="str">
        <f t="shared" si="30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1"/>
        <v/>
      </c>
      <c r="AB381" s="8" t="str">
        <f t="shared" si="29"/>
        <v/>
      </c>
      <c r="AE381" s="11"/>
      <c r="AO381" s="8" t="str">
        <f t="shared" si="30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1"/>
        <v/>
      </c>
      <c r="AB382" s="8" t="str">
        <f t="shared" si="29"/>
        <v/>
      </c>
      <c r="AE382" s="11"/>
      <c r="AO382" s="8" t="str">
        <f t="shared" si="30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1"/>
        <v/>
      </c>
      <c r="AB383" s="8" t="str">
        <f t="shared" si="29"/>
        <v/>
      </c>
      <c r="AO383" s="8" t="str">
        <f t="shared" si="30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1"/>
        <v/>
      </c>
      <c r="AB384" s="8" t="str">
        <f t="shared" si="29"/>
        <v/>
      </c>
      <c r="AE384" s="11"/>
      <c r="AO384" s="8" t="str">
        <f t="shared" si="30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1"/>
        <v/>
      </c>
      <c r="AB385" s="8" t="str">
        <f t="shared" si="29"/>
        <v/>
      </c>
      <c r="AO385" s="8" t="str">
        <f t="shared" si="30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1"/>
        <v/>
      </c>
      <c r="AB386" s="8" t="str">
        <f t="shared" ref="AB386:AB449" si="32">IF(ISBLANK(Z386),  "", _xlfn.CONCAT(LOWER(C386), "/", E386))</f>
        <v/>
      </c>
      <c r="AO386" s="8" t="str">
        <f t="shared" ref="AO386:AO449" si="33"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1"/>
        <v/>
      </c>
      <c r="AB387" s="8" t="str">
        <f t="shared" si="32"/>
        <v/>
      </c>
      <c r="AO387" s="8" t="str">
        <f t="shared" si="33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1"/>
        <v/>
      </c>
      <c r="AB388" s="8" t="str">
        <f t="shared" si="32"/>
        <v/>
      </c>
      <c r="AO388" s="8" t="str">
        <f t="shared" si="33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1"/>
        <v/>
      </c>
      <c r="AB389" s="8" t="str">
        <f t="shared" si="32"/>
        <v/>
      </c>
      <c r="AO389" s="8" t="str">
        <f t="shared" si="33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1"/>
        <v/>
      </c>
      <c r="AB390" s="8" t="str">
        <f t="shared" si="32"/>
        <v/>
      </c>
      <c r="AO390" s="8" t="str">
        <f t="shared" si="33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1"/>
        <v/>
      </c>
      <c r="AB391" s="8" t="str">
        <f t="shared" si="32"/>
        <v/>
      </c>
      <c r="AO391" s="8" t="str">
        <f t="shared" si="33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1"/>
        <v/>
      </c>
      <c r="AB392" s="8" t="str">
        <f t="shared" si="32"/>
        <v/>
      </c>
      <c r="AE392" s="8"/>
      <c r="AO392" s="8" t="str">
        <f t="shared" si="33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1"/>
        <v/>
      </c>
      <c r="AB393" s="8" t="str">
        <f t="shared" si="32"/>
        <v/>
      </c>
      <c r="AE393" s="8"/>
      <c r="AO393" s="8" t="str">
        <f t="shared" si="33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1"/>
        <v/>
      </c>
      <c r="AB394" s="8" t="str">
        <f t="shared" si="32"/>
        <v/>
      </c>
      <c r="AE394" s="8"/>
      <c r="AO394" s="8" t="str">
        <f t="shared" si="33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1"/>
        <v/>
      </c>
      <c r="AB395" s="8" t="str">
        <f t="shared" si="32"/>
        <v/>
      </c>
      <c r="AE395" s="8"/>
      <c r="AO395" s="8" t="str">
        <f t="shared" si="33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1"/>
        <v/>
      </c>
      <c r="AB396" s="8" t="str">
        <f t="shared" si="32"/>
        <v/>
      </c>
      <c r="AE396" s="8"/>
      <c r="AO396" s="8" t="str">
        <f t="shared" si="33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1"/>
        <v/>
      </c>
      <c r="AB397" s="8" t="str">
        <f t="shared" si="32"/>
        <v/>
      </c>
      <c r="AE397" s="8"/>
      <c r="AO397" s="8" t="str">
        <f t="shared" si="33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1"/>
        <v/>
      </c>
      <c r="AB398" s="8" t="str">
        <f t="shared" si="32"/>
        <v/>
      </c>
      <c r="AE398" s="8"/>
      <c r="AO398" s="8" t="str">
        <f t="shared" si="33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1"/>
        <v/>
      </c>
      <c r="AB399" s="8" t="str">
        <f t="shared" si="32"/>
        <v/>
      </c>
      <c r="AE399" s="8"/>
      <c r="AO399" s="8" t="str">
        <f t="shared" si="33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1"/>
        <v/>
      </c>
      <c r="AB400" s="8" t="str">
        <f t="shared" si="32"/>
        <v/>
      </c>
      <c r="AE400" s="8"/>
      <c r="AO400" s="8" t="str">
        <f t="shared" si="33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1"/>
        <v/>
      </c>
      <c r="AB401" s="8" t="str">
        <f t="shared" si="32"/>
        <v/>
      </c>
      <c r="AE401" s="8"/>
      <c r="AO401" s="8" t="str">
        <f t="shared" si="33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1"/>
        <v/>
      </c>
      <c r="AB402" s="8" t="str">
        <f t="shared" si="32"/>
        <v/>
      </c>
      <c r="AE402" s="8"/>
      <c r="AO402" s="8" t="str">
        <f t="shared" si="33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1"/>
        <v/>
      </c>
      <c r="AB403" s="8" t="str">
        <f t="shared" si="32"/>
        <v/>
      </c>
      <c r="AE403" s="8"/>
      <c r="AO403" s="8" t="str">
        <f t="shared" si="33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1"/>
        <v/>
      </c>
      <c r="AB404" s="8" t="str">
        <f t="shared" si="32"/>
        <v/>
      </c>
      <c r="AE404" s="8"/>
      <c r="AO404" s="8" t="str">
        <f t="shared" si="33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1"/>
        <v/>
      </c>
      <c r="AB405" s="8" t="str">
        <f t="shared" si="32"/>
        <v/>
      </c>
      <c r="AE405" s="8"/>
      <c r="AO405" s="8" t="str">
        <f t="shared" si="33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1"/>
        <v/>
      </c>
      <c r="AB406" s="8" t="str">
        <f t="shared" si="32"/>
        <v/>
      </c>
      <c r="AE406" s="8"/>
      <c r="AO406" s="8" t="str">
        <f t="shared" si="33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1"/>
        <v/>
      </c>
      <c r="AB407" s="8" t="str">
        <f t="shared" si="32"/>
        <v/>
      </c>
      <c r="AE407" s="8"/>
      <c r="AO407" s="8" t="str">
        <f t="shared" si="33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1"/>
        <v/>
      </c>
      <c r="AB408" s="8" t="str">
        <f t="shared" si="32"/>
        <v/>
      </c>
      <c r="AE408" s="8"/>
      <c r="AO408" s="8" t="str">
        <f t="shared" si="33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1"/>
        <v/>
      </c>
      <c r="AB409" s="8" t="str">
        <f t="shared" si="32"/>
        <v/>
      </c>
      <c r="AE409" s="8"/>
      <c r="AO409" s="8" t="str">
        <f t="shared" si="33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1"/>
        <v/>
      </c>
      <c r="AB410" s="8" t="str">
        <f t="shared" si="32"/>
        <v/>
      </c>
      <c r="AE410" s="8"/>
      <c r="AO410" s="8" t="str">
        <f t="shared" si="33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1"/>
        <v/>
      </c>
      <c r="AB411" s="8" t="str">
        <f t="shared" si="32"/>
        <v/>
      </c>
      <c r="AE411" s="8"/>
      <c r="AO411" s="8" t="str">
        <f t="shared" si="33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1"/>
        <v/>
      </c>
      <c r="AB412" s="8" t="str">
        <f t="shared" si="32"/>
        <v/>
      </c>
      <c r="AE412" s="8"/>
      <c r="AO412" s="8" t="str">
        <f t="shared" si="33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1"/>
        <v/>
      </c>
      <c r="AB413" s="8" t="str">
        <f t="shared" si="32"/>
        <v/>
      </c>
      <c r="AE413" s="8"/>
      <c r="AO413" s="8" t="str">
        <f t="shared" si="33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1"/>
        <v/>
      </c>
      <c r="AB414" s="8" t="str">
        <f t="shared" si="32"/>
        <v/>
      </c>
      <c r="AE414" s="8"/>
      <c r="AO414" s="8" t="str">
        <f t="shared" si="33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1"/>
        <v/>
      </c>
      <c r="AB415" s="8" t="str">
        <f t="shared" si="32"/>
        <v/>
      </c>
      <c r="AE415" s="8"/>
      <c r="AO415" s="8" t="str">
        <f t="shared" si="33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1"/>
        <v/>
      </c>
      <c r="AB416" s="8" t="str">
        <f t="shared" si="32"/>
        <v/>
      </c>
      <c r="AE416" s="8"/>
      <c r="AO416" s="8" t="str">
        <f t="shared" si="33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1"/>
        <v/>
      </c>
      <c r="AB417" s="8" t="str">
        <f t="shared" si="32"/>
        <v/>
      </c>
      <c r="AE417" s="8"/>
      <c r="AO417" s="8" t="str">
        <f t="shared" si="33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1"/>
        <v/>
      </c>
      <c r="AB418" s="8" t="str">
        <f t="shared" si="32"/>
        <v/>
      </c>
      <c r="AE418" s="8"/>
      <c r="AO418" s="8" t="str">
        <f t="shared" si="33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1"/>
        <v/>
      </c>
      <c r="AB419" s="8" t="str">
        <f t="shared" si="32"/>
        <v/>
      </c>
      <c r="AE419" s="8"/>
      <c r="AO419" s="8" t="str">
        <f t="shared" si="33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1"/>
        <v/>
      </c>
      <c r="AB420" s="8" t="str">
        <f t="shared" si="32"/>
        <v/>
      </c>
      <c r="AE420" s="8"/>
      <c r="AO420" s="8" t="str">
        <f t="shared" si="33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1"/>
        <v/>
      </c>
      <c r="AB421" s="8" t="str">
        <f t="shared" si="32"/>
        <v/>
      </c>
      <c r="AE421" s="8"/>
      <c r="AO421" s="8" t="str">
        <f t="shared" si="33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1"/>
        <v/>
      </c>
      <c r="AB422" s="8" t="str">
        <f t="shared" si="32"/>
        <v/>
      </c>
      <c r="AE422" s="8"/>
      <c r="AO422" s="8" t="str">
        <f t="shared" si="33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1"/>
        <v/>
      </c>
      <c r="AB423" s="8" t="str">
        <f t="shared" si="32"/>
        <v/>
      </c>
      <c r="AE423" s="8"/>
      <c r="AO423" s="8" t="str">
        <f t="shared" si="33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1"/>
        <v/>
      </c>
      <c r="AB424" s="8" t="str">
        <f t="shared" si="32"/>
        <v/>
      </c>
      <c r="AE424" s="8"/>
      <c r="AO424" s="8" t="str">
        <f t="shared" si="33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1"/>
        <v/>
      </c>
      <c r="AB425" s="8" t="str">
        <f t="shared" si="32"/>
        <v/>
      </c>
      <c r="AE425" s="8"/>
      <c r="AO425" s="8" t="str">
        <f t="shared" si="33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1"/>
        <v/>
      </c>
      <c r="AB426" s="8" t="str">
        <f t="shared" si="32"/>
        <v/>
      </c>
      <c r="AE426" s="8"/>
      <c r="AO426" s="8" t="str">
        <f t="shared" si="33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1"/>
        <v/>
      </c>
      <c r="AB427" s="8" t="str">
        <f t="shared" si="32"/>
        <v/>
      </c>
      <c r="AE427" s="8"/>
      <c r="AO427" s="8" t="str">
        <f t="shared" si="33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1"/>
        <v/>
      </c>
      <c r="AB428" s="8" t="str">
        <f t="shared" si="32"/>
        <v/>
      </c>
      <c r="AE428" s="8"/>
      <c r="AO428" s="8" t="str">
        <f t="shared" si="33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1"/>
        <v/>
      </c>
      <c r="AB429" s="8" t="str">
        <f t="shared" si="32"/>
        <v/>
      </c>
      <c r="AE429" s="8"/>
      <c r="AO429" s="8" t="str">
        <f t="shared" si="33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1"/>
        <v/>
      </c>
      <c r="AB430" s="8" t="str">
        <f t="shared" si="32"/>
        <v/>
      </c>
      <c r="AE430" s="8"/>
      <c r="AO430" s="8" t="str">
        <f t="shared" si="33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1"/>
        <v/>
      </c>
      <c r="AB431" s="8" t="str">
        <f t="shared" si="32"/>
        <v/>
      </c>
      <c r="AE431" s="8"/>
      <c r="AO431" s="8" t="str">
        <f t="shared" si="33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1"/>
        <v/>
      </c>
      <c r="AB432" s="8" t="str">
        <f t="shared" si="32"/>
        <v/>
      </c>
      <c r="AE432" s="8"/>
      <c r="AO432" s="8" t="str">
        <f t="shared" si="33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1"/>
        <v/>
      </c>
      <c r="AB433" s="8" t="str">
        <f t="shared" si="32"/>
        <v/>
      </c>
      <c r="AE433" s="8"/>
      <c r="AO433" s="8" t="str">
        <f t="shared" si="33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1"/>
        <v/>
      </c>
      <c r="AB434" s="8" t="str">
        <f t="shared" si="32"/>
        <v/>
      </c>
      <c r="AE434" s="8"/>
      <c r="AO434" s="8" t="str">
        <f t="shared" si="33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1"/>
        <v/>
      </c>
      <c r="AB435" s="8" t="str">
        <f t="shared" si="32"/>
        <v/>
      </c>
      <c r="AE435" s="8"/>
      <c r="AO435" s="8" t="str">
        <f t="shared" si="33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1"/>
        <v/>
      </c>
      <c r="AB436" s="8" t="str">
        <f t="shared" si="32"/>
        <v/>
      </c>
      <c r="AE436" s="8"/>
      <c r="AO436" s="8" t="str">
        <f t="shared" si="33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1"/>
        <v/>
      </c>
      <c r="AB437" s="8" t="str">
        <f t="shared" si="32"/>
        <v/>
      </c>
      <c r="AE437" s="8"/>
      <c r="AO437" s="8" t="str">
        <f t="shared" si="33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1"/>
        <v/>
      </c>
      <c r="AB438" s="8" t="str">
        <f t="shared" si="32"/>
        <v/>
      </c>
      <c r="AE438" s="8"/>
      <c r="AO438" s="8" t="str">
        <f t="shared" si="33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1"/>
        <v/>
      </c>
      <c r="AB439" s="8" t="str">
        <f t="shared" si="32"/>
        <v/>
      </c>
      <c r="AE439" s="8"/>
      <c r="AO439" s="8" t="str">
        <f t="shared" si="33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1"/>
        <v/>
      </c>
      <c r="AB440" s="8" t="str">
        <f t="shared" si="32"/>
        <v/>
      </c>
      <c r="AE440" s="8"/>
      <c r="AO440" s="8" t="str">
        <f t="shared" si="33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ref="AA441:AA504" si="34">IF(ISBLANK(Z441),  "", _xlfn.CONCAT("haas/entity/sensor/", LOWER(C441), "/", E441, "/config"))</f>
        <v/>
      </c>
      <c r="AB441" s="8" t="str">
        <f t="shared" si="32"/>
        <v/>
      </c>
      <c r="AE441" s="8"/>
      <c r="AO441" s="8" t="str">
        <f t="shared" si="33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4"/>
        <v/>
      </c>
      <c r="AB442" s="8" t="str">
        <f t="shared" si="32"/>
        <v/>
      </c>
      <c r="AE442" s="8"/>
      <c r="AO442" s="8" t="str">
        <f t="shared" si="33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4"/>
        <v/>
      </c>
      <c r="AB443" s="8" t="str">
        <f t="shared" si="32"/>
        <v/>
      </c>
      <c r="AE443" s="8"/>
      <c r="AO443" s="8" t="str">
        <f t="shared" si="33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4"/>
        <v/>
      </c>
      <c r="AB444" s="8" t="str">
        <f t="shared" si="32"/>
        <v/>
      </c>
      <c r="AE444" s="8"/>
      <c r="AO444" s="8" t="str">
        <f t="shared" si="33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4"/>
        <v/>
      </c>
      <c r="AB445" s="8" t="str">
        <f t="shared" si="32"/>
        <v/>
      </c>
      <c r="AE445" s="8"/>
      <c r="AO445" s="8" t="str">
        <f t="shared" si="33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4"/>
        <v/>
      </c>
      <c r="AB446" s="8" t="str">
        <f t="shared" si="32"/>
        <v/>
      </c>
      <c r="AE446" s="8"/>
      <c r="AO446" s="8" t="str">
        <f t="shared" si="33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4"/>
        <v/>
      </c>
      <c r="AB447" s="8" t="str">
        <f t="shared" si="32"/>
        <v/>
      </c>
      <c r="AE447" s="8"/>
      <c r="AO447" s="8" t="str">
        <f t="shared" si="33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4"/>
        <v/>
      </c>
      <c r="AB448" s="8" t="str">
        <f t="shared" si="32"/>
        <v/>
      </c>
      <c r="AE448" s="8"/>
      <c r="AO448" s="8" t="str">
        <f t="shared" si="33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4"/>
        <v/>
      </c>
      <c r="AB449" s="8" t="str">
        <f t="shared" si="32"/>
        <v/>
      </c>
      <c r="AE449" s="8"/>
      <c r="AO449" s="8" t="str">
        <f t="shared" si="33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4"/>
        <v/>
      </c>
      <c r="AB450" s="8" t="str">
        <f t="shared" ref="AB450:AB513" si="35">IF(ISBLANK(Z450),  "", _xlfn.CONCAT(LOWER(C450), "/", E450))</f>
        <v/>
      </c>
      <c r="AE450" s="8"/>
      <c r="AO450" s="8" t="str">
        <f t="shared" ref="AO450:AO513" si="36"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4"/>
        <v/>
      </c>
      <c r="AB451" s="8" t="str">
        <f t="shared" si="35"/>
        <v/>
      </c>
      <c r="AE451" s="8"/>
      <c r="AO451" s="8" t="str">
        <f t="shared" si="36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4"/>
        <v/>
      </c>
      <c r="AB452" s="8" t="str">
        <f t="shared" si="35"/>
        <v/>
      </c>
      <c r="AE452" s="8"/>
      <c r="AO452" s="8" t="str">
        <f t="shared" si="36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4"/>
        <v/>
      </c>
      <c r="AB453" s="8" t="str">
        <f t="shared" si="35"/>
        <v/>
      </c>
      <c r="AE453" s="8"/>
      <c r="AO453" s="8" t="str">
        <f t="shared" si="36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4"/>
        <v/>
      </c>
      <c r="AB454" s="8" t="str">
        <f t="shared" si="35"/>
        <v/>
      </c>
      <c r="AE454" s="8"/>
      <c r="AO454" s="8" t="str">
        <f t="shared" si="36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4"/>
        <v/>
      </c>
      <c r="AB455" s="8" t="str">
        <f t="shared" si="35"/>
        <v/>
      </c>
      <c r="AE455" s="8"/>
      <c r="AO455" s="8" t="str">
        <f t="shared" si="36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4"/>
        <v/>
      </c>
      <c r="AB456" s="8" t="str">
        <f t="shared" si="35"/>
        <v/>
      </c>
      <c r="AE456" s="8"/>
      <c r="AO456" s="8" t="str">
        <f t="shared" si="36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4"/>
        <v/>
      </c>
      <c r="AB457" s="8" t="str">
        <f t="shared" si="35"/>
        <v/>
      </c>
      <c r="AE457" s="8"/>
      <c r="AO457" s="8" t="str">
        <f t="shared" si="36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4"/>
        <v/>
      </c>
      <c r="AB458" s="8" t="str">
        <f t="shared" si="35"/>
        <v/>
      </c>
      <c r="AE458" s="8"/>
      <c r="AO458" s="8" t="str">
        <f t="shared" si="36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4"/>
        <v/>
      </c>
      <c r="AB459" s="8" t="str">
        <f t="shared" si="35"/>
        <v/>
      </c>
      <c r="AE459" s="8"/>
      <c r="AO459" s="8" t="str">
        <f t="shared" si="36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4"/>
        <v/>
      </c>
      <c r="AB460" s="8" t="str">
        <f t="shared" si="35"/>
        <v/>
      </c>
      <c r="AE460" s="8"/>
      <c r="AO460" s="8" t="str">
        <f t="shared" si="36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4"/>
        <v/>
      </c>
      <c r="AB461" s="8" t="str">
        <f t="shared" si="35"/>
        <v/>
      </c>
      <c r="AE461" s="8"/>
      <c r="AO461" s="8" t="str">
        <f t="shared" si="36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4"/>
        <v/>
      </c>
      <c r="AB462" s="8" t="str">
        <f t="shared" si="35"/>
        <v/>
      </c>
      <c r="AE462" s="8"/>
      <c r="AO462" s="8" t="str">
        <f t="shared" si="36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4"/>
        <v/>
      </c>
      <c r="AB463" s="8" t="str">
        <f t="shared" si="35"/>
        <v/>
      </c>
      <c r="AE463" s="8"/>
      <c r="AO463" s="8" t="str">
        <f t="shared" si="36"/>
        <v/>
      </c>
    </row>
    <row r="464" spans="6:41" ht="16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34"/>
        <v/>
      </c>
      <c r="AB464" s="8" t="str">
        <f t="shared" si="35"/>
        <v/>
      </c>
      <c r="AE464" s="8"/>
      <c r="AO464" s="8" t="str">
        <f t="shared" si="36"/>
        <v/>
      </c>
    </row>
    <row r="465" spans="6:41" ht="16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 t="shared" si="34"/>
        <v/>
      </c>
      <c r="AB465" s="8" t="str">
        <f t="shared" si="35"/>
        <v/>
      </c>
      <c r="AE465" s="8"/>
      <c r="AO465" s="8" t="str">
        <f t="shared" si="36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4"/>
        <v/>
      </c>
      <c r="AB466" s="8" t="str">
        <f t="shared" si="35"/>
        <v/>
      </c>
      <c r="AE466" s="8"/>
      <c r="AO466" s="8" t="str">
        <f t="shared" si="36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4"/>
        <v/>
      </c>
      <c r="AB467" s="8" t="str">
        <f t="shared" si="35"/>
        <v/>
      </c>
      <c r="AE467" s="8"/>
      <c r="AO467" s="8" t="str">
        <f t="shared" si="36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4"/>
        <v/>
      </c>
      <c r="AB468" s="8" t="str">
        <f t="shared" si="35"/>
        <v/>
      </c>
      <c r="AE468" s="8"/>
      <c r="AO468" s="8" t="str">
        <f t="shared" si="36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4"/>
        <v/>
      </c>
      <c r="AB469" s="8" t="str">
        <f t="shared" si="35"/>
        <v/>
      </c>
      <c r="AE469" s="8"/>
      <c r="AO469" s="8" t="str">
        <f t="shared" si="36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34"/>
        <v/>
      </c>
      <c r="AB470" s="8" t="str">
        <f t="shared" si="35"/>
        <v/>
      </c>
      <c r="AE470" s="8"/>
      <c r="AO470" s="8" t="str">
        <f t="shared" si="36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4"/>
        <v/>
      </c>
      <c r="AB471" s="8" t="str">
        <f t="shared" si="35"/>
        <v/>
      </c>
      <c r="AE471" s="8"/>
      <c r="AO471" s="8" t="str">
        <f t="shared" si="36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4"/>
        <v/>
      </c>
      <c r="AB472" s="8" t="str">
        <f t="shared" si="35"/>
        <v/>
      </c>
      <c r="AE472" s="8"/>
      <c r="AO472" s="8" t="str">
        <f t="shared" si="36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34"/>
        <v/>
      </c>
      <c r="AB473" s="8" t="str">
        <f t="shared" si="35"/>
        <v/>
      </c>
      <c r="AE473" s="8"/>
      <c r="AO473" s="8" t="str">
        <f t="shared" si="36"/>
        <v/>
      </c>
    </row>
    <row r="474" spans="6:41" ht="16" customHeight="1" x14ac:dyDescent="0.2">
      <c r="F474" s="8" t="str">
        <f>IF(ISBLANK(E474), "", Table2[[#This Row],[unique_id]])</f>
        <v/>
      </c>
      <c r="G474" s="13"/>
      <c r="N474" s="8"/>
      <c r="O474" s="10"/>
      <c r="P474" s="10"/>
      <c r="Q474" s="10"/>
      <c r="R474" s="10"/>
      <c r="S474" s="10"/>
      <c r="T474" s="8"/>
      <c r="AA474" s="8" t="str">
        <f t="shared" si="34"/>
        <v/>
      </c>
      <c r="AB474" s="8" t="str">
        <f t="shared" si="35"/>
        <v/>
      </c>
      <c r="AE474" s="8"/>
      <c r="AO474" s="8" t="str">
        <f t="shared" si="36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34"/>
        <v/>
      </c>
      <c r="AB475" s="8" t="str">
        <f t="shared" si="35"/>
        <v/>
      </c>
      <c r="AE475" s="8"/>
      <c r="AO475" s="8" t="str">
        <f t="shared" si="36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4"/>
        <v/>
      </c>
      <c r="AB476" s="8" t="str">
        <f t="shared" si="35"/>
        <v/>
      </c>
      <c r="AE476" s="8"/>
      <c r="AO476" s="8" t="str">
        <f t="shared" si="36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4"/>
        <v/>
      </c>
      <c r="AB477" s="8" t="str">
        <f t="shared" si="35"/>
        <v/>
      </c>
      <c r="AE477" s="8"/>
      <c r="AO477" s="8" t="str">
        <f t="shared" si="36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4"/>
        <v/>
      </c>
      <c r="AB478" s="8" t="str">
        <f t="shared" si="35"/>
        <v/>
      </c>
      <c r="AE478" s="8"/>
      <c r="AO478" s="8" t="str">
        <f t="shared" si="36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4"/>
        <v/>
      </c>
      <c r="AB479" s="8" t="str">
        <f t="shared" si="35"/>
        <v/>
      </c>
      <c r="AE479" s="8"/>
      <c r="AO479" s="8" t="str">
        <f t="shared" si="36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4"/>
        <v/>
      </c>
      <c r="AB480" s="8" t="str">
        <f t="shared" si="35"/>
        <v/>
      </c>
      <c r="AE480" s="8"/>
      <c r="AO480" s="8" t="str">
        <f t="shared" si="36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4"/>
        <v/>
      </c>
      <c r="AB481" s="8" t="str">
        <f t="shared" si="35"/>
        <v/>
      </c>
      <c r="AE481" s="8"/>
      <c r="AO481" s="8" t="str">
        <f t="shared" si="36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4"/>
        <v/>
      </c>
      <c r="AB482" s="8" t="str">
        <f t="shared" si="35"/>
        <v/>
      </c>
      <c r="AE482" s="8"/>
      <c r="AO482" s="8" t="str">
        <f t="shared" si="36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4"/>
        <v/>
      </c>
      <c r="AB483" s="8" t="str">
        <f t="shared" si="35"/>
        <v/>
      </c>
      <c r="AE483" s="8"/>
      <c r="AO483" s="8" t="str">
        <f t="shared" si="36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4"/>
        <v/>
      </c>
      <c r="AB484" s="8" t="str">
        <f t="shared" si="35"/>
        <v/>
      </c>
      <c r="AE484" s="8"/>
      <c r="AO484" s="8" t="str">
        <f t="shared" si="36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4"/>
        <v/>
      </c>
      <c r="AB485" s="8" t="str">
        <f t="shared" si="35"/>
        <v/>
      </c>
      <c r="AE485" s="8"/>
      <c r="AO485" s="8" t="str">
        <f t="shared" si="36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4"/>
        <v/>
      </c>
      <c r="AB486" s="8" t="str">
        <f t="shared" si="35"/>
        <v/>
      </c>
      <c r="AE486" s="8"/>
      <c r="AO486" s="8" t="str">
        <f t="shared" si="36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4"/>
        <v/>
      </c>
      <c r="AB487" s="8" t="str">
        <f t="shared" si="35"/>
        <v/>
      </c>
      <c r="AE487" s="8"/>
      <c r="AO487" s="8" t="str">
        <f t="shared" si="36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4"/>
        <v/>
      </c>
      <c r="AB488" s="8" t="str">
        <f t="shared" si="35"/>
        <v/>
      </c>
      <c r="AE488" s="8"/>
      <c r="AO488" s="8" t="str">
        <f t="shared" si="36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4"/>
        <v/>
      </c>
      <c r="AB489" s="8" t="str">
        <f t="shared" si="35"/>
        <v/>
      </c>
      <c r="AE489" s="8"/>
      <c r="AO489" s="8" t="str">
        <f t="shared" si="36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4"/>
        <v/>
      </c>
      <c r="AB490" s="8" t="str">
        <f t="shared" si="35"/>
        <v/>
      </c>
      <c r="AE490" s="8"/>
      <c r="AO490" s="8" t="str">
        <f t="shared" si="36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4"/>
        <v/>
      </c>
      <c r="AB491" s="8" t="str">
        <f t="shared" si="35"/>
        <v/>
      </c>
      <c r="AE491" s="8"/>
      <c r="AO491" s="8" t="str">
        <f t="shared" si="36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4"/>
        <v/>
      </c>
      <c r="AB492" s="8" t="str">
        <f t="shared" si="35"/>
        <v/>
      </c>
      <c r="AE492" s="8"/>
      <c r="AO492" s="8" t="str">
        <f t="shared" si="36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4"/>
        <v/>
      </c>
      <c r="AB493" s="8" t="str">
        <f t="shared" si="35"/>
        <v/>
      </c>
      <c r="AE493" s="8"/>
      <c r="AO493" s="8" t="str">
        <f t="shared" si="36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4"/>
        <v/>
      </c>
      <c r="AB494" s="8" t="str">
        <f t="shared" si="35"/>
        <v/>
      </c>
      <c r="AE494" s="8"/>
      <c r="AO494" s="8" t="str">
        <f t="shared" si="36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4"/>
        <v/>
      </c>
      <c r="AB495" s="8" t="str">
        <f t="shared" si="35"/>
        <v/>
      </c>
      <c r="AE495" s="8"/>
      <c r="AO495" s="8" t="str">
        <f t="shared" si="36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4"/>
        <v/>
      </c>
      <c r="AB496" s="8" t="str">
        <f t="shared" si="35"/>
        <v/>
      </c>
      <c r="AE496" s="8"/>
      <c r="AO496" s="8" t="str">
        <f t="shared" si="36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4"/>
        <v/>
      </c>
      <c r="AB497" s="8" t="str">
        <f t="shared" si="35"/>
        <v/>
      </c>
      <c r="AE497" s="8"/>
      <c r="AO497" s="8" t="str">
        <f t="shared" si="36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4"/>
        <v/>
      </c>
      <c r="AB498" s="8" t="str">
        <f t="shared" si="35"/>
        <v/>
      </c>
      <c r="AE498" s="8"/>
      <c r="AO498" s="8" t="str">
        <f t="shared" si="36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4"/>
        <v/>
      </c>
      <c r="AB499" s="8" t="str">
        <f t="shared" si="35"/>
        <v/>
      </c>
      <c r="AE499" s="8"/>
      <c r="AO499" s="8" t="str">
        <f t="shared" si="36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4"/>
        <v/>
      </c>
      <c r="AB500" s="8" t="str">
        <f t="shared" si="35"/>
        <v/>
      </c>
      <c r="AE500" s="8"/>
      <c r="AO500" s="8" t="str">
        <f t="shared" si="36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4"/>
        <v/>
      </c>
      <c r="AB501" s="8" t="str">
        <f t="shared" si="35"/>
        <v/>
      </c>
      <c r="AE501" s="8"/>
      <c r="AO501" s="8" t="str">
        <f t="shared" si="36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4"/>
        <v/>
      </c>
      <c r="AB502" s="8" t="str">
        <f t="shared" si="35"/>
        <v/>
      </c>
      <c r="AE502" s="8"/>
      <c r="AO502" s="8" t="str">
        <f t="shared" si="36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4"/>
        <v/>
      </c>
      <c r="AB503" s="8" t="str">
        <f t="shared" si="35"/>
        <v/>
      </c>
      <c r="AE503" s="8"/>
      <c r="AO503" s="8" t="str">
        <f t="shared" si="36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4"/>
        <v/>
      </c>
      <c r="AB504" s="8" t="str">
        <f t="shared" si="35"/>
        <v/>
      </c>
      <c r="AE504" s="8"/>
      <c r="AO504" s="8" t="str">
        <f t="shared" si="36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ref="AA505:AA568" si="37">IF(ISBLANK(Z505),  "", _xlfn.CONCAT("haas/entity/sensor/", LOWER(C505), "/", E505, "/config"))</f>
        <v/>
      </c>
      <c r="AB505" s="8" t="str">
        <f t="shared" si="35"/>
        <v/>
      </c>
      <c r="AE505" s="8"/>
      <c r="AO505" s="8" t="str">
        <f t="shared" si="36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7"/>
        <v/>
      </c>
      <c r="AB506" s="8" t="str">
        <f t="shared" si="35"/>
        <v/>
      </c>
      <c r="AE506" s="8"/>
      <c r="AO506" s="8" t="str">
        <f t="shared" si="36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7"/>
        <v/>
      </c>
      <c r="AB507" s="8" t="str">
        <f t="shared" si="35"/>
        <v/>
      </c>
      <c r="AE507" s="8"/>
      <c r="AO507" s="8" t="str">
        <f t="shared" si="36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7"/>
        <v/>
      </c>
      <c r="AB508" s="8" t="str">
        <f t="shared" si="35"/>
        <v/>
      </c>
      <c r="AE508" s="8"/>
      <c r="AO508" s="8" t="str">
        <f t="shared" si="36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7"/>
        <v/>
      </c>
      <c r="AB509" s="8" t="str">
        <f t="shared" si="35"/>
        <v/>
      </c>
      <c r="AE509" s="8"/>
      <c r="AO509" s="8" t="str">
        <f t="shared" si="36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7"/>
        <v/>
      </c>
      <c r="AB510" s="8" t="str">
        <f t="shared" si="35"/>
        <v/>
      </c>
      <c r="AE510" s="8"/>
      <c r="AO510" s="8" t="str">
        <f t="shared" si="36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7"/>
        <v/>
      </c>
      <c r="AB511" s="8" t="str">
        <f t="shared" si="35"/>
        <v/>
      </c>
      <c r="AE511" s="8"/>
      <c r="AO511" s="8" t="str">
        <f t="shared" si="36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7"/>
        <v/>
      </c>
      <c r="AB512" s="8" t="str">
        <f t="shared" si="35"/>
        <v/>
      </c>
      <c r="AE512" s="8"/>
      <c r="AO512" s="8" t="str">
        <f t="shared" si="36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7"/>
        <v/>
      </c>
      <c r="AB513" s="8" t="str">
        <f t="shared" si="35"/>
        <v/>
      </c>
      <c r="AE513" s="8"/>
      <c r="AO513" s="8" t="str">
        <f t="shared" si="36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7"/>
        <v/>
      </c>
      <c r="AB514" s="8" t="str">
        <f t="shared" ref="AB514:AB577" si="38">IF(ISBLANK(Z514),  "", _xlfn.CONCAT(LOWER(C514), "/", E514))</f>
        <v/>
      </c>
      <c r="AE514" s="8"/>
      <c r="AO514" s="8" t="str">
        <f t="shared" ref="AO514:AO577" si="39"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7"/>
        <v/>
      </c>
      <c r="AB515" s="8" t="str">
        <f t="shared" si="38"/>
        <v/>
      </c>
      <c r="AE515" s="8"/>
      <c r="AO515" s="8" t="str">
        <f t="shared" si="39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7"/>
        <v/>
      </c>
      <c r="AB516" s="8" t="str">
        <f t="shared" si="38"/>
        <v/>
      </c>
      <c r="AE516" s="8"/>
      <c r="AO516" s="8" t="str">
        <f t="shared" si="39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7"/>
        <v/>
      </c>
      <c r="AB517" s="8" t="str">
        <f t="shared" si="38"/>
        <v/>
      </c>
      <c r="AE517" s="8"/>
      <c r="AO517" s="8" t="str">
        <f t="shared" si="39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7"/>
        <v/>
      </c>
      <c r="AB518" s="8" t="str">
        <f t="shared" si="38"/>
        <v/>
      </c>
      <c r="AE518" s="8"/>
      <c r="AO518" s="8" t="str">
        <f t="shared" si="39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7"/>
        <v/>
      </c>
      <c r="AB519" s="8" t="str">
        <f t="shared" si="38"/>
        <v/>
      </c>
      <c r="AE519" s="8"/>
      <c r="AO519" s="8" t="str">
        <f t="shared" si="39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7"/>
        <v/>
      </c>
      <c r="AB520" s="8" t="str">
        <f t="shared" si="38"/>
        <v/>
      </c>
      <c r="AE520" s="8"/>
      <c r="AO520" s="8" t="str">
        <f t="shared" si="39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7"/>
        <v/>
      </c>
      <c r="AB521" s="8" t="str">
        <f t="shared" si="38"/>
        <v/>
      </c>
      <c r="AE521" s="8"/>
      <c r="AO521" s="8" t="str">
        <f t="shared" si="39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7"/>
        <v/>
      </c>
      <c r="AB522" s="8" t="str">
        <f t="shared" si="38"/>
        <v/>
      </c>
      <c r="AE522" s="8"/>
      <c r="AO522" s="8" t="str">
        <f t="shared" si="39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7"/>
        <v/>
      </c>
      <c r="AB523" s="8" t="str">
        <f t="shared" si="38"/>
        <v/>
      </c>
      <c r="AE523" s="8"/>
      <c r="AO523" s="8" t="str">
        <f t="shared" si="39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7"/>
        <v/>
      </c>
      <c r="AB524" s="8" t="str">
        <f t="shared" si="38"/>
        <v/>
      </c>
      <c r="AE524" s="8"/>
      <c r="AO524" s="8" t="str">
        <f t="shared" si="39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7"/>
        <v/>
      </c>
      <c r="AB525" s="8" t="str">
        <f t="shared" si="38"/>
        <v/>
      </c>
      <c r="AE525" s="8"/>
      <c r="AO525" s="8" t="str">
        <f t="shared" si="39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7"/>
        <v/>
      </c>
      <c r="AB526" s="8" t="str">
        <f t="shared" si="38"/>
        <v/>
      </c>
      <c r="AE526" s="8"/>
      <c r="AO526" s="8" t="str">
        <f t="shared" si="39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7"/>
        <v/>
      </c>
      <c r="AB527" s="8" t="str">
        <f t="shared" si="38"/>
        <v/>
      </c>
      <c r="AE527" s="8"/>
      <c r="AO527" s="8" t="str">
        <f t="shared" si="39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7"/>
        <v/>
      </c>
      <c r="AB528" s="8" t="str">
        <f t="shared" si="38"/>
        <v/>
      </c>
      <c r="AE528" s="8"/>
      <c r="AO528" s="8" t="str">
        <f t="shared" si="39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7"/>
        <v/>
      </c>
      <c r="AB529" s="8" t="str">
        <f t="shared" si="38"/>
        <v/>
      </c>
      <c r="AE529" s="8"/>
      <c r="AO529" s="8" t="str">
        <f t="shared" si="39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7"/>
        <v/>
      </c>
      <c r="AB530" s="8" t="str">
        <f t="shared" si="38"/>
        <v/>
      </c>
      <c r="AE530" s="8"/>
      <c r="AO530" s="8" t="str">
        <f t="shared" si="39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7"/>
        <v/>
      </c>
      <c r="AB531" s="8" t="str">
        <f t="shared" si="38"/>
        <v/>
      </c>
      <c r="AE531" s="8"/>
      <c r="AO531" s="8" t="str">
        <f t="shared" si="39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7"/>
        <v/>
      </c>
      <c r="AB532" s="8" t="str">
        <f t="shared" si="38"/>
        <v/>
      </c>
      <c r="AE532" s="8"/>
      <c r="AO532" s="8" t="str">
        <f t="shared" si="39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7"/>
        <v/>
      </c>
      <c r="AB533" s="8" t="str">
        <f t="shared" si="38"/>
        <v/>
      </c>
      <c r="AE533" s="8"/>
      <c r="AO533" s="8" t="str">
        <f t="shared" si="39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7"/>
        <v/>
      </c>
      <c r="AB534" s="8" t="str">
        <f t="shared" si="38"/>
        <v/>
      </c>
      <c r="AE534" s="8"/>
      <c r="AO534" s="8" t="str">
        <f t="shared" si="39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37"/>
        <v/>
      </c>
      <c r="AB535" s="8" t="str">
        <f t="shared" si="38"/>
        <v/>
      </c>
      <c r="AE535" s="8"/>
      <c r="AO535" s="8" t="str">
        <f t="shared" si="39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37"/>
        <v/>
      </c>
      <c r="AB536" s="8" t="str">
        <f t="shared" si="38"/>
        <v/>
      </c>
      <c r="AE536" s="8"/>
      <c r="AO536" s="8" t="str">
        <f t="shared" si="39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37"/>
        <v/>
      </c>
      <c r="AB537" s="8" t="str">
        <f t="shared" si="38"/>
        <v/>
      </c>
      <c r="AE537" s="8"/>
      <c r="AO537" s="8" t="str">
        <f t="shared" si="39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37"/>
        <v/>
      </c>
      <c r="AB538" s="8" t="str">
        <f t="shared" si="38"/>
        <v/>
      </c>
      <c r="AE538" s="8"/>
      <c r="AO538" s="8" t="str">
        <f t="shared" si="39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37"/>
        <v/>
      </c>
      <c r="AB539" s="8" t="str">
        <f t="shared" si="38"/>
        <v/>
      </c>
      <c r="AE539" s="8"/>
      <c r="AO539" s="8" t="str">
        <f t="shared" si="39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37"/>
        <v/>
      </c>
      <c r="AB540" s="8" t="str">
        <f t="shared" si="38"/>
        <v/>
      </c>
      <c r="AE540" s="8"/>
      <c r="AO540" s="8" t="str">
        <f t="shared" si="39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37"/>
        <v/>
      </c>
      <c r="AB541" s="8" t="str">
        <f t="shared" si="38"/>
        <v/>
      </c>
      <c r="AE541" s="8"/>
      <c r="AO541" s="8" t="str">
        <f t="shared" si="39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37"/>
        <v/>
      </c>
      <c r="AB542" s="8" t="str">
        <f t="shared" si="38"/>
        <v/>
      </c>
      <c r="AE542" s="8"/>
      <c r="AO542" s="8" t="str">
        <f t="shared" si="39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37"/>
        <v/>
      </c>
      <c r="AB543" s="8" t="str">
        <f t="shared" si="38"/>
        <v/>
      </c>
      <c r="AE543" s="8"/>
      <c r="AO543" s="8" t="str">
        <f t="shared" si="39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37"/>
        <v/>
      </c>
      <c r="AB544" s="8" t="str">
        <f t="shared" si="38"/>
        <v/>
      </c>
      <c r="AE544" s="8"/>
      <c r="AO544" s="8" t="str">
        <f t="shared" si="39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37"/>
        <v/>
      </c>
      <c r="AB545" s="8" t="str">
        <f t="shared" si="38"/>
        <v/>
      </c>
      <c r="AE545" s="8"/>
      <c r="AO545" s="8" t="str">
        <f t="shared" si="39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37"/>
        <v/>
      </c>
      <c r="AB546" s="8" t="str">
        <f t="shared" si="38"/>
        <v/>
      </c>
      <c r="AE546" s="8"/>
      <c r="AO546" s="8" t="str">
        <f t="shared" si="39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37"/>
        <v/>
      </c>
      <c r="AB547" s="8" t="str">
        <f t="shared" si="38"/>
        <v/>
      </c>
      <c r="AE547" s="8"/>
      <c r="AO547" s="8" t="str">
        <f t="shared" si="39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37"/>
        <v/>
      </c>
      <c r="AB548" s="8" t="str">
        <f t="shared" si="38"/>
        <v/>
      </c>
      <c r="AE548" s="8"/>
      <c r="AO548" s="8" t="str">
        <f t="shared" si="39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37"/>
        <v/>
      </c>
      <c r="AB549" s="8" t="str">
        <f t="shared" si="38"/>
        <v/>
      </c>
      <c r="AE549" s="8"/>
      <c r="AO549" s="8" t="str">
        <f t="shared" si="39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37"/>
        <v/>
      </c>
      <c r="AB550" s="8" t="str">
        <f t="shared" si="38"/>
        <v/>
      </c>
      <c r="AE550" s="8"/>
      <c r="AO550" s="8" t="str">
        <f t="shared" si="39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37"/>
        <v/>
      </c>
      <c r="AB551" s="8" t="str">
        <f t="shared" si="38"/>
        <v/>
      </c>
      <c r="AE551" s="8"/>
      <c r="AO551" s="8" t="str">
        <f t="shared" si="39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37"/>
        <v/>
      </c>
      <c r="AB552" s="8" t="str">
        <f t="shared" si="38"/>
        <v/>
      </c>
      <c r="AE552" s="8"/>
      <c r="AO552" s="8" t="str">
        <f t="shared" si="39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37"/>
        <v/>
      </c>
      <c r="AB553" s="8" t="str">
        <f t="shared" si="38"/>
        <v/>
      </c>
      <c r="AE553" s="8"/>
      <c r="AO553" s="8" t="str">
        <f t="shared" si="39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37"/>
        <v/>
      </c>
      <c r="AB554" s="8" t="str">
        <f t="shared" si="38"/>
        <v/>
      </c>
      <c r="AE554" s="8"/>
      <c r="AO554" s="8" t="str">
        <f t="shared" si="39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37"/>
        <v/>
      </c>
      <c r="AB555" s="8" t="str">
        <f t="shared" si="38"/>
        <v/>
      </c>
      <c r="AE555" s="8"/>
      <c r="AO555" s="8" t="str">
        <f t="shared" si="39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37"/>
        <v/>
      </c>
      <c r="AB556" s="8" t="str">
        <f t="shared" si="38"/>
        <v/>
      </c>
      <c r="AE556" s="8"/>
      <c r="AO556" s="8" t="str">
        <f t="shared" si="39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37"/>
        <v/>
      </c>
      <c r="AB557" s="8" t="str">
        <f t="shared" si="38"/>
        <v/>
      </c>
      <c r="AE557" s="8"/>
      <c r="AO557" s="8" t="str">
        <f t="shared" si="39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37"/>
        <v/>
      </c>
      <c r="AB558" s="8" t="str">
        <f t="shared" si="38"/>
        <v/>
      </c>
      <c r="AE558" s="8"/>
      <c r="AO558" s="8" t="str">
        <f t="shared" si="39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37"/>
        <v/>
      </c>
      <c r="AB559" s="8" t="str">
        <f t="shared" si="38"/>
        <v/>
      </c>
      <c r="AE559" s="8"/>
      <c r="AO559" s="8" t="str">
        <f t="shared" si="39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37"/>
        <v/>
      </c>
      <c r="AB560" s="8" t="str">
        <f t="shared" si="38"/>
        <v/>
      </c>
      <c r="AE560" s="8"/>
      <c r="AO560" s="8" t="str">
        <f t="shared" si="39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37"/>
        <v/>
      </c>
      <c r="AB561" s="8" t="str">
        <f t="shared" si="38"/>
        <v/>
      </c>
      <c r="AE561" s="8"/>
      <c r="AO561" s="8" t="str">
        <f t="shared" si="39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37"/>
        <v/>
      </c>
      <c r="AB562" s="8" t="str">
        <f t="shared" si="38"/>
        <v/>
      </c>
      <c r="AE562" s="8"/>
      <c r="AO562" s="8" t="str">
        <f t="shared" si="39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37"/>
        <v/>
      </c>
      <c r="AB563" s="8" t="str">
        <f t="shared" si="38"/>
        <v/>
      </c>
      <c r="AE563" s="8"/>
      <c r="AO563" s="8" t="str">
        <f t="shared" si="39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37"/>
        <v/>
      </c>
      <c r="AB564" s="8" t="str">
        <f t="shared" si="38"/>
        <v/>
      </c>
      <c r="AE564" s="8"/>
      <c r="AO564" s="8" t="str">
        <f t="shared" si="39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37"/>
        <v/>
      </c>
      <c r="AB565" s="8" t="str">
        <f t="shared" si="38"/>
        <v/>
      </c>
      <c r="AE565" s="8"/>
      <c r="AO565" s="8" t="str">
        <f t="shared" si="39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37"/>
        <v/>
      </c>
      <c r="AB566" s="8" t="str">
        <f t="shared" si="38"/>
        <v/>
      </c>
      <c r="AE566" s="8"/>
      <c r="AO566" s="8" t="str">
        <f t="shared" si="39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37"/>
        <v/>
      </c>
      <c r="AB567" s="8" t="str">
        <f t="shared" si="38"/>
        <v/>
      </c>
      <c r="AE567" s="8"/>
      <c r="AO567" s="8" t="str">
        <f t="shared" si="39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37"/>
        <v/>
      </c>
      <c r="AB568" s="8" t="str">
        <f t="shared" si="38"/>
        <v/>
      </c>
      <c r="AE568" s="8"/>
      <c r="AO568" s="8" t="str">
        <f t="shared" si="39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ref="AA569:AA632" si="40">IF(ISBLANK(Z569),  "", _xlfn.CONCAT("haas/entity/sensor/", LOWER(C569), "/", E569, "/config"))</f>
        <v/>
      </c>
      <c r="AB569" s="8" t="str">
        <f t="shared" si="38"/>
        <v/>
      </c>
      <c r="AE569" s="8"/>
      <c r="AO569" s="8" t="str">
        <f t="shared" si="39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0"/>
        <v/>
      </c>
      <c r="AB570" s="8" t="str">
        <f t="shared" si="38"/>
        <v/>
      </c>
      <c r="AE570" s="8"/>
      <c r="AO570" s="8" t="str">
        <f t="shared" si="39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0"/>
        <v/>
      </c>
      <c r="AB571" s="8" t="str">
        <f t="shared" si="38"/>
        <v/>
      </c>
      <c r="AE571" s="8"/>
      <c r="AO571" s="8" t="str">
        <f t="shared" si="39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0"/>
        <v/>
      </c>
      <c r="AB572" s="8" t="str">
        <f t="shared" si="38"/>
        <v/>
      </c>
      <c r="AE572" s="8"/>
      <c r="AO572" s="8" t="str">
        <f t="shared" si="39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0"/>
        <v/>
      </c>
      <c r="AB573" s="8" t="str">
        <f t="shared" si="38"/>
        <v/>
      </c>
      <c r="AE573" s="8"/>
      <c r="AO573" s="8" t="str">
        <f t="shared" si="39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0"/>
        <v/>
      </c>
      <c r="AB574" s="8" t="str">
        <f t="shared" si="38"/>
        <v/>
      </c>
      <c r="AE574" s="8"/>
      <c r="AO574" s="8" t="str">
        <f t="shared" si="39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0"/>
        <v/>
      </c>
      <c r="AB575" s="8" t="str">
        <f t="shared" si="38"/>
        <v/>
      </c>
      <c r="AE575" s="8"/>
      <c r="AO575" s="8" t="str">
        <f t="shared" si="39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0"/>
        <v/>
      </c>
      <c r="AB576" s="8" t="str">
        <f t="shared" si="38"/>
        <v/>
      </c>
      <c r="AE576" s="8"/>
      <c r="AO576" s="8" t="str">
        <f t="shared" si="39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0"/>
        <v/>
      </c>
      <c r="AB577" s="8" t="str">
        <f t="shared" si="38"/>
        <v/>
      </c>
      <c r="AE577" s="8"/>
      <c r="AO577" s="8" t="str">
        <f t="shared" si="39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0"/>
        <v/>
      </c>
      <c r="AB578" s="8" t="str">
        <f t="shared" ref="AB578:AB641" si="41">IF(ISBLANK(Z578),  "", _xlfn.CONCAT(LOWER(C578), "/", E578))</f>
        <v/>
      </c>
      <c r="AE578" s="8"/>
      <c r="AO578" s="8" t="str">
        <f t="shared" ref="AO578:AO641" si="42"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0"/>
        <v/>
      </c>
      <c r="AB579" s="8" t="str">
        <f t="shared" si="41"/>
        <v/>
      </c>
      <c r="AE579" s="8"/>
      <c r="AO579" s="8" t="str">
        <f t="shared" si="42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0"/>
        <v/>
      </c>
      <c r="AB580" s="8" t="str">
        <f t="shared" si="41"/>
        <v/>
      </c>
      <c r="AE580" s="8"/>
      <c r="AO580" s="8" t="str">
        <f t="shared" si="42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0"/>
        <v/>
      </c>
      <c r="AB581" s="8" t="str">
        <f t="shared" si="41"/>
        <v/>
      </c>
      <c r="AE581" s="8"/>
      <c r="AO581" s="8" t="str">
        <f t="shared" si="42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0"/>
        <v/>
      </c>
      <c r="AB582" s="8" t="str">
        <f t="shared" si="41"/>
        <v/>
      </c>
      <c r="AE582" s="8"/>
      <c r="AO582" s="8" t="str">
        <f t="shared" si="42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0"/>
        <v/>
      </c>
      <c r="AB583" s="8" t="str">
        <f t="shared" si="41"/>
        <v/>
      </c>
      <c r="AE583" s="8"/>
      <c r="AO583" s="8" t="str">
        <f t="shared" si="42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0"/>
        <v/>
      </c>
      <c r="AB584" s="8" t="str">
        <f t="shared" si="41"/>
        <v/>
      </c>
      <c r="AE584" s="8"/>
      <c r="AO584" s="8" t="str">
        <f t="shared" si="42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0"/>
        <v/>
      </c>
      <c r="AB585" s="8" t="str">
        <f t="shared" si="41"/>
        <v/>
      </c>
      <c r="AE585" s="8"/>
      <c r="AO585" s="8" t="str">
        <f t="shared" si="42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0"/>
        <v/>
      </c>
      <c r="AB586" s="8" t="str">
        <f t="shared" si="41"/>
        <v/>
      </c>
      <c r="AE586" s="8"/>
      <c r="AO586" s="8" t="str">
        <f t="shared" si="42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0"/>
        <v/>
      </c>
      <c r="AB587" s="8" t="str">
        <f t="shared" si="41"/>
        <v/>
      </c>
      <c r="AE587" s="8"/>
      <c r="AO587" s="8" t="str">
        <f t="shared" si="42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0"/>
        <v/>
      </c>
      <c r="AB588" s="8" t="str">
        <f t="shared" si="41"/>
        <v/>
      </c>
      <c r="AE588" s="8"/>
      <c r="AO588" s="8" t="str">
        <f t="shared" si="42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0"/>
        <v/>
      </c>
      <c r="AB589" s="8" t="str">
        <f t="shared" si="41"/>
        <v/>
      </c>
      <c r="AE589" s="8"/>
      <c r="AO589" s="8" t="str">
        <f t="shared" si="42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0"/>
        <v/>
      </c>
      <c r="AB590" s="8" t="str">
        <f t="shared" si="41"/>
        <v/>
      </c>
      <c r="AE590" s="8"/>
      <c r="AO590" s="8" t="str">
        <f t="shared" si="42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0"/>
        <v/>
      </c>
      <c r="AB591" s="8" t="str">
        <f t="shared" si="41"/>
        <v/>
      </c>
      <c r="AE591" s="8"/>
      <c r="AO591" s="8" t="str">
        <f t="shared" si="42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0"/>
        <v/>
      </c>
      <c r="AB592" s="8" t="str">
        <f t="shared" si="41"/>
        <v/>
      </c>
      <c r="AE592" s="8"/>
      <c r="AO592" s="8" t="str">
        <f t="shared" si="42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0"/>
        <v/>
      </c>
      <c r="AB593" s="8" t="str">
        <f t="shared" si="41"/>
        <v/>
      </c>
      <c r="AE593" s="8"/>
      <c r="AO593" s="8" t="str">
        <f t="shared" si="42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0"/>
        <v/>
      </c>
      <c r="AB594" s="8" t="str">
        <f t="shared" si="41"/>
        <v/>
      </c>
      <c r="AE594" s="8"/>
      <c r="AO594" s="8" t="str">
        <f t="shared" si="42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0"/>
        <v/>
      </c>
      <c r="AB595" s="8" t="str">
        <f t="shared" si="41"/>
        <v/>
      </c>
      <c r="AE595" s="8"/>
      <c r="AO595" s="8" t="str">
        <f t="shared" si="42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0"/>
        <v/>
      </c>
      <c r="AB596" s="8" t="str">
        <f t="shared" si="41"/>
        <v/>
      </c>
      <c r="AE596" s="8"/>
      <c r="AO596" s="8" t="str">
        <f t="shared" si="42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0"/>
        <v/>
      </c>
      <c r="AB597" s="8" t="str">
        <f t="shared" si="41"/>
        <v/>
      </c>
      <c r="AE597" s="8"/>
      <c r="AO597" s="8" t="str">
        <f t="shared" si="42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0"/>
        <v/>
      </c>
      <c r="AB598" s="8" t="str">
        <f t="shared" si="41"/>
        <v/>
      </c>
      <c r="AE598" s="8"/>
      <c r="AO598" s="8" t="str">
        <f t="shared" si="42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0"/>
        <v/>
      </c>
      <c r="AB599" s="8" t="str">
        <f t="shared" si="41"/>
        <v/>
      </c>
      <c r="AE599" s="8"/>
      <c r="AO599" s="8" t="str">
        <f t="shared" si="42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0"/>
        <v/>
      </c>
      <c r="AB600" s="8" t="str">
        <f t="shared" si="41"/>
        <v/>
      </c>
      <c r="AE600" s="8"/>
      <c r="AO600" s="8" t="str">
        <f t="shared" si="42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0"/>
        <v/>
      </c>
      <c r="AB601" s="8" t="str">
        <f t="shared" si="41"/>
        <v/>
      </c>
      <c r="AE601" s="8"/>
      <c r="AO601" s="8" t="str">
        <f t="shared" si="42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0"/>
        <v/>
      </c>
      <c r="AB602" s="8" t="str">
        <f t="shared" si="41"/>
        <v/>
      </c>
      <c r="AE602" s="8"/>
      <c r="AO602" s="8" t="str">
        <f t="shared" si="42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0"/>
        <v/>
      </c>
      <c r="AB603" s="8" t="str">
        <f t="shared" si="41"/>
        <v/>
      </c>
      <c r="AE603" s="8"/>
      <c r="AO603" s="8" t="str">
        <f t="shared" si="42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0"/>
        <v/>
      </c>
      <c r="AB604" s="8" t="str">
        <f t="shared" si="41"/>
        <v/>
      </c>
      <c r="AE604" s="8"/>
      <c r="AO604" s="8" t="str">
        <f t="shared" si="42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0"/>
        <v/>
      </c>
      <c r="AB605" s="8" t="str">
        <f t="shared" si="41"/>
        <v/>
      </c>
      <c r="AE605" s="8"/>
      <c r="AO605" s="8" t="str">
        <f t="shared" si="42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0"/>
        <v/>
      </c>
      <c r="AB606" s="8" t="str">
        <f t="shared" si="41"/>
        <v/>
      </c>
      <c r="AE606" s="8"/>
      <c r="AO606" s="8" t="str">
        <f t="shared" si="42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0"/>
        <v/>
      </c>
      <c r="AB607" s="8" t="str">
        <f t="shared" si="41"/>
        <v/>
      </c>
      <c r="AE607" s="8"/>
      <c r="AO607" s="8" t="str">
        <f t="shared" si="42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0"/>
        <v/>
      </c>
      <c r="AB608" s="8" t="str">
        <f t="shared" si="41"/>
        <v/>
      </c>
      <c r="AE608" s="8"/>
      <c r="AO608" s="8" t="str">
        <f t="shared" si="42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0"/>
        <v/>
      </c>
      <c r="AB609" s="8" t="str">
        <f t="shared" si="41"/>
        <v/>
      </c>
      <c r="AE609" s="8"/>
      <c r="AO609" s="8" t="str">
        <f t="shared" si="42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0"/>
        <v/>
      </c>
      <c r="AB610" s="8" t="str">
        <f t="shared" si="41"/>
        <v/>
      </c>
      <c r="AE610" s="8"/>
      <c r="AO610" s="8" t="str">
        <f t="shared" si="42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0"/>
        <v/>
      </c>
      <c r="AB611" s="8" t="str">
        <f t="shared" si="41"/>
        <v/>
      </c>
      <c r="AE611" s="8"/>
      <c r="AO611" s="8" t="str">
        <f t="shared" si="42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0"/>
        <v/>
      </c>
      <c r="AB612" s="8" t="str">
        <f t="shared" si="41"/>
        <v/>
      </c>
      <c r="AE612" s="8"/>
      <c r="AO612" s="8" t="str">
        <f t="shared" si="42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0"/>
        <v/>
      </c>
      <c r="AB613" s="8" t="str">
        <f t="shared" si="41"/>
        <v/>
      </c>
      <c r="AE613" s="8"/>
      <c r="AO613" s="8" t="str">
        <f t="shared" si="42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0"/>
        <v/>
      </c>
      <c r="AB614" s="8" t="str">
        <f t="shared" si="41"/>
        <v/>
      </c>
      <c r="AE614" s="8"/>
      <c r="AO614" s="8" t="str">
        <f t="shared" si="42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0"/>
        <v/>
      </c>
      <c r="AB615" s="8" t="str">
        <f t="shared" si="41"/>
        <v/>
      </c>
      <c r="AE615" s="8"/>
      <c r="AO615" s="8" t="str">
        <f t="shared" si="42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0"/>
        <v/>
      </c>
      <c r="AB616" s="8" t="str">
        <f t="shared" si="41"/>
        <v/>
      </c>
      <c r="AE616" s="8"/>
      <c r="AO616" s="8" t="str">
        <f t="shared" si="42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0"/>
        <v/>
      </c>
      <c r="AB617" s="8" t="str">
        <f t="shared" si="41"/>
        <v/>
      </c>
      <c r="AE617" s="8"/>
      <c r="AO617" s="8" t="str">
        <f t="shared" si="42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0"/>
        <v/>
      </c>
      <c r="AB618" s="8" t="str">
        <f t="shared" si="41"/>
        <v/>
      </c>
      <c r="AE618" s="8"/>
      <c r="AO618" s="8" t="str">
        <f t="shared" si="42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0"/>
        <v/>
      </c>
      <c r="AB619" s="8" t="str">
        <f t="shared" si="41"/>
        <v/>
      </c>
      <c r="AE619" s="8"/>
      <c r="AO619" s="8" t="str">
        <f t="shared" si="42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0"/>
        <v/>
      </c>
      <c r="AB620" s="8" t="str">
        <f t="shared" si="41"/>
        <v/>
      </c>
      <c r="AE620" s="8"/>
      <c r="AO620" s="8" t="str">
        <f t="shared" si="42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0"/>
        <v/>
      </c>
      <c r="AB621" s="8" t="str">
        <f t="shared" si="41"/>
        <v/>
      </c>
      <c r="AE621" s="8"/>
      <c r="AO621" s="8" t="str">
        <f t="shared" si="42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0"/>
        <v/>
      </c>
      <c r="AB622" s="8" t="str">
        <f t="shared" si="41"/>
        <v/>
      </c>
      <c r="AE622" s="8"/>
      <c r="AO622" s="8" t="str">
        <f t="shared" si="42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0"/>
        <v/>
      </c>
      <c r="AB623" s="8" t="str">
        <f t="shared" si="41"/>
        <v/>
      </c>
      <c r="AE623" s="8"/>
      <c r="AO623" s="8" t="str">
        <f t="shared" si="42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0"/>
        <v/>
      </c>
      <c r="AB624" s="8" t="str">
        <f t="shared" si="41"/>
        <v/>
      </c>
      <c r="AE624" s="8"/>
      <c r="AO624" s="8" t="str">
        <f t="shared" si="42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0"/>
        <v/>
      </c>
      <c r="AB625" s="8" t="str">
        <f t="shared" si="41"/>
        <v/>
      </c>
      <c r="AE625" s="8"/>
      <c r="AO625" s="8" t="str">
        <f t="shared" si="42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0"/>
        <v/>
      </c>
      <c r="AB626" s="8" t="str">
        <f t="shared" si="41"/>
        <v/>
      </c>
      <c r="AE626" s="8"/>
      <c r="AO626" s="8" t="str">
        <f t="shared" si="42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0"/>
        <v/>
      </c>
      <c r="AB627" s="8" t="str">
        <f t="shared" si="41"/>
        <v/>
      </c>
      <c r="AE627" s="8"/>
      <c r="AO627" s="8" t="str">
        <f t="shared" si="42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0"/>
        <v/>
      </c>
      <c r="AB628" s="8" t="str">
        <f t="shared" si="41"/>
        <v/>
      </c>
      <c r="AE628" s="8"/>
      <c r="AO628" s="8" t="str">
        <f t="shared" si="42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0"/>
        <v/>
      </c>
      <c r="AB629" s="8" t="str">
        <f t="shared" si="41"/>
        <v/>
      </c>
      <c r="AE629" s="8"/>
      <c r="AO629" s="8" t="str">
        <f t="shared" si="42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0"/>
        <v/>
      </c>
      <c r="AB630" s="8" t="str">
        <f t="shared" si="41"/>
        <v/>
      </c>
      <c r="AE630" s="8"/>
      <c r="AO630" s="8" t="str">
        <f t="shared" si="42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0"/>
        <v/>
      </c>
      <c r="AB631" s="8" t="str">
        <f t="shared" si="41"/>
        <v/>
      </c>
      <c r="AE631" s="8"/>
      <c r="AO631" s="8" t="str">
        <f t="shared" si="42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0"/>
        <v/>
      </c>
      <c r="AB632" s="8" t="str">
        <f t="shared" si="41"/>
        <v/>
      </c>
      <c r="AE632" s="8"/>
      <c r="AO632" s="8" t="str">
        <f t="shared" si="42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ref="AA633:AA696" si="43">IF(ISBLANK(Z633),  "", _xlfn.CONCAT("haas/entity/sensor/", LOWER(C633), "/", E633, "/config"))</f>
        <v/>
      </c>
      <c r="AB633" s="8" t="str">
        <f t="shared" si="41"/>
        <v/>
      </c>
      <c r="AE633" s="8"/>
      <c r="AO633" s="8" t="str">
        <f t="shared" si="42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3"/>
        <v/>
      </c>
      <c r="AB634" s="8" t="str">
        <f t="shared" si="41"/>
        <v/>
      </c>
      <c r="AE634" s="8"/>
      <c r="AO634" s="8" t="str">
        <f t="shared" si="42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3"/>
        <v/>
      </c>
      <c r="AB635" s="8" t="str">
        <f t="shared" si="41"/>
        <v/>
      </c>
      <c r="AE635" s="8"/>
      <c r="AO635" s="8" t="str">
        <f t="shared" si="42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3"/>
        <v/>
      </c>
      <c r="AB636" s="8" t="str">
        <f t="shared" si="41"/>
        <v/>
      </c>
      <c r="AE636" s="8"/>
      <c r="AO636" s="8" t="str">
        <f t="shared" si="42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3"/>
        <v/>
      </c>
      <c r="AB637" s="8" t="str">
        <f t="shared" si="41"/>
        <v/>
      </c>
      <c r="AE637" s="8"/>
      <c r="AO637" s="8" t="str">
        <f t="shared" si="42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3"/>
        <v/>
      </c>
      <c r="AB638" s="8" t="str">
        <f t="shared" si="41"/>
        <v/>
      </c>
      <c r="AE638" s="8"/>
      <c r="AO638" s="8" t="str">
        <f t="shared" si="42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3"/>
        <v/>
      </c>
      <c r="AB639" s="8" t="str">
        <f t="shared" si="41"/>
        <v/>
      </c>
      <c r="AE639" s="8"/>
      <c r="AO639" s="8" t="str">
        <f t="shared" si="42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3"/>
        <v/>
      </c>
      <c r="AB640" s="8" t="str">
        <f t="shared" si="41"/>
        <v/>
      </c>
      <c r="AE640" s="8"/>
      <c r="AO640" s="8" t="str">
        <f t="shared" si="42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3"/>
        <v/>
      </c>
      <c r="AB641" s="8" t="str">
        <f t="shared" si="41"/>
        <v/>
      </c>
      <c r="AE641" s="8"/>
      <c r="AO641" s="8" t="str">
        <f t="shared" si="42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3"/>
        <v/>
      </c>
      <c r="AB642" s="8" t="str">
        <f t="shared" ref="AB642:AB664" si="44">IF(ISBLANK(Z642),  "", _xlfn.CONCAT(LOWER(C642), "/", E642))</f>
        <v/>
      </c>
      <c r="AE642" s="8"/>
      <c r="AO642" s="8" t="str">
        <f t="shared" ref="AO642:AO705" si="45"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3"/>
        <v/>
      </c>
      <c r="AB643" s="8" t="str">
        <f t="shared" si="44"/>
        <v/>
      </c>
      <c r="AE643" s="8"/>
      <c r="AO643" s="8" t="str">
        <f t="shared" si="45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3"/>
        <v/>
      </c>
      <c r="AB644" s="8" t="str">
        <f t="shared" si="44"/>
        <v/>
      </c>
      <c r="AE644" s="8"/>
      <c r="AO644" s="8" t="str">
        <f t="shared" si="45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3"/>
        <v/>
      </c>
      <c r="AB645" s="8" t="str">
        <f t="shared" si="44"/>
        <v/>
      </c>
      <c r="AE645" s="8"/>
      <c r="AO645" s="8" t="str">
        <f t="shared" si="45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3"/>
        <v/>
      </c>
      <c r="AB646" s="8" t="str">
        <f t="shared" si="44"/>
        <v/>
      </c>
      <c r="AE646" s="8"/>
      <c r="AO646" s="8" t="str">
        <f t="shared" si="45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3"/>
        <v/>
      </c>
      <c r="AB647" s="8" t="str">
        <f t="shared" si="44"/>
        <v/>
      </c>
      <c r="AE647" s="8"/>
      <c r="AO647" s="8" t="str">
        <f t="shared" si="45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3"/>
        <v/>
      </c>
      <c r="AB648" s="8" t="str">
        <f t="shared" si="44"/>
        <v/>
      </c>
      <c r="AE648" s="8"/>
      <c r="AO648" s="8" t="str">
        <f t="shared" si="45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3"/>
        <v/>
      </c>
      <c r="AB649" s="8" t="str">
        <f t="shared" si="44"/>
        <v/>
      </c>
      <c r="AE649" s="8"/>
      <c r="AO649" s="8" t="str">
        <f t="shared" si="45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3"/>
        <v/>
      </c>
      <c r="AB650" s="8" t="str">
        <f t="shared" si="44"/>
        <v/>
      </c>
      <c r="AE650" s="8"/>
      <c r="AO650" s="8" t="str">
        <f t="shared" si="45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3"/>
        <v/>
      </c>
      <c r="AB651" s="8" t="str">
        <f t="shared" si="44"/>
        <v/>
      </c>
      <c r="AE651" s="8"/>
      <c r="AO651" s="8" t="str">
        <f t="shared" si="45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3"/>
        <v/>
      </c>
      <c r="AB652" s="8" t="str">
        <f t="shared" si="44"/>
        <v/>
      </c>
      <c r="AE652" s="8"/>
      <c r="AO652" s="8" t="str">
        <f t="shared" si="45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3"/>
        <v/>
      </c>
      <c r="AB653" s="8" t="str">
        <f t="shared" si="44"/>
        <v/>
      </c>
      <c r="AE653" s="8"/>
      <c r="AO653" s="8" t="str">
        <f t="shared" si="45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3"/>
        <v/>
      </c>
      <c r="AB654" s="8" t="str">
        <f t="shared" si="44"/>
        <v/>
      </c>
      <c r="AE654" s="8"/>
      <c r="AO654" s="8" t="str">
        <f t="shared" si="45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3"/>
        <v/>
      </c>
      <c r="AB655" s="8" t="str">
        <f t="shared" si="44"/>
        <v/>
      </c>
      <c r="AE655" s="8"/>
      <c r="AO655" s="8" t="str">
        <f t="shared" si="45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3"/>
        <v/>
      </c>
      <c r="AB656" s="8" t="str">
        <f t="shared" si="44"/>
        <v/>
      </c>
      <c r="AE656" s="8"/>
      <c r="AO656" s="8" t="str">
        <f t="shared" si="45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3"/>
        <v/>
      </c>
      <c r="AB657" s="8" t="str">
        <f t="shared" si="44"/>
        <v/>
      </c>
      <c r="AE657" s="8"/>
      <c r="AO657" s="8" t="str">
        <f t="shared" si="45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3"/>
        <v/>
      </c>
      <c r="AB658" s="8" t="str">
        <f t="shared" si="44"/>
        <v/>
      </c>
      <c r="AE658" s="8"/>
      <c r="AO658" s="8" t="str">
        <f t="shared" si="45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3"/>
        <v/>
      </c>
      <c r="AB659" s="8" t="str">
        <f t="shared" si="44"/>
        <v/>
      </c>
      <c r="AE659" s="8"/>
      <c r="AO659" s="8" t="str">
        <f t="shared" si="45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3"/>
        <v/>
      </c>
      <c r="AB660" s="8" t="str">
        <f t="shared" si="44"/>
        <v/>
      </c>
      <c r="AE660" s="8"/>
      <c r="AO660" s="8" t="str">
        <f t="shared" si="45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3"/>
        <v/>
      </c>
      <c r="AB661" s="8" t="str">
        <f t="shared" si="44"/>
        <v/>
      </c>
      <c r="AE661" s="8"/>
      <c r="AO661" s="8" t="str">
        <f t="shared" si="45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3"/>
        <v/>
      </c>
      <c r="AB662" s="8" t="str">
        <f t="shared" si="44"/>
        <v/>
      </c>
      <c r="AE662" s="8"/>
      <c r="AO662" s="8" t="str">
        <f t="shared" si="45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3"/>
        <v/>
      </c>
      <c r="AB663" s="8" t="str">
        <f t="shared" si="44"/>
        <v/>
      </c>
      <c r="AE663" s="8"/>
      <c r="AO663" s="8" t="str">
        <f t="shared" si="45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3"/>
        <v/>
      </c>
      <c r="AB664" s="8" t="str">
        <f t="shared" si="44"/>
        <v/>
      </c>
      <c r="AE664" s="8"/>
      <c r="AO664" s="8" t="str">
        <f t="shared" si="45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4" r:id="rId16" xr:uid="{6ECFAFAA-1F35-084B-BA26-702320AD43B3}"/>
    <hyperlink ref="AE292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7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2022-11-30T15:55:03Z</dcterms:modified>
</cp:coreProperties>
</file>