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A78B9F9F-F169-F44A-A7E7-E4DB427F1E65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54" i="1" l="1"/>
  <c r="AA254" i="1"/>
  <c r="Z254" i="1"/>
  <c r="F254" i="1"/>
  <c r="F255" i="1"/>
  <c r="Z255" i="1"/>
  <c r="AA255" i="1"/>
  <c r="AN255" i="1"/>
  <c r="F256" i="1"/>
  <c r="Z256" i="1"/>
  <c r="AA256" i="1"/>
  <c r="AN256" i="1"/>
  <c r="F257" i="1"/>
  <c r="Z257" i="1"/>
  <c r="AA257" i="1"/>
  <c r="AN257" i="1"/>
  <c r="F258" i="1"/>
  <c r="Z258" i="1"/>
  <c r="AA258" i="1"/>
  <c r="AN258" i="1"/>
  <c r="F259" i="1"/>
  <c r="Z259" i="1"/>
  <c r="AA259" i="1"/>
  <c r="AN259" i="1"/>
  <c r="F260" i="1"/>
  <c r="Z260" i="1"/>
  <c r="AA260" i="1"/>
  <c r="AN260" i="1"/>
  <c r="F261" i="1"/>
  <c r="Z261" i="1"/>
  <c r="AA261" i="1"/>
  <c r="AN261" i="1"/>
  <c r="F262" i="1"/>
  <c r="Z262" i="1"/>
  <c r="AA262" i="1"/>
  <c r="AN262" i="1"/>
  <c r="F263" i="1"/>
  <c r="Z263" i="1"/>
  <c r="AA263" i="1"/>
  <c r="AN263" i="1"/>
  <c r="F264" i="1"/>
  <c r="Z264" i="1"/>
  <c r="AA264" i="1"/>
  <c r="AN264" i="1"/>
  <c r="F265" i="1"/>
  <c r="Z265" i="1"/>
  <c r="AA265" i="1"/>
  <c r="AN265" i="1"/>
  <c r="F266" i="1"/>
  <c r="Z266" i="1"/>
  <c r="AA266" i="1"/>
  <c r="AN266" i="1"/>
  <c r="AN59" i="1"/>
  <c r="AA59" i="1"/>
  <c r="Z59" i="1"/>
  <c r="F59" i="1"/>
  <c r="AN105" i="1"/>
  <c r="AD105" i="1"/>
  <c r="AA105" i="1"/>
  <c r="Z105" i="1"/>
  <c r="F105" i="1"/>
  <c r="AN267" i="1"/>
  <c r="AA267" i="1"/>
  <c r="F267" i="1"/>
  <c r="AE111" i="1"/>
  <c r="AD111" i="1"/>
  <c r="AE110" i="1"/>
  <c r="AD110" i="1"/>
  <c r="AE109" i="1"/>
  <c r="AD109" i="1"/>
  <c r="AE108" i="1"/>
  <c r="AD108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E133" i="1"/>
  <c r="AE134" i="1"/>
  <c r="AE135" i="1"/>
  <c r="AE132" i="1"/>
  <c r="AD133" i="1"/>
  <c r="AD134" i="1"/>
  <c r="AD135" i="1"/>
  <c r="AD132" i="1"/>
  <c r="AD104" i="1"/>
  <c r="F314" i="1"/>
  <c r="Z314" i="1"/>
  <c r="AA314" i="1"/>
  <c r="AN314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6" i="1"/>
  <c r="AE66" i="1" s="1"/>
  <c r="AJ65" i="1"/>
  <c r="AE65" i="1" s="1"/>
  <c r="AJ64" i="1"/>
  <c r="AE64" i="1" s="1"/>
  <c r="AJ63" i="1"/>
  <c r="AE63" i="1" s="1"/>
  <c r="AJ62" i="1"/>
  <c r="AE62" i="1" s="1"/>
  <c r="AJ61" i="1"/>
  <c r="AE61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E15" i="1" s="1"/>
  <c r="AJ13" i="1"/>
  <c r="AE13" i="1" s="1"/>
  <c r="AJ11" i="1"/>
  <c r="AJ10" i="1"/>
  <c r="AA10" i="1"/>
  <c r="Z10" i="1"/>
  <c r="F10" i="1"/>
  <c r="AN10" i="1"/>
  <c r="J94" i="1"/>
  <c r="J93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9" i="1"/>
  <c r="AA168" i="1"/>
  <c r="AA167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7" i="1"/>
  <c r="AA196" i="1"/>
  <c r="AA195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4" i="1"/>
  <c r="AA223" i="1"/>
  <c r="AA225" i="1"/>
  <c r="AA228" i="1"/>
  <c r="AA227" i="1"/>
  <c r="AA226" i="1"/>
  <c r="AA231" i="1"/>
  <c r="AA230" i="1"/>
  <c r="AA229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F272" i="1"/>
  <c r="Z272" i="1"/>
  <c r="AN272" i="1"/>
  <c r="F57" i="1"/>
  <c r="Z57" i="1"/>
  <c r="AN57" i="1"/>
  <c r="F58" i="1"/>
  <c r="Z58" i="1"/>
  <c r="AN58" i="1"/>
  <c r="F104" i="1"/>
  <c r="F106" i="1"/>
  <c r="Z104" i="1"/>
  <c r="AN104" i="1"/>
  <c r="Z106" i="1"/>
  <c r="AN106" i="1"/>
  <c r="AI94" i="1"/>
  <c r="AE94" i="1" s="1"/>
  <c r="AN93" i="1"/>
  <c r="AI93" i="1"/>
  <c r="AE93" i="1" s="1"/>
  <c r="Z93" i="1"/>
  <c r="F93" i="1"/>
  <c r="F85" i="1"/>
  <c r="Z85" i="1"/>
  <c r="AN85" i="1"/>
  <c r="F80" i="1"/>
  <c r="Z80" i="1"/>
  <c r="AN80" i="1"/>
  <c r="F198" i="1"/>
  <c r="Z198" i="1"/>
  <c r="AN198" i="1"/>
  <c r="F170" i="1"/>
  <c r="Z170" i="1"/>
  <c r="AN170" i="1"/>
  <c r="F89" i="1"/>
  <c r="Z89" i="1"/>
  <c r="AN89" i="1"/>
  <c r="AN289" i="1"/>
  <c r="AN312" i="1"/>
  <c r="F309" i="1"/>
  <c r="Z309" i="1"/>
  <c r="AN309" i="1"/>
  <c r="F310" i="1"/>
  <c r="Z310" i="1"/>
  <c r="AN310" i="1"/>
  <c r="AN232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1" i="1"/>
  <c r="AN82" i="1"/>
  <c r="AN83" i="1"/>
  <c r="AN84" i="1"/>
  <c r="AN86" i="1"/>
  <c r="AN87" i="1"/>
  <c r="AN88" i="1"/>
  <c r="AN90" i="1"/>
  <c r="AN91" i="1"/>
  <c r="AN95" i="1"/>
  <c r="AN303" i="1"/>
  <c r="AN304" i="1"/>
  <c r="AN305" i="1"/>
  <c r="AN306" i="1"/>
  <c r="AN308" i="1"/>
  <c r="AN101" i="1"/>
  <c r="AN311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9" i="1"/>
  <c r="AN168" i="1"/>
  <c r="AN167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7" i="1"/>
  <c r="AN196" i="1"/>
  <c r="AN195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4" i="1"/>
  <c r="AN223" i="1"/>
  <c r="AN228" i="1"/>
  <c r="AN227" i="1"/>
  <c r="AN226" i="1"/>
  <c r="AN231" i="1"/>
  <c r="AN230" i="1"/>
  <c r="AN229" i="1"/>
  <c r="AN233" i="1"/>
  <c r="AN234" i="1"/>
  <c r="AN235" i="1"/>
  <c r="AN236" i="1"/>
  <c r="AN237" i="1"/>
  <c r="AN283" i="1"/>
  <c r="AN285" i="1"/>
  <c r="AN286" i="1"/>
  <c r="AN290" i="1"/>
  <c r="AN278" i="1"/>
  <c r="AN279" i="1"/>
  <c r="AN281" i="1"/>
  <c r="AN94" i="1"/>
  <c r="AN282" i="1"/>
  <c r="AN288" i="1"/>
  <c r="AN307" i="1"/>
  <c r="AN313" i="1"/>
  <c r="AN291" i="1"/>
  <c r="AN294" i="1"/>
  <c r="AN96" i="1"/>
  <c r="AN253" i="1"/>
  <c r="AN268" i="1"/>
  <c r="AN269" i="1"/>
  <c r="AN270" i="1"/>
  <c r="AN271" i="1"/>
  <c r="AN273" i="1"/>
  <c r="AN274" i="1"/>
  <c r="AN275" i="1"/>
  <c r="AN276" i="1"/>
  <c r="AN277" i="1"/>
  <c r="AN97" i="1"/>
  <c r="AN98" i="1"/>
  <c r="AN280" i="1"/>
  <c r="AN100" i="1"/>
  <c r="AN102" i="1"/>
  <c r="AN103" i="1"/>
  <c r="AN284" i="1"/>
  <c r="AN239" i="1"/>
  <c r="AN248" i="1"/>
  <c r="AN287" i="1"/>
  <c r="AN249" i="1"/>
  <c r="AN242" i="1"/>
  <c r="AN243" i="1"/>
  <c r="AN244" i="1"/>
  <c r="AN292" i="1"/>
  <c r="AN293" i="1"/>
  <c r="AN245" i="1"/>
  <c r="AN295" i="1"/>
  <c r="AN296" i="1"/>
  <c r="AN297" i="1"/>
  <c r="AN298" i="1"/>
  <c r="AN299" i="1"/>
  <c r="AN300" i="1"/>
  <c r="AN301" i="1"/>
  <c r="AN302" i="1"/>
  <c r="AN246" i="1"/>
  <c r="AN247" i="1"/>
  <c r="AN153" i="1"/>
  <c r="AN238" i="1"/>
  <c r="AN92" i="1"/>
  <c r="AN240" i="1"/>
  <c r="AN241" i="1"/>
  <c r="AN251" i="1"/>
  <c r="AN252" i="1"/>
  <c r="AN250" i="1"/>
  <c r="AN99" i="1"/>
  <c r="AN225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E9" i="1"/>
  <c r="AE7" i="1"/>
  <c r="F101" i="1"/>
  <c r="Z101" i="1"/>
  <c r="Z111" i="1"/>
  <c r="F111" i="1"/>
  <c r="Z110" i="1"/>
  <c r="F110" i="1"/>
  <c r="F303" i="1"/>
  <c r="Z303" i="1"/>
  <c r="F304" i="1"/>
  <c r="Z304" i="1"/>
  <c r="F305" i="1"/>
  <c r="Z305" i="1"/>
  <c r="F306" i="1"/>
  <c r="Z306" i="1"/>
  <c r="AE289" i="1"/>
  <c r="AE290" i="1"/>
  <c r="AE279" i="1"/>
  <c r="AE281" i="1"/>
  <c r="AE282" i="1"/>
  <c r="AE288" i="1"/>
  <c r="AE27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94" i="1"/>
  <c r="F92" i="1"/>
  <c r="F248" i="1"/>
  <c r="F249" i="1"/>
  <c r="F238" i="1"/>
  <c r="F250" i="1"/>
  <c r="F251" i="1"/>
  <c r="F252" i="1"/>
  <c r="F253" i="1"/>
  <c r="F268" i="1"/>
  <c r="F269" i="1"/>
  <c r="F270" i="1"/>
  <c r="F27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Z307" i="1"/>
  <c r="AI249" i="1"/>
  <c r="AE249" i="1" s="1"/>
  <c r="AI248" i="1"/>
  <c r="AE248" i="1" s="1"/>
  <c r="AI246" i="1"/>
  <c r="AE246" i="1" s="1"/>
  <c r="AI245" i="1"/>
  <c r="AE245" i="1" s="1"/>
  <c r="AI244" i="1"/>
  <c r="AE244" i="1" s="1"/>
  <c r="AI102" i="1"/>
  <c r="AE102" i="1" s="1"/>
  <c r="AI103" i="1"/>
  <c r="AE103" i="1" s="1"/>
  <c r="AI100" i="1"/>
  <c r="AE100" i="1" s="1"/>
  <c r="AI98" i="1"/>
  <c r="AE98" i="1" s="1"/>
  <c r="AI97" i="1"/>
  <c r="AE97" i="1" s="1"/>
  <c r="AI96" i="1"/>
  <c r="AE96" i="1" s="1"/>
  <c r="AI286" i="1"/>
  <c r="AE286" i="1" s="1"/>
  <c r="AI285" i="1"/>
  <c r="AE285" i="1" s="1"/>
  <c r="AI283" i="1"/>
  <c r="AE283" i="1" s="1"/>
  <c r="Z217" i="1"/>
  <c r="Z218" i="1"/>
  <c r="Z220" i="1"/>
  <c r="Z221" i="1"/>
  <c r="AI99" i="1"/>
  <c r="AE99" i="1" s="1"/>
  <c r="Z193" i="1"/>
  <c r="AI250" i="1"/>
  <c r="AE250" i="1" s="1"/>
  <c r="AI252" i="1"/>
  <c r="AE252" i="1" s="1"/>
  <c r="AI251" i="1"/>
  <c r="AE251" i="1" s="1"/>
  <c r="AI241" i="1"/>
  <c r="AE241" i="1" s="1"/>
  <c r="AI240" i="1"/>
  <c r="AE240" i="1" s="1"/>
  <c r="AI92" i="1"/>
  <c r="AE92" i="1" s="1"/>
  <c r="AI238" i="1"/>
  <c r="AE238" i="1" s="1"/>
  <c r="AI153" i="1"/>
  <c r="AE153" i="1" s="1"/>
  <c r="AI247" i="1"/>
  <c r="AE247" i="1" s="1"/>
  <c r="AI239" i="1"/>
  <c r="AE239" i="1" s="1"/>
  <c r="Z194" i="1"/>
  <c r="Z191" i="1"/>
  <c r="Z192" i="1"/>
  <c r="Z94" i="1"/>
  <c r="Z173" i="1"/>
  <c r="Z172" i="1"/>
  <c r="Z171" i="1"/>
  <c r="Z201" i="1"/>
  <c r="Z200" i="1"/>
  <c r="Z199" i="1"/>
  <c r="Z295" i="1"/>
  <c r="Z292" i="1"/>
  <c r="Z283" i="1"/>
  <c r="Z316" i="1"/>
  <c r="Z315" i="1"/>
  <c r="Z313" i="1"/>
  <c r="Z312" i="1"/>
  <c r="Z311" i="1"/>
  <c r="Z308" i="1"/>
  <c r="Z202" i="1"/>
  <c r="Z196" i="1"/>
  <c r="Z169" i="1"/>
  <c r="Z168" i="1"/>
  <c r="Z175" i="1"/>
  <c r="Z203" i="1"/>
  <c r="Z204" i="1"/>
  <c r="Z205" i="1"/>
  <c r="Z318" i="1"/>
  <c r="Z320" i="1"/>
  <c r="Z321" i="1"/>
  <c r="Z322" i="1"/>
  <c r="Z319" i="1"/>
  <c r="Z317" i="1"/>
  <c r="Z176" i="1"/>
  <c r="Z177" i="1"/>
  <c r="Z241" i="1"/>
  <c r="Z240" i="1"/>
  <c r="Z239" i="1"/>
  <c r="Z131" i="1"/>
  <c r="Z91" i="1"/>
  <c r="Z90" i="1"/>
  <c r="Z109" i="1"/>
  <c r="Z114" i="1"/>
  <c r="Z113" i="1"/>
  <c r="Z108" i="1"/>
  <c r="Z163" i="1"/>
  <c r="Z164" i="1"/>
  <c r="Z165" i="1"/>
  <c r="Z166" i="1"/>
  <c r="Z323" i="1"/>
  <c r="Z324" i="1"/>
  <c r="Z325" i="1"/>
  <c r="Z326" i="1"/>
  <c r="Z327" i="1"/>
  <c r="Z328" i="1"/>
  <c r="Z236" i="1"/>
  <c r="Z235" i="1"/>
  <c r="Z234" i="1"/>
  <c r="Z233" i="1"/>
  <c r="Z355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4" i="1"/>
  <c r="Z345" i="1"/>
  <c r="Z346" i="1"/>
  <c r="Z347" i="1"/>
  <c r="Z348" i="1"/>
  <c r="Z349" i="1"/>
  <c r="Z350" i="1"/>
  <c r="Z351" i="1"/>
  <c r="Z352" i="1"/>
  <c r="Z353" i="1"/>
  <c r="Z354" i="1"/>
  <c r="Z343" i="1"/>
  <c r="Z159" i="1"/>
  <c r="Z160" i="1"/>
  <c r="Z161" i="1"/>
  <c r="Z16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02" i="1"/>
  <c r="Z301" i="1"/>
  <c r="Z300" i="1"/>
  <c r="Z299" i="1"/>
  <c r="Z298" i="1"/>
  <c r="Z297" i="1"/>
  <c r="Z294" i="1"/>
  <c r="Z291" i="1"/>
  <c r="Z290" i="1"/>
  <c r="Z289" i="1"/>
  <c r="Z288" i="1"/>
  <c r="Z286" i="1"/>
  <c r="Z285" i="1"/>
  <c r="Z282" i="1"/>
  <c r="Z281" i="1"/>
  <c r="Z279" i="1"/>
  <c r="Z278" i="1"/>
  <c r="Z277" i="1"/>
  <c r="Z275" i="1"/>
  <c r="Z274" i="1"/>
  <c r="Z273" i="1"/>
  <c r="Z271" i="1"/>
  <c r="Z270" i="1"/>
  <c r="Z269" i="1"/>
  <c r="Z268" i="1"/>
  <c r="Z232" i="1"/>
  <c r="Z230" i="1"/>
  <c r="Z231" i="1"/>
  <c r="Z229" i="1"/>
  <c r="Z227" i="1"/>
  <c r="Z228" i="1"/>
  <c r="Z226" i="1"/>
  <c r="Z224" i="1"/>
  <c r="Z225" i="1"/>
  <c r="Z223" i="1"/>
  <c r="Z219" i="1"/>
  <c r="Z216" i="1"/>
  <c r="Z215" i="1"/>
  <c r="Z214" i="1"/>
  <c r="Z213" i="1"/>
  <c r="Z212" i="1"/>
  <c r="Z211" i="1"/>
  <c r="Z210" i="1"/>
  <c r="Z209" i="1"/>
  <c r="Z208" i="1"/>
  <c r="Z207" i="1"/>
  <c r="Z206" i="1"/>
  <c r="Z195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4" i="1"/>
  <c r="Z167" i="1"/>
  <c r="Z252" i="1"/>
  <c r="Z251" i="1"/>
  <c r="Z250" i="1"/>
  <c r="Z238" i="1"/>
  <c r="Z249" i="1"/>
  <c r="Z248" i="1"/>
  <c r="Z92" i="1"/>
  <c r="Z153" i="1"/>
  <c r="Z247" i="1"/>
  <c r="Z246" i="1"/>
  <c r="Z245" i="1"/>
  <c r="Z244" i="1"/>
  <c r="Z243" i="1"/>
  <c r="Z242" i="1"/>
  <c r="Z158" i="1"/>
  <c r="Z157" i="1"/>
  <c r="Z156" i="1"/>
  <c r="Z155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2" i="1"/>
  <c r="Z107" i="1"/>
  <c r="Z103" i="1"/>
  <c r="Z102" i="1"/>
  <c r="Z100" i="1"/>
  <c r="Z99" i="1"/>
  <c r="Z98" i="1"/>
  <c r="Z97" i="1"/>
  <c r="Z96" i="1"/>
  <c r="Z88" i="1"/>
  <c r="Z87" i="1"/>
  <c r="Z86" i="1"/>
  <c r="Z84" i="1"/>
  <c r="Z83" i="1"/>
  <c r="Z82" i="1"/>
  <c r="Z81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2" i="1" l="1"/>
  <c r="AE242" i="1" s="1"/>
  <c r="AI243" i="1"/>
  <c r="AE243" i="1" s="1"/>
</calcChain>
</file>

<file path=xl/sharedStrings.xml><?xml version="1.0" encoding="utf-8"?>
<sst xmlns="http://schemas.openxmlformats.org/spreadsheetml/2006/main" count="4247" uniqueCount="934">
  <si>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</si>
  <si>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</si>
  <si>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</si>
  <si>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</si>
  <si>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</si>
  <si>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</si>
  <si>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</si>
  <si>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</si>
  <si>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</si>
  <si>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</si>
  <si>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</si>
  <si>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</si>
  <si>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</si>
  <si>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</si>
  <si>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</si>
  <si>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</si>
  <si>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</si>
  <si>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</si>
  <si>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</si>
  <si>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</si>
  <si>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</si>
  <si>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</si>
  <si>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</si>
  <si>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</si>
  <si>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</si>
  <si>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</si>
  <si>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</si>
  <si>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</si>
  <si>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</si>
  <si>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</si>
  <si>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</si>
  <si>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</si>
  <si>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</si>
  <si>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</si>
  <si>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</si>
  <si>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</si>
  <si>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</si>
  <si>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</si>
  <si>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</si>
  <si>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</si>
  <si>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</si>
  <si>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</si>
  <si>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</si>
  <si>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</si>
  <si>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</si>
  <si>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</si>
  <si>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</si>
  <si>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</si>
  <si>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</si>
  <si>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</si>
  <si>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</si>
  <si>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</si>
  <si>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</si>
  <si>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</si>
  <si>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</si>
  <si>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</si>
  <si>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</si>
  <si>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</si>
  <si>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</si>
  <si>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</si>
  <si>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</si>
  <si>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</si>
  <si>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</si>
  <si>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</si>
  <si>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</si>
  <si>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</si>
  <si>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</si>
  <si>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</si>
  <si>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</si>
  <si>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</si>
  <si>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</si>
  <si>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</si>
  <si>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</si>
  <si>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</si>
  <si>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</si>
  <si>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</si>
  <si>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</si>
  <si>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</si>
  <si>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</si>
  <si>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</si>
  <si>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</si>
  <si>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</si>
  <si>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</si>
  <si>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</si>
  <si>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</si>
  <si>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</si>
  <si>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</si>
  <si>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</si>
  <si>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</si>
  <si>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</si>
  <si>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</si>
  <si>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</si>
  <si>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</si>
  <si>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</si>
  <si>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</si>
  <si>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</si>
  <si>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</si>
  <si>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</si>
  <si>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</si>
  <si>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</si>
  <si>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</si>
  <si>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</si>
  <si>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</si>
  <si>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</si>
  <si>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</si>
  <si>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</si>
  <si>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</si>
  <si>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</si>
  <si>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</si>
  <si>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</si>
  <si>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</si>
  <si>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</si>
  <si>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</si>
  <si>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</si>
  <si>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</si>
  <si>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</si>
  <si>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</si>
  <si>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</si>
  <si>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</si>
  <si>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</si>
  <si>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</si>
  <si>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</si>
  <si>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</si>
  <si>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</si>
  <si>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</si>
  <si>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</si>
  <si>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</si>
  <si>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</si>
  <si>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</si>
  <si>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</si>
  <si>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</si>
  <si>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</si>
  <si>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</si>
  <si>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</si>
  <si>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</si>
  <si>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</si>
  <si>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</si>
  <si>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</si>
  <si>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</si>
  <si>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</si>
  <si>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</si>
  <si>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</si>
  <si>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</si>
  <si>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</si>
  <si>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</si>
  <si>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</si>
  <si>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</si>
  <si>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</si>
  <si>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</si>
  <si>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</si>
  <si>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</si>
  <si>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</si>
  <si>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</si>
  <si>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</si>
  <si>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</si>
  <si>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</si>
  <si>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</si>
  <si>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</si>
  <si>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</si>
  <si>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</si>
  <si>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</si>
  <si>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</si>
  <si>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</si>
  <si>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</si>
  <si>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</si>
  <si>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</si>
  <si>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</si>
  <si>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</si>
  <si>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</si>
  <si>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</si>
  <si>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</si>
  <si>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</si>
  <si>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</si>
  <si>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</si>
  <si>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</si>
  <si>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</si>
  <si>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</si>
  <si>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</si>
  <si>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</si>
  <si>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</si>
  <si>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</si>
  <si>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</si>
  <si>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</si>
  <si>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</si>
  <si>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</si>
  <si>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</si>
  <si>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</si>
  <si>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</si>
  <si>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</si>
  <si>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</si>
  <si>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</si>
  <si>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</si>
  <si>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</si>
  <si>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</si>
  <si>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</si>
  <si>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</si>
  <si>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</si>
  <si>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</si>
  <si>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</si>
  <si>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</si>
  <si>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</si>
  <si>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</si>
  <si>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</si>
  <si>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</si>
  <si>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</si>
  <si>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</si>
  <si>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</si>
  <si>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</si>
  <si>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</si>
  <si>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</si>
  <si>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</si>
  <si>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</si>
  <si>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</si>
  <si>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</si>
  <si>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</si>
  <si>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</si>
  <si>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</si>
  <si>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</si>
  <si>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</si>
  <si>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</si>
  <si>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</si>
  <si>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</si>
  <si>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</si>
  <si>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</si>
  <si>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</si>
  <si>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</si>
  <si>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</si>
  <si>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</si>
  <si>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</si>
  <si>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</si>
  <si>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</si>
  <si>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</si>
  <si>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</si>
  <si>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</si>
  <si>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</si>
  <si>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</si>
  <si>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</si>
  <si>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</si>
  <si>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</si>
  <si>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</si>
  <si>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</si>
  <si>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</si>
  <si>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</si>
  <si>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</si>
  <si>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</si>
  <si>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</si>
  <si>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</si>
  <si>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</si>
  <si>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</si>
  <si>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</si>
  <si>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</si>
  <si>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</si>
  <si>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</si>
  <si>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</si>
  <si>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</si>
  <si>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</si>
  <si>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</si>
  <si>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</si>
  <si>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</si>
  <si>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</si>
  <si>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</si>
  <si>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</si>
  <si>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</si>
  <si>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</si>
  <si>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</si>
  <si>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</si>
  <si>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</si>
  <si>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</si>
  <si>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</si>
  <si>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</si>
  <si>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</si>
  <si>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</si>
  <si>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</si>
  <si>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</si>
  <si>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</si>
  <si>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</si>
  <si>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</si>
  <si>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</si>
  <si>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</si>
  <si>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</si>
  <si>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</si>
  <si>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</si>
  <si>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</si>
  <si>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</si>
  <si>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</si>
  <si>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</si>
  <si>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</si>
  <si>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</si>
  <si>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</si>
  <si>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</si>
  <si>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</si>
  <si>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</si>
  <si>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</si>
  <si>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</si>
  <si>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</si>
  <si>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</si>
  <si>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</si>
  <si>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</si>
  <si>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</si>
  <si>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</si>
  <si>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</si>
  <si>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</si>
  <si>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</si>
  <si>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</si>
  <si>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</si>
  <si>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</si>
  <si>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</si>
  <si>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</si>
  <si>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</si>
  <si>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</si>
  <si>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</si>
  <si>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</si>
  <si>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</si>
  <si>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</si>
  <si>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</si>
  <si>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</si>
  <si>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</si>
  <si>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</si>
  <si>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</si>
  <si>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</si>
  <si>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</si>
  <si>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</si>
  <si>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</si>
  <si>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</si>
  <si>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</si>
  <si>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</si>
  <si>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</si>
  <si>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</si>
  <si>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</si>
  <si>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</si>
  <si>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</si>
  <si>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</si>
  <si>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</si>
  <si>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</si>
  <si>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</si>
  <si>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</si>
  <si>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</si>
  <si>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</si>
  <si>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</si>
  <si>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</si>
  <si>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</si>
  <si>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</si>
  <si>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</si>
  <si>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</si>
  <si>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</si>
  <si>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</si>
  <si>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</si>
  <si>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</si>
  <si>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</si>
  <si>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</si>
  <si>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</si>
  <si>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</si>
  <si>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</si>
  <si>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</si>
  <si>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</si>
  <si>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</si>
  <si>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</si>
  <si>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</si>
  <si>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</si>
  <si>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</si>
  <si>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</si>
  <si>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</si>
  <si>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</si>
  <si>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</si>
  <si>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</si>
  <si>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</si>
  <si>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</si>
  <si>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</si>
  <si>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</si>
  <si>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</si>
  <si>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</si>
  <si>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</si>
  <si>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</si>
  <si>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</si>
  <si>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</si>
  <si>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</si>
  <si>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</si>
  <si>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</si>
  <si>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</si>
  <si>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</si>
  <si>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</si>
  <si>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</si>
  <si>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</si>
  <si>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</si>
  <si>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</si>
  <si>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</si>
  <si>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</si>
  <si>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</si>
  <si>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</si>
  <si>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</si>
  <si>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</si>
  <si>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</si>
  <si>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</si>
  <si>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</si>
  <si>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</si>
  <si>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</si>
  <si>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</si>
  <si>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</si>
  <si>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</si>
  <si>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</si>
  <si>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</si>
  <si>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</si>
  <si>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</si>
  <si>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</si>
  <si>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</si>
  <si>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</si>
  <si>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</si>
  <si>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</si>
  <si>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</si>
  <si>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</si>
  <si>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</si>
  <si>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</si>
  <si>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</si>
  <si>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</si>
  <si>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</si>
  <si>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</si>
  <si>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</si>
  <si>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</si>
  <si>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</si>
  <si>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</si>
  <si>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</si>
  <si>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</si>
  <si>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</si>
  <si>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</si>
  <si>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</si>
  <si>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</si>
  <si>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</si>
  <si>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</si>
  <si>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</si>
  <si>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</si>
  <si>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</si>
  <si>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</si>
  <si>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</si>
  <si>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</si>
  <si>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</si>
  <si>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</si>
  <si>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</si>
  <si>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</si>
  <si>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</si>
  <si>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</si>
  <si>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</si>
  <si>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</si>
  <si>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</si>
  <si>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</si>
  <si>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</si>
  <si>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</si>
  <si>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</si>
  <si>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</si>
  <si>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</si>
  <si>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</si>
  <si>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</si>
  <si>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</si>
  <si>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</si>
  <si>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</si>
  <si>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</si>
  <si>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</si>
  <si>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</si>
  <si>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</si>
  <si>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</si>
  <si>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</si>
  <si>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</si>
  <si>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</si>
  <si>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</si>
  <si>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</si>
  <si>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</si>
  <si>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</si>
  <si>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</si>
  <si>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</si>
  <si>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</si>
  <si>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</si>
  <si>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</si>
  <si>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</si>
  <si>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</si>
  <si>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</si>
  <si>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</si>
  <si>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</si>
  <si>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</si>
  <si>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</si>
  <si>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</si>
  <si>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</si>
  <si>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</si>
  <si>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</si>
  <si>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</si>
  <si>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</si>
  <si>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</si>
  <si>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</si>
  <si>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</si>
  <si>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</si>
  <si>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</si>
  <si>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</si>
  <si>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</si>
  <si>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</si>
  <si>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</si>
  <si>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</si>
  <si>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</si>
  <si>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</si>
  <si>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</si>
  <si>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</si>
  <si>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</si>
  <si>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</si>
  <si>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</si>
  <si>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</si>
  <si>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</si>
  <si>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</si>
  <si>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</si>
  <si>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</si>
  <si>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</si>
  <si>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</si>
  <si>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</si>
  <si>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</si>
  <si>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</si>
  <si>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</si>
  <si>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</si>
  <si>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</si>
  <si>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</si>
  <si>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</si>
  <si>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</si>
  <si>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</si>
  <si>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</si>
  <si>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</si>
  <si>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</si>
  <si>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</si>
  <si>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</si>
  <si>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</si>
  <si>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</si>
  <si>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</si>
  <si>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</si>
  <si>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</si>
  <si>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</si>
  <si>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</si>
  <si>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</si>
  <si>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</si>
  <si>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</si>
  <si>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</si>
  <si>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</si>
  <si>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</si>
  <si>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</si>
  <si>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</si>
  <si>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</si>
  <si>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</si>
  <si>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</si>
  <si>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</si>
  <si>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</si>
  <si>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</si>
  <si>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</si>
  <si>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</si>
  <si>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</si>
  <si>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</si>
  <si>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</si>
  <si>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</si>
  <si>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</si>
  <si>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</si>
  <si>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</si>
  <si>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</si>
  <si>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</si>
  <si>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</si>
  <si>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</si>
  <si>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</si>
  <si>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</si>
  <si>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</si>
  <si>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</si>
  <si>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</si>
  <si>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</si>
  <si>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</si>
  <si>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</si>
  <si>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</si>
  <si>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</si>
  <si>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</si>
  <si>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</si>
  <si>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</si>
  <si>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</si>
  <si>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</si>
  <si>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</si>
  <si>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</si>
  <si>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</si>
  <si>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</si>
  <si>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</si>
  <si>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</si>
  <si>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</si>
  <si>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</si>
  <si>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</si>
  <si>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</si>
  <si>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</si>
  <si>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</si>
  <si>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</si>
  <si>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</si>
  <si>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</si>
  <si>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</si>
  <si>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</si>
  <si>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</si>
  <si>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</si>
  <si>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</si>
  <si>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</si>
  <si>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</si>
  <si>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</si>
  <si>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</si>
  <si>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</si>
  <si>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</si>
  <si>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</si>
  <si>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</si>
  <si>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</si>
  <si>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</si>
  <si>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</si>
  <si>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</si>
  <si>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</si>
  <si>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</si>
  <si>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</si>
  <si>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</si>
  <si>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</si>
  <si>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</si>
  <si>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</si>
  <si>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</si>
  <si>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</si>
  <si>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</si>
  <si>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</si>
  <si>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</si>
  <si>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</si>
  <si>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</si>
  <si>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</si>
  <si>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</si>
  <si>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</si>
  <si>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</si>
  <si>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</si>
  <si>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</si>
  <si>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</si>
  <si>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</si>
  <si>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</si>
  <si>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</si>
  <si>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</si>
  <si>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</si>
  <si>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</si>
  <si>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</si>
  <si>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</si>
  <si>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</si>
  <si>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</si>
  <si>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</si>
  <si>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</si>
  <si>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</si>
  <si>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</si>
  <si>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</si>
  <si>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</si>
  <si>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</si>
  <si>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</si>
  <si>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</si>
  <si>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</si>
  <si>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</si>
  <si>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</si>
  <si>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</si>
  <si>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</si>
  <si>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</si>
  <si>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</si>
  <si>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</si>
  <si>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</si>
  <si>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</si>
  <si>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</si>
  <si>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</si>
  <si>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</si>
  <si>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</si>
  <si>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</si>
  <si>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</si>
  <si>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</si>
  <si>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</si>
  <si>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</si>
  <si>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</si>
  <si>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</si>
  <si>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</si>
  <si>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</si>
  <si>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</si>
  <si>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</si>
  <si>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</si>
  <si>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</si>
  <si>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</si>
  <si>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</si>
  <si>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</si>
  <si>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</si>
  <si>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</si>
  <si>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</si>
  <si>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</si>
  <si>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</si>
  <si>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</si>
  <si>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</si>
  <si>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</si>
  <si>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</si>
  <si>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</si>
  <si>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</si>
  <si>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</si>
  <si>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</si>
  <si>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</si>
  <si>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</si>
  <si>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</si>
  <si>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</si>
  <si>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</si>
  <si>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</si>
  <si>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</si>
  <si>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</si>
  <si>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</si>
  <si>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</si>
  <si>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</si>
  <si>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</si>
  <si>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</si>
  <si>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</si>
  <si>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</si>
  <si>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</si>
  <si>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</si>
  <si>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</si>
  <si>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</si>
  <si>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</si>
  <si>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</si>
  <si>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</si>
  <si>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</si>
  <si>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</si>
  <si>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</si>
  <si>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</si>
  <si>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</si>
  <si>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</si>
  <si>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</si>
  <si>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</si>
  <si>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</si>
  <si>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</si>
  <si>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</si>
  <si>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</si>
  <si>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</si>
  <si>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</si>
  <si>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</si>
  <si>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</si>
  <si>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</si>
  <si>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</si>
  <si>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</si>
  <si>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</si>
  <si>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</si>
  <si>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</si>
  <si>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</si>
  <si>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</si>
  <si>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</si>
  <si>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</si>
  <si>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</si>
  <si>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</si>
  <si>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</si>
  <si>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</si>
  <si>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</si>
  <si>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</si>
  <si>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</si>
  <si>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</si>
  <si>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</si>
  <si>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</si>
  <si>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</si>
  <si>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</si>
  <si>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</si>
  <si>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</si>
  <si>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</si>
  <si>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</si>
  <si>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</si>
  <si>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</si>
  <si>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</si>
  <si>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</si>
  <si>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</si>
  <si>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</si>
  <si>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</si>
  <si>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</si>
  <si>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</si>
  <si>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</si>
  <si>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</si>
  <si>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</si>
  <si>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</si>
  <si>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</si>
  <si>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</si>
  <si>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</si>
  <si>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</si>
  <si>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</si>
  <si>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</si>
  <si>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</si>
  <si>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</si>
  <si>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</si>
  <si>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</si>
  <si>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</si>
  <si>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</si>
  <si>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</si>
  <si>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</si>
  <si>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</si>
  <si>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</si>
  <si>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</si>
  <si>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</si>
  <si>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</si>
  <si>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</si>
  <si>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</si>
  <si>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</si>
  <si>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</si>
  <si>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</si>
  <si>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</si>
  <si>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</si>
  <si>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</si>
  <si>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</si>
  <si>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</si>
  <si>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</si>
  <si>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</si>
  <si>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</si>
  <si>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</si>
  <si>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</si>
  <si>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</si>
  <si>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</si>
  <si>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</si>
  <si>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</si>
  <si>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</si>
  <si>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</si>
  <si>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</si>
  <si>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</si>
  <si>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</si>
  <si>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</si>
  <si>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</si>
  <si>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</si>
  <si>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</si>
  <si>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</si>
  <si>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</si>
  <si>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</si>
  <si>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</si>
  <si>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</si>
  <si>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</si>
  <si>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</si>
  <si>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</si>
  <si>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</si>
  <si>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</si>
  <si>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</si>
  <si>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</si>
  <si>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</si>
  <si>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</si>
  <si>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</si>
  <si>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</si>
  <si>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</si>
  <si>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</si>
  <si>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</si>
  <si>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</si>
  <si>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</si>
  <si>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</si>
  <si>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</si>
  <si>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</si>
  <si>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</si>
  <si>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</si>
  <si>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</si>
  <si>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</si>
  <si>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</si>
  <si>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</si>
  <si>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</si>
  <si>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</si>
  <si>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</si>
  <si>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</si>
  <si>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</si>
  <si>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</si>
  <si>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</si>
  <si>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</si>
  <si>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</si>
  <si>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</si>
  <si>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</si>
  <si>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</si>
  <si>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</si>
  <si>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</si>
  <si>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</si>
  <si>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</si>
  <si>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</si>
  <si>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</si>
  <si>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</si>
  <si>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</si>
  <si>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</si>
  <si>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</si>
  <si>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</si>
  <si>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</si>
  <si>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</si>
  <si>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</si>
  <si>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</si>
  <si>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</si>
  <si>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</si>
  <si>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</si>
  <si>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</si>
  <si>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</si>
  <si>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</si>
  <si>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</si>
  <si>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</si>
  <si>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</si>
  <si>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</si>
  <si>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</si>
  <si>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</si>
  <si>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</si>
  <si>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</si>
  <si>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</si>
  <si>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</si>
  <si>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</si>
  <si>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</si>
  <si>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</si>
  <si>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</si>
  <si>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</si>
  <si>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</si>
  <si>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</si>
  <si>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</si>
  <si>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</si>
  <si>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</si>
  <si>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</si>
  <si>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</si>
  <si>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</si>
  <si>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</si>
  <si>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</si>
  <si>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</si>
  <si>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</si>
  <si>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</si>
  <si>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</si>
  <si>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</si>
  <si>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</si>
  <si>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</si>
  <si>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</si>
  <si>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</si>
  <si>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</si>
  <si>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</si>
  <si>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</si>
  <si>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</si>
  <si>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</si>
  <si>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</si>
  <si>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</si>
  <si>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</si>
  <si>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</si>
  <si>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</si>
  <si>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</si>
  <si>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Reset Lights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</si>
  <si>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</si>
  <si>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</si>
  <si>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</si>
  <si>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</si>
  <si>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</si>
  <si>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</si>
  <si>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</si>
  <si>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</si>
  <si>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</si>
  <si>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</si>
  <si>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</si>
  <si>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</si>
  <si>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Main Reset</t>
  </si>
  <si>
    <t>Night Light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</si>
</sst>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41" totalsRowShown="0" headerRowDxfId="42" dataDxfId="40" headerRowBorderDxfId="41">
  <autoFilter ref="A3:AN641" xr:uid="{00000000-0009-0000-0100-000002000000}"/>
  <sortState xmlns:xlrd2="http://schemas.microsoft.com/office/spreadsheetml/2017/richdata2" ref="A4:AN641">
    <sortCondition ref="A3:A641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41"/>
  <sheetViews>
    <sheetView tabSelected="1" topLeftCell="B41" zoomScale="122" zoomScaleNormal="122" workbookViewId="0">
      <selection activeCell="H7" sqref="H7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8.83203125" style="11" customWidth="1"/>
    <col min="20" max="20" width="33.1640625" style="9" customWidth="1"/>
    <col min="21" max="21" width="39.33203125" style="9" customWidth="1"/>
    <col min="22" max="22" width="22.33203125" style="9" customWidth="1"/>
    <col min="23" max="23" width="23.1640625" style="9" customWidth="1"/>
    <col min="24" max="24" width="26.83203125" style="9" customWidth="1"/>
    <col min="25" max="25" width="26" style="9" customWidth="1"/>
    <col min="26" max="26" width="74.83203125" style="9" customWidth="1"/>
    <col min="27" max="27" width="51.83203125" style="9" customWidth="1"/>
    <col min="28" max="28" width="38.6640625" style="9" customWidth="1"/>
    <col min="29" max="29" width="18.33203125" style="9" customWidth="1"/>
    <col min="30" max="30" width="54.83203125" style="11" customWidth="1"/>
    <col min="31" max="31" width="30.5" style="9" customWidth="1"/>
    <col min="32" max="32" width="20.33203125" style="11" customWidth="1"/>
    <col min="33" max="33" width="20.33203125" style="9" customWidth="1"/>
    <col min="34" max="34" width="20.83203125" style="9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813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847</v>
      </c>
      <c r="Q1" s="30" t="s">
        <v>847</v>
      </c>
      <c r="R1" s="30" t="s">
        <v>847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818</v>
      </c>
      <c r="K2" s="26" t="s">
        <v>405</v>
      </c>
      <c r="L2" s="26" t="s">
        <v>811</v>
      </c>
      <c r="M2" s="26" t="s">
        <v>812</v>
      </c>
      <c r="N2" s="27" t="s">
        <v>814</v>
      </c>
      <c r="O2" s="32" t="s">
        <v>434</v>
      </c>
      <c r="P2" s="32" t="s">
        <v>861</v>
      </c>
      <c r="Q2" s="32" t="s">
        <v>862</v>
      </c>
      <c r="R2" s="37" t="s">
        <v>848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906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815</v>
      </c>
      <c r="K3" s="2" t="s">
        <v>404</v>
      </c>
      <c r="L3" s="2" t="s">
        <v>808</v>
      </c>
      <c r="M3" s="2" t="s">
        <v>809</v>
      </c>
      <c r="N3" s="3" t="s">
        <v>810</v>
      </c>
      <c r="O3" s="4" t="s">
        <v>432</v>
      </c>
      <c r="P3" s="4" t="s">
        <v>857</v>
      </c>
      <c r="Q3" s="4" t="s">
        <v>860</v>
      </c>
      <c r="R3" s="4" t="s">
        <v>850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827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838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>IF(AND(ISBLANK(AL4), ISBLANK(AM4)), "", _xlfn.CONCAT("[", IF(ISBLANK(AL4), "", _xlfn.CONCAT("[""mac"", """, AL4, """]")), IF(ISBLANK(AM4), "", _xlfn.CONCAT(", [""ip"", """, AM4, """]")), "]"))</f>
        <v/>
      </c>
    </row>
    <row r="5" spans="1:40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>IF(AND(ISBLANK(AL5), ISBLANK(AM5)), "", _xlfn.CONCAT("[", IF(ISBLANK(AL5), "", _xlfn.CONCAT("[""mac"", """, AL5, """]")), IF(ISBLANK(AM5), "", _xlfn.CONCAT(", [""ip"", """, AM5, """]")), "]"))</f>
        <v/>
      </c>
    </row>
    <row r="6" spans="1:40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828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839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>IF(AND(ISBLANK(AL6), ISBLANK(AM6)), "", _xlfn.CONCAT("[", IF(ISBLANK(AL6), "", _xlfn.CONCAT("[""mac"", """, AL6, """]")), IF(ISBLANK(AM6), "", _xlfn.CONCAT(", [""ip"", """, AM6, """]")), "]"))</f>
        <v/>
      </c>
    </row>
    <row r="7" spans="1:40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>IF(AND(ISBLANK(AL7), ISBLANK(AM7)), "", _xlfn.CONCAT("[", IF(ISBLANK(AL7), "", _xlfn.CONCAT("[""mac"", """, AL7, """]")), IF(ISBLANK(AM7), "", _xlfn.CONCAT(", [""ip"", """, AM7, """]")), "]"))</f>
        <v>[["mac", "70:ee:50:25:7f:50"]]</v>
      </c>
    </row>
    <row r="8" spans="1:40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829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839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>IF(AND(ISBLANK(AL8), ISBLANK(AM8)), "", _xlfn.CONCAT("[", IF(ISBLANK(AL8), "", _xlfn.CONCAT("[""mac"", """, AL8, """]")), IF(ISBLANK(AM8), "", _xlfn.CONCAT(", [""ip"", """, AM8, """]")), "]"))</f>
        <v/>
      </c>
    </row>
    <row r="9" spans="1:40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>IF(AND(ISBLANK(AL9), ISBLANK(AM9)), "", _xlfn.CONCAT("[", IF(ISBLANK(AL9), "", _xlfn.CONCAT("[""mac"", """, AL9, """]")), IF(ISBLANK(AM9), "", _xlfn.CONCAT(", [""ip"", """, AM9, """]")), "]"))</f>
        <v>[["mac", "70:ee:50:25:93:90"]]</v>
      </c>
    </row>
    <row r="10" spans="1:40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826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838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822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>G10</f>
        <v>Lounge</v>
      </c>
      <c r="AN10" s="13" t="str">
        <f>IF(AND(ISBLANK(AL10), ISBLANK(AM10)), "", _xlfn.CONCAT("[", IF(ISBLANK(AL10), "", _xlfn.CONCAT("[""mac"", """, AL10, """]")), IF(ISBLANK(AM10), "", _xlfn.CONCAT(", [""ip"", """, AM10, """]")), "]"))</f>
        <v/>
      </c>
    </row>
    <row r="11" spans="1:40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822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>G11</f>
        <v>Lounge</v>
      </c>
      <c r="AN11" s="9" t="str">
        <f>IF(AND(ISBLANK(AL11), ISBLANK(AM11)), "", _xlfn.CONCAT("[", IF(ISBLANK(AL11), "", _xlfn.CONCAT("[""mac"", """, AL11, """]")), IF(ISBLANK(AM11), "", _xlfn.CONCAT(", [""ip"", """, AM11, """]")), "]"))</f>
        <v/>
      </c>
    </row>
    <row r="12" spans="1:40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830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838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>G12</f>
        <v>Parents</v>
      </c>
      <c r="AN12" s="13" t="str">
        <f>IF(AND(ISBLANK(AL12), ISBLANK(AM12)), "", _xlfn.CONCAT("[", IF(ISBLANK(AL12), "", _xlfn.CONCAT("[""mac"", """, AL12, """]")), IF(ISBLANK(AM12), "", _xlfn.CONCAT(", [""ip"", """, AM12, """]")), "]"))</f>
        <v/>
      </c>
    </row>
    <row r="13" spans="1:40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>G13</f>
        <v>Parents</v>
      </c>
      <c r="AK13" s="9" t="s">
        <v>646</v>
      </c>
      <c r="AL13" s="9" t="s">
        <v>738</v>
      </c>
      <c r="AN13" s="9" t="str">
        <f>IF(AND(ISBLANK(AL13), ISBLANK(AM13)), "", _xlfn.CONCAT("[", IF(ISBLANK(AL13), "", _xlfn.CONCAT("[""mac"", """, AL13, """]")), IF(ISBLANK(AM13), "", _xlfn.CONCAT(", [""ip"", """, AM13, """]")), "]"))</f>
        <v>[["mac", "70:ee:50:25:9c:68"]]</v>
      </c>
    </row>
    <row r="14" spans="1:40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831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838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>G14</f>
        <v>Office</v>
      </c>
      <c r="AN14" s="13" t="str">
        <f>IF(AND(ISBLANK(AL14), ISBLANK(AM14)), "", _xlfn.CONCAT("[", IF(ISBLANK(AL14), "", _xlfn.CONCAT("[""mac"", """, AL14, """]")), IF(ISBLANK(AM14), "", _xlfn.CONCAT(", [""ip"", """, AM14, """]")), "]"))</f>
        <v/>
      </c>
    </row>
    <row r="15" spans="1:40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>G15</f>
        <v>Office</v>
      </c>
      <c r="AK15" s="9" t="s">
        <v>646</v>
      </c>
      <c r="AL15" s="9" t="s">
        <v>739</v>
      </c>
      <c r="AN15" s="9" t="str">
        <f>IF(AND(ISBLANK(AL15), ISBLANK(AM15)), "", _xlfn.CONCAT("[", IF(ISBLANK(AL15), "", _xlfn.CONCAT("[""mac"", """, AL15, """]")), IF(ISBLANK(AM15), "", _xlfn.CONCAT(", [""ip"", """, AM15, """]")), "]"))</f>
        <v>[["mac", "70:ee:50:2b:6a:2c"]]</v>
      </c>
    </row>
    <row r="16" spans="1:40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832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838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>G16</f>
        <v>Kitchen</v>
      </c>
      <c r="AN16" s="13" t="str">
        <f>IF(AND(ISBLANK(AL16), ISBLANK(AM16)), "", _xlfn.CONCAT("[", IF(ISBLANK(AL16), "", _xlfn.CONCAT("[""mac"", """, AL16, """]")), IF(ISBLANK(AM16), "", _xlfn.CONCAT(", [""ip"", """, AM16, """]")), "]"))</f>
        <v/>
      </c>
    </row>
    <row r="17" spans="1:40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>G17</f>
        <v>Kitchen</v>
      </c>
      <c r="AK17" s="9" t="s">
        <v>646</v>
      </c>
      <c r="AL17" s="9" t="s">
        <v>741</v>
      </c>
      <c r="AN17" s="9" t="str">
        <f>IF(AND(ISBLANK(AL17), ISBLANK(AM17)), "", _xlfn.CONCAT("[", IF(ISBLANK(AL17), "", _xlfn.CONCAT("[""mac"", """, AL17, """]")), IF(ISBLANK(AM17), "", _xlfn.CONCAT(", [""ip"", """, AM17, """]")), "]"))</f>
        <v>[["mac", "70:ee:50:2c:8d:28"]]</v>
      </c>
    </row>
    <row r="18" spans="1:40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833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838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823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>G18</f>
        <v>Pantry</v>
      </c>
      <c r="AN18" s="13" t="str">
        <f>IF(AND(ISBLANK(AL18), ISBLANK(AM18)), "", _xlfn.CONCAT("[", IF(ISBLANK(AL18), "", _xlfn.CONCAT("[""mac"", """, AL18, """]")), IF(ISBLANK(AM18), "", _xlfn.CONCAT(", [""ip"", """, AM18, """]")), "]"))</f>
        <v/>
      </c>
    </row>
    <row r="19" spans="1:40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823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>G19</f>
        <v>Pantry</v>
      </c>
      <c r="AN19" s="9" t="str">
        <f>IF(AND(ISBLANK(AL19), ISBLANK(AM19)), "", _xlfn.CONCAT("[", IF(ISBLANK(AL19), "", _xlfn.CONCAT("[""mac"", """, AL19, """]")), IF(ISBLANK(AM19), "", _xlfn.CONCAT(", [""ip"", """, AM19, """]")), "]"))</f>
        <v/>
      </c>
    </row>
    <row r="20" spans="1:40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834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838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824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>G20</f>
        <v>Dining</v>
      </c>
      <c r="AN20" s="13" t="str">
        <f>IF(AND(ISBLANK(AL20), ISBLANK(AM20)), "", _xlfn.CONCAT("[", IF(ISBLANK(AL20), "", _xlfn.CONCAT("[""mac"", """, AL20, """]")), IF(ISBLANK(AM20), "", _xlfn.CONCAT(", [""ip"", """, AM20, """]")), "]"))</f>
        <v/>
      </c>
    </row>
    <row r="21" spans="1:40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824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>G21</f>
        <v>Dining</v>
      </c>
      <c r="AN21" s="9" t="str">
        <f>IF(AND(ISBLANK(AL21), ISBLANK(AM21)), "", _xlfn.CONCAT("[", IF(ISBLANK(AL21), "", _xlfn.CONCAT("[""mac"", """, AL21, """]")), IF(ISBLANK(AM21), "", _xlfn.CONCAT(", [""ip"", """, AM21, """]")), "]"))</f>
        <v/>
      </c>
    </row>
    <row r="22" spans="1:40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835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838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>G22</f>
        <v>Laundry</v>
      </c>
      <c r="AN22" s="13" t="str">
        <f>IF(AND(ISBLANK(AL22), ISBLANK(AM22)), "", _xlfn.CONCAT("[", IF(ISBLANK(AL22), "", _xlfn.CONCAT("[""mac"", """, AL22, """]")), IF(ISBLANK(AM22), "", _xlfn.CONCAT(", [""ip"", """, AM22, """]")), "]"))</f>
        <v/>
      </c>
    </row>
    <row r="23" spans="1:40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>G23</f>
        <v>Laundry</v>
      </c>
      <c r="AK23" s="9" t="s">
        <v>646</v>
      </c>
      <c r="AL23" s="14" t="s">
        <v>740</v>
      </c>
      <c r="AN23" s="9" t="str">
        <f>IF(AND(ISBLANK(AL23), ISBLANK(AM23)), "", _xlfn.CONCAT("[", IF(ISBLANK(AL23), "", _xlfn.CONCAT("[""mac"", """, AL23, """]")), IF(ISBLANK(AM23), "", _xlfn.CONCAT(", [""ip"", """, AM23, """]")), "]"))</f>
        <v>[["mac", "70:ee:50:25:9d:90"]]</v>
      </c>
    </row>
    <row r="24" spans="1:40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836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838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825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>G24</f>
        <v>Basement</v>
      </c>
      <c r="AN24" s="13" t="str">
        <f>IF(AND(ISBLANK(AL24), ISBLANK(AM24)), "", _xlfn.CONCAT("[", IF(ISBLANK(AL24), "", _xlfn.CONCAT("[""mac"", """, AL24, """]")), IF(ISBLANK(AM24), "", _xlfn.CONCAT(", [""ip"", """, AM24, """]")), "]"))</f>
        <v/>
      </c>
    </row>
    <row r="25" spans="1:40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825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>G25</f>
        <v>Basement</v>
      </c>
      <c r="AN25" s="9" t="str">
        <f>IF(AND(ISBLANK(AL25), ISBLANK(AM25)), "", _xlfn.CONCAT("[", IF(ISBLANK(AL25), "", _xlfn.CONCAT("[""mac"", """, AL25, """]")), IF(ISBLANK(AM25), "", _xlfn.CONCAT(", [""ip"", """, AM25, """]")), "]"))</f>
        <v/>
      </c>
    </row>
    <row r="26" spans="1:40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837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838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>IF(AND(ISBLANK(AL26), ISBLANK(AM26)), "", _xlfn.CONCAT("[", IF(ISBLANK(AL26), "", _xlfn.CONCAT("[""mac"", """, AL26, """]")), IF(ISBLANK(AM26), "", _xlfn.CONCAT(", [""ip"", """, AM26, """]")), "]"))</f>
        <v/>
      </c>
    </row>
    <row r="27" spans="1:40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>IF(AND(ISBLANK(AL27), ISBLANK(AM27)), "", _xlfn.CONCAT("[", IF(ISBLANK(AL27), "", _xlfn.CONCAT("[""mac"", """, AL27, """]")), IF(ISBLANK(AM27), "", _xlfn.CONCAT(", [""ip"", """, AM27, """]")), "]"))</f>
        <v/>
      </c>
    </row>
    <row r="28" spans="1:40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>IF(AND(ISBLANK(AL28), ISBLANK(AM28)), "", _xlfn.CONCAT("[", IF(ISBLANK(AL28), "", _xlfn.CONCAT("[""mac"", """, AL28, """]")), IF(ISBLANK(AM28), "", _xlfn.CONCAT(", [""ip"", """, AM28, """]")), "]"))</f>
        <v/>
      </c>
    </row>
    <row r="29" spans="1:40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>IF(AND(ISBLANK(AL29), ISBLANK(AM29)), "", _xlfn.CONCAT("[", IF(ISBLANK(AL29), "", _xlfn.CONCAT("[""mac"", """, AL29, """]")), IF(ISBLANK(AM29), "", _xlfn.CONCAT(", [""ip"", """, AM29, """]")), "]"))</f>
        <v/>
      </c>
    </row>
    <row r="30" spans="1:40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>IF(AND(ISBLANK(AL30), ISBLANK(AM30)), "", _xlfn.CONCAT("[", IF(ISBLANK(AL30), "", _xlfn.CONCAT("[""mac"", """, AL30, """]")), IF(ISBLANK(AM30), "", _xlfn.CONCAT(", [""ip"", """, AM30, """]")), "]"))</f>
        <v/>
      </c>
    </row>
    <row r="31" spans="1:40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>IF(AND(ISBLANK(AL31), ISBLANK(AM31)), "", _xlfn.CONCAT("[", IF(ISBLANK(AL31), "", _xlfn.CONCAT("[""mac"", """, AL31, """]")), IF(ISBLANK(AM31), "", _xlfn.CONCAT(", [""ip"", """, AM31, """]")), "]"))</f>
        <v/>
      </c>
    </row>
    <row r="32" spans="1:40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>IF(AND(ISBLANK(AL32), ISBLANK(AM32)), "", _xlfn.CONCAT("[", IF(ISBLANK(AL32), "", _xlfn.CONCAT("[""mac"", """, AL32, """]")), IF(ISBLANK(AM32), "", _xlfn.CONCAT(", [""ip"", """, AM32, """]")), "]"))</f>
        <v/>
      </c>
    </row>
    <row r="33" spans="1:40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>IF(AND(ISBLANK(AL33), ISBLANK(AM33)), "", _xlfn.CONCAT("[", IF(ISBLANK(AL33), "", _xlfn.CONCAT("[""mac"", """, AL33, """]")), IF(ISBLANK(AM33), "", _xlfn.CONCAT(", [""ip"", """, AM33, """]")), "]"))</f>
        <v/>
      </c>
    </row>
    <row r="34" spans="1:40" ht="16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>IF(AND(ISBLANK(AL34), ISBLANK(AM34)), "", _xlfn.CONCAT("[", IF(ISBLANK(AL34), "", _xlfn.CONCAT("[""mac"", """, AL34, """]")), IF(ISBLANK(AM34), "", _xlfn.CONCAT(", [""ip"", """, AM34, """]")), "]"))</f>
        <v/>
      </c>
    </row>
    <row r="35" spans="1:40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>IF(AND(ISBLANK(AL35), ISBLANK(AM35)), "", _xlfn.CONCAT("[", IF(ISBLANK(AL35), "", _xlfn.CONCAT("[""mac"", """, AL35, """]")), IF(ISBLANK(AM35), "", _xlfn.CONCAT(", [""ip"", """, AM35, """]")), "]"))</f>
        <v/>
      </c>
    </row>
    <row r="36" spans="1:40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>G36</f>
        <v>Ada</v>
      </c>
      <c r="AN36" s="9" t="str">
        <f>IF(AND(ISBLANK(AL36), ISBLANK(AM36)), "", _xlfn.CONCAT("[", IF(ISBLANK(AL36), "", _xlfn.CONCAT("[""mac"", """, AL36, """]")), IF(ISBLANK(AM36), "", _xlfn.CONCAT(", [""ip"", """, AM36, """]")), "]"))</f>
        <v/>
      </c>
    </row>
    <row r="37" spans="1:40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>G37</f>
        <v>Edwin</v>
      </c>
      <c r="AN37" s="9" t="str">
        <f>IF(AND(ISBLANK(AL37), ISBLANK(AM37)), "", _xlfn.CONCAT("[", IF(ISBLANK(AL37), "", _xlfn.CONCAT("[""mac"", """, AL37, """]")), IF(ISBLANK(AM37), "", _xlfn.CONCAT(", [""ip"", """, AM37, """]")), "]"))</f>
        <v/>
      </c>
    </row>
    <row r="38" spans="1:40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822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>G38</f>
        <v>Lounge</v>
      </c>
      <c r="AN38" s="9" t="str">
        <f>IF(AND(ISBLANK(AL38), ISBLANK(AM38)), "", _xlfn.CONCAT("[", IF(ISBLANK(AL38), "", _xlfn.CONCAT("[""mac"", """, AL38, """]")), IF(ISBLANK(AM38), "", _xlfn.CONCAT(", [""ip"", """, AM38, """]")), "]"))</f>
        <v/>
      </c>
    </row>
    <row r="39" spans="1:40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>G39</f>
        <v>Parents</v>
      </c>
      <c r="AN39" s="9" t="str">
        <f>IF(AND(ISBLANK(AL39), ISBLANK(AM39)), "", _xlfn.CONCAT("[", IF(ISBLANK(AL39), "", _xlfn.CONCAT("[""mac"", """, AL39, """]")), IF(ISBLANK(AM39), "", _xlfn.CONCAT(", [""ip"", """, AM39, """]")), "]"))</f>
        <v/>
      </c>
    </row>
    <row r="40" spans="1:40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>G40</f>
        <v>Office</v>
      </c>
      <c r="AN40" s="9" t="str">
        <f>IF(AND(ISBLANK(AL40), ISBLANK(AM40)), "", _xlfn.CONCAT("[", IF(ISBLANK(AL40), "", _xlfn.CONCAT("[""mac"", """, AL40, """]")), IF(ISBLANK(AM40), "", _xlfn.CONCAT(", [""ip"", """, AM40, """]")), "]"))</f>
        <v/>
      </c>
    </row>
    <row r="41" spans="1:40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>G41</f>
        <v>Kitchen</v>
      </c>
      <c r="AN41" s="9" t="str">
        <f>IF(AND(ISBLANK(AL41), ISBLANK(AM41)), "", _xlfn.CONCAT("[", IF(ISBLANK(AL41), "", _xlfn.CONCAT("[""mac"", """, AL41, """]")), IF(ISBLANK(AM41), "", _xlfn.CONCAT(", [""ip"", """, AM41, """]")), "]"))</f>
        <v/>
      </c>
    </row>
    <row r="42" spans="1:40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823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>G42</f>
        <v>Pantry</v>
      </c>
      <c r="AN42" s="9" t="str">
        <f>IF(AND(ISBLANK(AL42), ISBLANK(AM42)), "", _xlfn.CONCAT("[", IF(ISBLANK(AL42), "", _xlfn.CONCAT("[""mac"", """, AL42, """]")), IF(ISBLANK(AM42), "", _xlfn.CONCAT(", [""ip"", """, AM42, """]")), "]"))</f>
        <v/>
      </c>
    </row>
    <row r="43" spans="1:40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824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>G43</f>
        <v>Dining</v>
      </c>
      <c r="AN43" s="9" t="str">
        <f>IF(AND(ISBLANK(AL43), ISBLANK(AM43)), "", _xlfn.CONCAT("[", IF(ISBLANK(AL43), "", _xlfn.CONCAT("[""mac"", """, AL43, """]")), IF(ISBLANK(AM43), "", _xlfn.CONCAT(", [""ip"", """, AM43, """]")), "]"))</f>
        <v/>
      </c>
    </row>
    <row r="44" spans="1:40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>G44</f>
        <v>Laundry</v>
      </c>
      <c r="AN44" s="9" t="str">
        <f>IF(AND(ISBLANK(AL44), ISBLANK(AM44)), "", _xlfn.CONCAT("[", IF(ISBLANK(AL44), "", _xlfn.CONCAT("[""mac"", """, AL44, """]")), IF(ISBLANK(AM44), "", _xlfn.CONCAT(", [""ip"", """, AM44, """]")), "]"))</f>
        <v/>
      </c>
    </row>
    <row r="45" spans="1:40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825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>G45</f>
        <v>Basement</v>
      </c>
      <c r="AN45" s="9" t="str">
        <f>IF(AND(ISBLANK(AL45), ISBLANK(AM45)), "", _xlfn.CONCAT("[", IF(ISBLANK(AL45), "", _xlfn.CONCAT("[""mac"", """, AL45, """]")), IF(ISBLANK(AM45), "", _xlfn.CONCAT(", [""ip"", """, AM45, """]")), "]"))</f>
        <v/>
      </c>
    </row>
    <row r="46" spans="1:40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>IF(AND(ISBLANK(AL46), ISBLANK(AM46)), "", _xlfn.CONCAT("[", IF(ISBLANK(AL46), "", _xlfn.CONCAT("[""mac"", """, AL46, """]")), IF(ISBLANK(AM46), "", _xlfn.CONCAT(", [""ip"", """, AM46, """]")), "]"))</f>
        <v/>
      </c>
    </row>
    <row r="47" spans="1:40" ht="16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>IF(AND(ISBLANK(AL47), ISBLANK(AM47)), "", _xlfn.CONCAT("[", IF(ISBLANK(AL47), "", _xlfn.CONCAT("[""mac"", """, AL47, """]")), IF(ISBLANK(AM47), "", _xlfn.CONCAT(", [""ip"", """, AM47, """]")), "]"))</f>
        <v/>
      </c>
    </row>
    <row r="48" spans="1:40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>G48</f>
        <v>Ada</v>
      </c>
      <c r="AN48" s="9" t="str">
        <f>IF(AND(ISBLANK(AL48), ISBLANK(AM48)), "", _xlfn.CONCAT("[", IF(ISBLANK(AL48), "", _xlfn.CONCAT("[""mac"", """, AL48, """]")), IF(ISBLANK(AM48), "", _xlfn.CONCAT(", [""ip"", """, AM48, """]")), "]"))</f>
        <v/>
      </c>
    </row>
    <row r="49" spans="1:40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>G49</f>
        <v>Edwin</v>
      </c>
      <c r="AN49" s="9" t="str">
        <f>IF(AND(ISBLANK(AL49), ISBLANK(AM49)), "", _xlfn.CONCAT("[", IF(ISBLANK(AL49), "", _xlfn.CONCAT("[""mac"", """, AL49, """]")), IF(ISBLANK(AM49), "", _xlfn.CONCAT(", [""ip"", """, AM49, """]")), "]"))</f>
        <v/>
      </c>
    </row>
    <row r="50" spans="1:40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>G50</f>
        <v>Parents</v>
      </c>
      <c r="AN50" s="9" t="str">
        <f>IF(AND(ISBLANK(AL50), ISBLANK(AM50)), "", _xlfn.CONCAT("[", IF(ISBLANK(AL50), "", _xlfn.CONCAT("[""mac"", """, AL50, """]")), IF(ISBLANK(AM50), "", _xlfn.CONCAT(", [""ip"", """, AM50, """]")), "]"))</f>
        <v/>
      </c>
    </row>
    <row r="51" spans="1:40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>G51</f>
        <v>Office</v>
      </c>
      <c r="AN51" s="9" t="str">
        <f>IF(AND(ISBLANK(AL51), ISBLANK(AM51)), "", _xlfn.CONCAT("[", IF(ISBLANK(AL51), "", _xlfn.CONCAT("[""mac"", """, AL51, """]")), IF(ISBLANK(AM51), "", _xlfn.CONCAT(", [""ip"", """, AM51, """]")), "]"))</f>
        <v/>
      </c>
    </row>
    <row r="52" spans="1:40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822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>G52</f>
        <v>Lounge</v>
      </c>
      <c r="AN52" s="9" t="str">
        <f>IF(AND(ISBLANK(AL52), ISBLANK(AM52)), "", _xlfn.CONCAT("[", IF(ISBLANK(AL52), "", _xlfn.CONCAT("[""mac"", """, AL52, """]")), IF(ISBLANK(AM52), "", _xlfn.CONCAT(", [""ip"", """, AM52, """]")), "]"))</f>
        <v/>
      </c>
    </row>
    <row r="53" spans="1:40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>G53</f>
        <v>Kitchen</v>
      </c>
      <c r="AN53" s="9" t="str">
        <f>IF(AND(ISBLANK(AL53), ISBLANK(AM53)), "", _xlfn.CONCAT("[", IF(ISBLANK(AL53), "", _xlfn.CONCAT("[""mac"", """, AL53, """]")), IF(ISBLANK(AM53), "", _xlfn.CONCAT(", [""ip"", """, AM53, """]")), "]"))</f>
        <v/>
      </c>
    </row>
    <row r="54" spans="1:40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823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>G54</f>
        <v>Pantry</v>
      </c>
      <c r="AN54" s="9" t="str">
        <f>IF(AND(ISBLANK(AL54), ISBLANK(AM54)), "", _xlfn.CONCAT("[", IF(ISBLANK(AL54), "", _xlfn.CONCAT("[""mac"", """, AL54, """]")), IF(ISBLANK(AM54), "", _xlfn.CONCAT(", [""ip"", """, AM54, """]")), "]"))</f>
        <v/>
      </c>
    </row>
    <row r="55" spans="1:40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824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>G55</f>
        <v>Dining</v>
      </c>
      <c r="AN55" s="9" t="str">
        <f>IF(AND(ISBLANK(AL55), ISBLANK(AM55)), "", _xlfn.CONCAT("[", IF(ISBLANK(AL55), "", _xlfn.CONCAT("[""mac"", """, AL55, """]")), IF(ISBLANK(AM55), "", _xlfn.CONCAT(", [""ip"", """, AM55, """]")), "]"))</f>
        <v/>
      </c>
    </row>
    <row r="56" spans="1:40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>G56</f>
        <v>Laundry</v>
      </c>
      <c r="AN56" s="9" t="str">
        <f>IF(AND(ISBLANK(AL56), ISBLANK(AM56)), "", _xlfn.CONCAT("[", IF(ISBLANK(AL56), "", _xlfn.CONCAT("[""mac"", """, AL56, """]")), IF(ISBLANK(AM56), "", _xlfn.CONCAT(", [""ip"", """, AM56, """]")), "]"))</f>
        <v/>
      </c>
    </row>
    <row r="57" spans="1:40" ht="16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>IF(AND(ISBLANK(AL57), ISBLANK(AM57)), "", _xlfn.CONCAT("[", IF(ISBLANK(AL57), "", _xlfn.CONCAT("[""mac"", """, AL57, """]")), IF(ISBLANK(AM57), "", _xlfn.CONCAT(", [""ip"", """, AM57, """]")), "]"))</f>
        <v/>
      </c>
    </row>
    <row r="58" spans="1:40" ht="16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>IF(AND(ISBLANK(AL58), ISBLANK(AM58)), "", _xlfn.CONCAT("[", IF(ISBLANK(AL58), "", _xlfn.CONCAT("[""mac"", """, AL58, """]")), IF(ISBLANK(AM58), "", _xlfn.CONCAT(", [""ip"", """, AM58, """]")), "]"))</f>
        <v/>
      </c>
    </row>
    <row r="59" spans="1:40" ht="16" customHeight="1" x14ac:dyDescent="0.2">
      <c r="A59" s="9">
        <v>1111</v>
      </c>
      <c r="B59" s="9" t="s">
        <v>26</v>
      </c>
      <c r="C59" s="9" t="s">
        <v>788</v>
      </c>
      <c r="D59" s="9" t="s">
        <v>27</v>
      </c>
      <c r="E59" s="9" t="s">
        <v>916</v>
      </c>
      <c r="F59" s="13" t="str">
        <f>IF(ISBLANK(E59), "", Table2[[#This Row],[unique_id]])</f>
        <v>dining_air_purifier_pm25</v>
      </c>
      <c r="G59" s="9" t="s">
        <v>208</v>
      </c>
      <c r="H59" s="9" t="s">
        <v>791</v>
      </c>
      <c r="I59" s="9" t="s">
        <v>30</v>
      </c>
      <c r="L59" s="9" t="s">
        <v>90</v>
      </c>
      <c r="N59" s="9" t="s">
        <v>764</v>
      </c>
      <c r="O59" s="11"/>
      <c r="P59" s="11"/>
      <c r="Q59" s="11"/>
      <c r="R59" s="11"/>
      <c r="S59" s="9"/>
      <c r="V59" s="9" t="s">
        <v>794</v>
      </c>
      <c r="Z59" s="9" t="str">
        <f>IF(ISBLANK(Y59),  "", _xlfn.CONCAT("haas/entity/sensor/", LOWER(C59), "/", E59, "/config"))</f>
        <v/>
      </c>
      <c r="AA59" s="9" t="str">
        <f>IF(ISBLANK(Y59),  "", _xlfn.CONCAT(LOWER(C59), "/", E59))</f>
        <v/>
      </c>
      <c r="AN59" s="13" t="str">
        <f>IF(AND(ISBLANK(AL59), ISBLANK(AM59)), "", _xlfn.CONCAT("[", IF(ISBLANK(AL59), "", _xlfn.CONCAT("[""mac"", """, AL59, """]")), IF(ISBLANK(AM59), "", _xlfn.CONCAT(", [""ip"", """, AM59, """]")), "]"))</f>
        <v/>
      </c>
    </row>
    <row r="60" spans="1:40" ht="16" customHeight="1" x14ac:dyDescent="0.2">
      <c r="A60" s="9">
        <v>1112</v>
      </c>
      <c r="B60" s="9" t="s">
        <v>26</v>
      </c>
      <c r="C60" s="9" t="s">
        <v>768</v>
      </c>
      <c r="D60" s="9" t="s">
        <v>507</v>
      </c>
      <c r="E60" s="9" t="s">
        <v>506</v>
      </c>
      <c r="F60" s="9" t="str">
        <f>IF(ISBLANK(E60), "", Table2[[#This Row],[unique_id]])</f>
        <v>column_break</v>
      </c>
      <c r="G60" s="9" t="s">
        <v>503</v>
      </c>
      <c r="H60" s="9" t="s">
        <v>791</v>
      </c>
      <c r="I60" s="9" t="s">
        <v>30</v>
      </c>
      <c r="L60" s="9" t="s">
        <v>504</v>
      </c>
      <c r="M60" s="9" t="s">
        <v>505</v>
      </c>
      <c r="N60" s="9"/>
      <c r="O60" s="11"/>
      <c r="P60" s="11"/>
      <c r="Q60" s="11"/>
      <c r="R60" s="11"/>
      <c r="S60" s="9"/>
      <c r="V60" s="9" t="s">
        <v>794</v>
      </c>
      <c r="AA60" s="9" t="str">
        <f>IF(ISBLANK(Y60),  "", _xlfn.CONCAT(LOWER(C60), "/", E60))</f>
        <v/>
      </c>
      <c r="AN60" s="9" t="str">
        <f>IF(AND(ISBLANK(AL60), ISBLANK(AM60)), "", _xlfn.CONCAT("[", IF(ISBLANK(AL60), "", _xlfn.CONCAT("[""mac"", """, AL60, """]")), IF(ISBLANK(AM60), "", _xlfn.CONCAT(", [""ip"", """, AM60, """]")), "]"))</f>
        <v/>
      </c>
    </row>
    <row r="61" spans="1:40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473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netatmo-ada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>G61</f>
        <v>Ada</v>
      </c>
      <c r="AN61" s="9" t="str">
        <f>IF(AND(ISBLANK(AL61), ISBLANK(AM61)), "", _xlfn.CONCAT("[", IF(ISBLANK(AL61), "", _xlfn.CONCAT("[""mac"", """, AL61, """]")), IF(ISBLANK(AM61), "", _xlfn.CONCAT(", [""ip"", """, AM61, """]")), "]"))</f>
        <v/>
      </c>
    </row>
    <row r="62" spans="1:40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474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netatmo-edwin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>G62</f>
        <v>Edwin</v>
      </c>
      <c r="AN62" s="9" t="str">
        <f>IF(AND(ISBLANK(AL62), ISBLANK(AM62)), "", _xlfn.CONCAT("[", IF(ISBLANK(AL62), "", _xlfn.CONCAT("[""mac"", """, AL62, """]")), IF(ISBLANK(AM62), "", _xlfn.CONCAT(", [""ip"", """, AM62, """]")), "]"))</f>
        <v/>
      </c>
    </row>
    <row r="63" spans="1:40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475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netatmo-parents</v>
      </c>
      <c r="AF63" s="11" t="s">
        <v>735</v>
      </c>
      <c r="AG63" s="9" t="s">
        <v>737</v>
      </c>
      <c r="AH63" s="9" t="s">
        <v>733</v>
      </c>
      <c r="AI63" s="9" t="s">
        <v>128</v>
      </c>
      <c r="AJ63" s="9" t="str">
        <f>G63</f>
        <v>Parents</v>
      </c>
      <c r="AN63" s="9" t="str">
        <f>IF(AND(ISBLANK(AL63), ISBLANK(AM63)), "", _xlfn.CONCAT("[", IF(ISBLANK(AL63), "", _xlfn.CONCAT("[""mac"", """, AL63, """]")), IF(ISBLANK(AM63), "", _xlfn.CONCAT(", [""ip"", """, AM63, """]")), "]"))</f>
        <v/>
      </c>
    </row>
    <row r="64" spans="1:40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476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netatmo-office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>G64</f>
        <v>Office</v>
      </c>
      <c r="AN64" s="9" t="str">
        <f>IF(AND(ISBLANK(AL64), ISBLANK(AM64)), "", _xlfn.CONCAT("[", IF(ISBLANK(AL64), "", _xlfn.CONCAT("[""mac"", """, AL64, """]")), IF(ISBLANK(AM64), "", _xlfn.CONCAT(", [""ip"", """, AM64, """]")), "]"))</f>
        <v/>
      </c>
    </row>
    <row r="65" spans="1:40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477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netatmo-kitchen</v>
      </c>
      <c r="AF65" s="11" t="s">
        <v>736</v>
      </c>
      <c r="AG65" s="9" t="s">
        <v>737</v>
      </c>
      <c r="AH65" s="9" t="s">
        <v>734</v>
      </c>
      <c r="AI65" s="9" t="s">
        <v>128</v>
      </c>
      <c r="AJ65" s="9" t="str">
        <f>G65</f>
        <v>Kitchen</v>
      </c>
      <c r="AN65" s="9" t="str">
        <f>IF(AND(ISBLANK(AL65), ISBLANK(AM65)), "", _xlfn.CONCAT("[", IF(ISBLANK(AL65), "", _xlfn.CONCAT("[""mac"", """, AL65, """]")), IF(ISBLANK(AM65), "", _xlfn.CONCAT(", [""ip"", """, AM65, """]")), "]"))</f>
        <v/>
      </c>
    </row>
    <row r="66" spans="1:40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478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764</v>
      </c>
      <c r="O66" s="11" t="s">
        <v>479</v>
      </c>
      <c r="P66" s="11"/>
      <c r="Q66" s="11"/>
      <c r="R66" s="11"/>
      <c r="S66" s="9"/>
      <c r="V66" s="9" t="s">
        <v>481</v>
      </c>
      <c r="X66" s="11"/>
      <c r="Z66" s="9" t="str">
        <f>IF(ISBLANK(Y66),  "", _xlfn.CONCAT("haas/entity/sensor/", LOWER(C66), "/", E66, "/config"))</f>
        <v/>
      </c>
      <c r="AA66" s="9" t="str">
        <f>IF(ISBLANK(Y66),  "", _xlfn.CONCAT(LOWER(C66), "/", E66))</f>
        <v/>
      </c>
      <c r="AE66" s="9" t="str">
        <f>LOWER(_xlfn.CONCAT(Table2[[#This Row],[device_manufacturer]], "-",Table2[[#This Row],[device_suggested_area]]))</f>
        <v>netatmo-laundry</v>
      </c>
      <c r="AF66" s="11" t="s">
        <v>735</v>
      </c>
      <c r="AG66" s="9" t="s">
        <v>737</v>
      </c>
      <c r="AH66" s="9" t="s">
        <v>733</v>
      </c>
      <c r="AI66" s="9" t="s">
        <v>128</v>
      </c>
      <c r="AJ66" s="9" t="str">
        <f>G66</f>
        <v>Laundry</v>
      </c>
      <c r="AN66" s="9" t="str">
        <f>IF(AND(ISBLANK(AL66), ISBLANK(AM66)), "", _xlfn.CONCAT("[", IF(ISBLANK(AL66), "", _xlfn.CONCAT("[""mac"", """, AL66, """]")), IF(ISBLANK(AM66), "", _xlfn.CONCAT(", [""ip"", """, AM66, """]")), "]"))</f>
        <v/>
      </c>
    </row>
    <row r="67" spans="1:40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44</v>
      </c>
      <c r="V67" s="9" t="s">
        <v>182</v>
      </c>
      <c r="W67" s="9">
        <v>300</v>
      </c>
      <c r="X67" s="11" t="s">
        <v>34</v>
      </c>
      <c r="Y67" s="9" t="s">
        <v>45</v>
      </c>
      <c r="Z67" s="9" t="str">
        <f>IF(ISBLANK(Y67),  "", _xlfn.CONCAT("haas/entity/sensor/", LOWER(C67), "/", E67, "/config"))</f>
        <v>haas/entity/sensor/weewx/roof_cloud_base/config</v>
      </c>
      <c r="AA67" s="9" t="str">
        <f>IF(ISBLANK(Y67),  "", _xlfn.CONCAT(LOWER(C67), "/", E67))</f>
        <v>weewx/roof_cloud_base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>IF(AND(ISBLANK(AL67), ISBLANK(AM67)), "", _xlfn.CONCAT("[", IF(ISBLANK(AL67), "", _xlfn.CONCAT("[""mac"", """, AL67, """]")), IF(ISBLANK(AM67), "", _xlfn.CONCAT(", [""ip"", """, AM67, """]")), "]"))</f>
        <v/>
      </c>
    </row>
    <row r="68" spans="1:40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48</v>
      </c>
      <c r="V68" s="9" t="s">
        <v>183</v>
      </c>
      <c r="W68" s="9">
        <v>300</v>
      </c>
      <c r="X68" s="11" t="s">
        <v>34</v>
      </c>
      <c r="Y68" s="9" t="s">
        <v>49</v>
      </c>
      <c r="Z68" s="9" t="str">
        <f>IF(ISBLANK(Y68),  "", _xlfn.CONCAT("haas/entity/sensor/", LOWER(C68), "/", E68, "/config"))</f>
        <v>haas/entity/sensor/weewx/roof_max_solar_radiation/config</v>
      </c>
      <c r="AA68" s="9" t="str">
        <f>IF(ISBLANK(Y68),  "", _xlfn.CONCAT(LOWER(C68), "/", E68))</f>
        <v>weewx/roof_max_solar_radiation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>IF(AND(ISBLANK(AL68), ISBLANK(AM68)), "", _xlfn.CONCAT("[", IF(ISBLANK(AL68), "", _xlfn.CONCAT("[""mac"", """, AL68, """]")), IF(ISBLANK(AM68), "", _xlfn.CONCAT(", [""ip"", """, AM68, """]")), "]"))</f>
        <v/>
      </c>
    </row>
    <row r="69" spans="1:40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55</v>
      </c>
      <c r="Z69" s="9" t="str">
        <f>IF(ISBLANK(Y69),  "", _xlfn.CONCAT("haas/entity/sensor/", LOWER(C69), "/", E69, "/config"))</f>
        <v>haas/entity/sensor/weewx/roof_barometer_pressure/config</v>
      </c>
      <c r="AA69" s="9" t="str">
        <f>IF(ISBLANK(Y69),  "", _xlfn.CONCAT(LOWER(C69), "/", E69))</f>
        <v>weewx/roof_barometer_pressure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>IF(AND(ISBLANK(AL69), ISBLANK(AM69)), "", _xlfn.CONCAT("[", IF(ISBLANK(AL69), "", _xlfn.CONCAT("[""mac"", """, AL69, """]")), IF(ISBLANK(AM69), "", _xlfn.CONCAT(", [""ip"", """, AM69, """]")), "]"))</f>
        <v/>
      </c>
    </row>
    <row r="70" spans="1:40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51</v>
      </c>
      <c r="U70" s="9" t="s">
        <v>52</v>
      </c>
      <c r="W70" s="9">
        <v>300</v>
      </c>
      <c r="X70" s="11" t="s">
        <v>34</v>
      </c>
      <c r="Y70" s="9" t="s">
        <v>52</v>
      </c>
      <c r="Z70" s="9" t="str">
        <f>IF(ISBLANK(Y70),  "", _xlfn.CONCAT("haas/entity/sensor/", LOWER(C70), "/", E70, "/config"))</f>
        <v>haas/entity/sensor/weewx/roof_pressure/config</v>
      </c>
      <c r="AA70" s="9" t="str">
        <f>IF(ISBLANK(Y70),  "", _xlfn.CONCAT(LOWER(C70), "/", E70))</f>
        <v>weewx/roof_pressure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>IF(AND(ISBLANK(AL70), ISBLANK(AM70)), "", _xlfn.CONCAT("[", IF(ISBLANK(AL70), "", _xlfn.CONCAT("[""mac"", """, AL70, """]")), IF(ISBLANK(AM70), "", _xlfn.CONCAT(", [""ip"", """, AM70, """]")), "]"))</f>
        <v/>
      </c>
    </row>
    <row r="71" spans="1:40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110</v>
      </c>
      <c r="Z71" s="9" t="str">
        <f>IF(ISBLANK(Y71),  "", _xlfn.CONCAT("haas/entity/sensor/", LOWER(C71), "/", E71, "/config"))</f>
        <v>haas/entity/sensor/weewx/roof_wind_direction/config</v>
      </c>
      <c r="AA71" s="9" t="str">
        <f>IF(ISBLANK(Y71),  "", _xlfn.CONCAT(LOWER(C71), "/", E71))</f>
        <v>weewx/roof_wind_direction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>IF(AND(ISBLANK(AL71), ISBLANK(AM71)), "", _xlfn.CONCAT("[", IF(ISBLANK(AL71), "", _xlfn.CONCAT("[""mac"", """, AL71, """]")), IF(ISBLANK(AM71), "", _xlfn.CONCAT(", [""ip"", """, AM71, """]")), "]"))</f>
        <v/>
      </c>
    </row>
    <row r="72" spans="1:40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176</v>
      </c>
      <c r="V72" s="9" t="s">
        <v>185</v>
      </c>
      <c r="W72" s="9">
        <v>300</v>
      </c>
      <c r="X72" s="11" t="s">
        <v>34</v>
      </c>
      <c r="Y72" s="9" t="s">
        <v>113</v>
      </c>
      <c r="Z72" s="9" t="str">
        <f>IF(ISBLANK(Y72),  "", _xlfn.CONCAT("haas/entity/sensor/", LOWER(C72), "/", E72, "/config"))</f>
        <v>haas/entity/sensor/weewx/roof_wind_gust_direction/config</v>
      </c>
      <c r="AA72" s="9" t="str">
        <f>IF(ISBLANK(Y72),  "", _xlfn.CONCAT(LOWER(C72), "/", E72))</f>
        <v>weewx/roof_wind_gust_direction</v>
      </c>
      <c r="AB72" s="9" t="s">
        <v>400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>IF(AND(ISBLANK(AL72), ISBLANK(AM72)), "", _xlfn.CONCAT("[", IF(ISBLANK(AL72), "", _xlfn.CONCAT("[""mac"", """, AL72, """]")), IF(ISBLANK(AM72), "", _xlfn.CONCAT(", [""ip"", """, AM72, """]")), "]"))</f>
        <v/>
      </c>
    </row>
    <row r="73" spans="1:40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116</v>
      </c>
      <c r="Z73" s="9" t="str">
        <f>IF(ISBLANK(Y73),  "", _xlfn.CONCAT("haas/entity/sensor/", LOWER(C73), "/", E73, "/config"))</f>
        <v>haas/entity/sensor/weewx/roof_wind_gust_speed/config</v>
      </c>
      <c r="AA73" s="9" t="str">
        <f>IF(ISBLANK(Y73),  "", _xlfn.CONCAT(LOWER(C73), "/", E73))</f>
        <v>weewx/roof_wind_gust_speed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>IF(AND(ISBLANK(AL73), ISBLANK(AM73)), "", _xlfn.CONCAT("[", IF(ISBLANK(AL73), "", _xlfn.CONCAT("[""mac"", """, AL73, """]")), IF(ISBLANK(AM73), "", _xlfn.CONCAT(", [""ip"", """, AM73, """]")), "]"))</f>
        <v/>
      </c>
    </row>
    <row r="74" spans="1:40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T74" s="9" t="s">
        <v>177</v>
      </c>
      <c r="V74" s="9" t="s">
        <v>185</v>
      </c>
      <c r="W74" s="9">
        <v>300</v>
      </c>
      <c r="X74" s="11" t="s">
        <v>34</v>
      </c>
      <c r="Y74" s="9" t="s">
        <v>119</v>
      </c>
      <c r="Z74" s="9" t="str">
        <f>IF(ISBLANK(Y74),  "", _xlfn.CONCAT("haas/entity/sensor/", LOWER(C74), "/", E74, "/config"))</f>
        <v>haas/entity/sensor/weewx/roof_wind_speed_10min/config</v>
      </c>
      <c r="AA74" s="9" t="str">
        <f>IF(ISBLANK(Y74),  "", _xlfn.CONCAT(LOWER(C74), "/", E74))</f>
        <v>weewx/roof_wind_speed_10min</v>
      </c>
      <c r="AB74" s="9" t="s">
        <v>399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>IF(AND(ISBLANK(AL74), ISBLANK(AM74)), "", _xlfn.CONCAT("[", IF(ISBLANK(AL74), "", _xlfn.CONCAT("[""mac"", """, AL74, """]")), IF(ISBLANK(AM74), "", _xlfn.CONCAT(", [""ip"", """, AM74, """]")), "]"))</f>
        <v/>
      </c>
    </row>
    <row r="75" spans="1:40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V75" s="9" t="s">
        <v>185</v>
      </c>
      <c r="W75" s="9">
        <v>300</v>
      </c>
      <c r="X75" s="11" t="s">
        <v>34</v>
      </c>
      <c r="Y75" s="9" t="s">
        <v>122</v>
      </c>
      <c r="Z75" s="9" t="str">
        <f>IF(ISBLANK(Y75),  "", _xlfn.CONCAT("haas/entity/sensor/", LOWER(C75), "/", E75, "/config"))</f>
        <v>haas/entity/sensor/weewx/roof_wind_samples/config</v>
      </c>
      <c r="AA75" s="9" t="str">
        <f>IF(ISBLANK(Y75),  "", _xlfn.CONCAT(LOWER(C75), "/", E75))</f>
        <v>weewx/roof_wind_samples</v>
      </c>
      <c r="AB75" s="9" t="s">
        <v>401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>IF(AND(ISBLANK(AL75), ISBLANK(AM75)), "", _xlfn.CONCAT("[", IF(ISBLANK(AL75), "", _xlfn.CONCAT("[""mac"", """, AL75, """]")), IF(ISBLANK(AM75), "", _xlfn.CONCAT(", [""ip"", """, AM75, """]")), "]"))</f>
        <v/>
      </c>
    </row>
    <row r="76" spans="1:40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9" t="s">
        <v>125</v>
      </c>
      <c r="V76" s="9" t="s">
        <v>185</v>
      </c>
      <c r="W76" s="9">
        <v>300</v>
      </c>
      <c r="X76" s="11" t="s">
        <v>34</v>
      </c>
      <c r="Y76" s="9" t="s">
        <v>126</v>
      </c>
      <c r="Z76" s="9" t="str">
        <f>IF(ISBLANK(Y76),  "", _xlfn.CONCAT("haas/entity/sensor/", LOWER(C76), "/", E76, "/config"))</f>
        <v>haas/entity/sensor/weewx/roof_wind_run/config</v>
      </c>
      <c r="AA76" s="9" t="str">
        <f>IF(ISBLANK(Y76),  "", _xlfn.CONCAT(LOWER(C76), "/", E76))</f>
        <v>weewx/roof_wind_run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>IF(AND(ISBLANK(AL76), ISBLANK(AM76)), "", _xlfn.CONCAT("[", IF(ISBLANK(AL76), "", _xlfn.CONCAT("[""mac"", """, AL76, """]")), IF(ISBLANK(AM76), "", _xlfn.CONCAT(", [""ip"", """, AM76, """]")), "]"))</f>
        <v/>
      </c>
    </row>
    <row r="77" spans="1:40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9" t="s">
        <v>31</v>
      </c>
      <c r="T77" s="17" t="s">
        <v>177</v>
      </c>
      <c r="V77" s="9" t="s">
        <v>185</v>
      </c>
      <c r="W77" s="9">
        <v>300</v>
      </c>
      <c r="X77" s="11" t="s">
        <v>34</v>
      </c>
      <c r="Y77" s="9" t="s">
        <v>106</v>
      </c>
      <c r="Z77" s="9" t="str">
        <f>IF(ISBLANK(Y77),  "", _xlfn.CONCAT("haas/entity/sensor/", LOWER(C77), "/", E77, "/config"))</f>
        <v>haas/entity/sensor/weewx/roof_wind_speed/config</v>
      </c>
      <c r="AA77" s="9" t="str">
        <f>IF(ISBLANK(Y77),  "", _xlfn.CONCAT(LOWER(C77), "/", E77))</f>
        <v>weewx/roof_wind_speed</v>
      </c>
      <c r="AB77" s="9" t="s">
        <v>399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>IF(AND(ISBLANK(AL77), ISBLANK(AM77)), "", _xlfn.CONCAT("[", IF(ISBLANK(AL77), "", _xlfn.CONCAT("[""mac"", """, AL77, """]")), IF(ISBLANK(AM77), "", _xlfn.CONCAT(", [""ip"", """, AM77, """]")), "]"))</f>
        <v/>
      </c>
    </row>
    <row r="78" spans="1:40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9" t="s">
        <v>31</v>
      </c>
      <c r="T78" s="9" t="s">
        <v>232</v>
      </c>
      <c r="V78" s="9" t="s">
        <v>184</v>
      </c>
      <c r="W78" s="9">
        <v>300</v>
      </c>
      <c r="X78" s="11" t="s">
        <v>34</v>
      </c>
      <c r="Y78" s="9" t="s">
        <v>73</v>
      </c>
      <c r="Z78" s="9" t="str">
        <f>IF(ISBLANK(Y78),  "", _xlfn.CONCAT("haas/entity/sensor/", LOWER(C78), "/", E78, "/config"))</f>
        <v>haas/entity/sensor/weewx/roof_rain_rate/config</v>
      </c>
      <c r="AA78" s="9" t="str">
        <f>IF(ISBLANK(Y78),  "", _xlfn.CONCAT(LOWER(C78), "/", E78))</f>
        <v>weewx/roof_rain_rate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>IF(AND(ISBLANK(AL78), ISBLANK(AM78)), "", _xlfn.CONCAT("[", IF(ISBLANK(AL78), "", _xlfn.CONCAT("[""mac"", """, AL78, """]")), IF(ISBLANK(AM78), "", _xlfn.CONCAT(", [""ip"", """, AM78, """]")), "]"))</f>
        <v/>
      </c>
    </row>
    <row r="79" spans="1:40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764</v>
      </c>
      <c r="O79" s="11"/>
      <c r="P79" s="11"/>
      <c r="Q79" s="11"/>
      <c r="R79" s="11"/>
      <c r="S79" s="9" t="s">
        <v>60</v>
      </c>
      <c r="T79" s="9" t="s">
        <v>267</v>
      </c>
      <c r="V79" s="9" t="s">
        <v>184</v>
      </c>
      <c r="W79" s="9">
        <v>300</v>
      </c>
      <c r="X79" s="11" t="s">
        <v>34</v>
      </c>
      <c r="Y79" s="9" t="s">
        <v>65</v>
      </c>
      <c r="Z79" s="9" t="str">
        <f>IF(ISBLANK(Y79),  "", _xlfn.CONCAT("haas/entity/sensor/", LOWER(C79), "/", E79, "/config"))</f>
        <v>haas/entity/sensor/weewx/roof_hourly_rain/config</v>
      </c>
      <c r="AA79" s="9" t="str">
        <f>IF(ISBLANK(Y79),  "", _xlfn.CONCAT(LOWER(C79), "/", E79))</f>
        <v>weewx/roof_hourly_rain</v>
      </c>
      <c r="AB79" s="9" t="s">
        <v>759</v>
      </c>
      <c r="AC79" s="9">
        <v>1</v>
      </c>
      <c r="AD79" s="12" t="s">
        <v>194</v>
      </c>
      <c r="AE79" s="9" t="s">
        <v>582</v>
      </c>
      <c r="AF79" s="11">
        <v>3.15</v>
      </c>
      <c r="AG79" s="9" t="s">
        <v>556</v>
      </c>
      <c r="AH79" s="9" t="s">
        <v>36</v>
      </c>
      <c r="AI79" s="9" t="s">
        <v>37</v>
      </c>
      <c r="AJ79" s="9" t="s">
        <v>38</v>
      </c>
      <c r="AN79" s="9" t="str">
        <f>IF(AND(ISBLANK(AL79), ISBLANK(AM79)), "", _xlfn.CONCAT("[", IF(ISBLANK(AL79), "", _xlfn.CONCAT("[""mac"", """, AL79, """]")), IF(ISBLANK(AM79), "", _xlfn.CONCAT(", [""ip"", """, AM79, """]")), "]"))</f>
        <v/>
      </c>
    </row>
    <row r="80" spans="1:40" ht="16" customHeight="1" x14ac:dyDescent="0.2">
      <c r="A80" s="9">
        <v>1352</v>
      </c>
      <c r="B80" s="9" t="s">
        <v>26</v>
      </c>
      <c r="C80" s="9" t="s">
        <v>768</v>
      </c>
      <c r="D80" s="9" t="s">
        <v>507</v>
      </c>
      <c r="E80" s="9" t="s">
        <v>766</v>
      </c>
      <c r="F80" s="9" t="str">
        <f>IF(ISBLANK(E80), "", Table2[[#This Row],[unique_id]])</f>
        <v>graph_break</v>
      </c>
      <c r="G80" s="9" t="s">
        <v>767</v>
      </c>
      <c r="H80" s="9" t="s">
        <v>59</v>
      </c>
      <c r="I80" s="9" t="s">
        <v>193</v>
      </c>
      <c r="N80" s="9" t="s">
        <v>764</v>
      </c>
      <c r="O80" s="11"/>
      <c r="P80" s="11"/>
      <c r="Q80" s="11"/>
      <c r="R80" s="11"/>
      <c r="S80" s="9"/>
      <c r="X80" s="11"/>
      <c r="Z80" s="9" t="str">
        <f>IF(ISBLANK(Y80),  "", _xlfn.CONCAT("haas/entity/sensor/", LOWER(C80), "/", E80, "/config"))</f>
        <v/>
      </c>
      <c r="AA80" s="9" t="str">
        <f>IF(ISBLANK(Y80),  "", _xlfn.CONCAT(LOWER(C80), "/", E80))</f>
        <v/>
      </c>
      <c r="AD80" s="12"/>
      <c r="AN80" s="13" t="str">
        <f>IF(AND(ISBLANK(AL80), ISBLANK(AM80)), "", _xlfn.CONCAT("[", IF(ISBLANK(AL80), "", _xlfn.CONCAT("[""mac"", """, AL80, """]")), IF(ISBLANK(AM80), "", _xlfn.CONCAT(", [""ip"", """, AM80, """]")), "]"))</f>
        <v/>
      </c>
    </row>
    <row r="81" spans="1:40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764</v>
      </c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62</v>
      </c>
      <c r="Z81" s="9" t="str">
        <f>IF(ISBLANK(Y81),  "", _xlfn.CONCAT("haas/entity/sensor/", LOWER(C81), "/", E81, "/config"))</f>
        <v>haas/entity/sensor/weewx/roof_daily_rain/config</v>
      </c>
      <c r="AA81" s="9" t="str">
        <f>IF(ISBLANK(Y81),  "", _xlfn.CONCAT(LOWER(C81), "/", E81))</f>
        <v>weewx/roof_daily_rain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>IF(AND(ISBLANK(AL81), ISBLANK(AM81)), "", _xlfn.CONCAT("[", IF(ISBLANK(AL81), "", _xlfn.CONCAT("[""mac"", """, AL81, """]")), IF(ISBLANK(AM81), "", _xlfn.CONCAT(", [""ip"", """, AM81, """]")), "]"))</f>
        <v/>
      </c>
    </row>
    <row r="82" spans="1:40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9" t="s">
        <v>60</v>
      </c>
      <c r="T82" s="9" t="s">
        <v>267</v>
      </c>
      <c r="V82" s="9" t="s">
        <v>184</v>
      </c>
      <c r="W82" s="9">
        <v>300</v>
      </c>
      <c r="X82" s="11" t="s">
        <v>34</v>
      </c>
      <c r="Y82" s="9" t="s">
        <v>70</v>
      </c>
      <c r="Z82" s="9" t="str">
        <f>IF(ISBLANK(Y82),  "", _xlfn.CONCAT("haas/entity/sensor/", LOWER(C82), "/", E82, "/config"))</f>
        <v>haas/entity/sensor/weewx/roof_24hour_rain/config</v>
      </c>
      <c r="AA82" s="9" t="str">
        <f>IF(ISBLANK(Y82),  "", _xlfn.CONCAT(LOWER(C82), "/", E82))</f>
        <v>weewx/roof_24hour_rain</v>
      </c>
      <c r="AB82" s="9" t="s">
        <v>759</v>
      </c>
      <c r="AC82" s="9">
        <v>1</v>
      </c>
      <c r="AD82" s="12" t="s">
        <v>194</v>
      </c>
      <c r="AE82" s="9" t="s">
        <v>582</v>
      </c>
      <c r="AF82" s="11">
        <v>3.15</v>
      </c>
      <c r="AG82" s="9" t="s">
        <v>556</v>
      </c>
      <c r="AH82" s="9" t="s">
        <v>36</v>
      </c>
      <c r="AI82" s="9" t="s">
        <v>37</v>
      </c>
      <c r="AJ82" s="9" t="s">
        <v>38</v>
      </c>
      <c r="AN82" s="9" t="str">
        <f>IF(AND(ISBLANK(AL82), ISBLANK(AM82)), "", _xlfn.CONCAT("[", IF(ISBLANK(AL82), "", _xlfn.CONCAT("[""mac"", """, AL82, """]")), IF(ISBLANK(AM82), "", _xlfn.CONCAT(", [""ip"", """, AM82, """]")), "]"))</f>
        <v/>
      </c>
    </row>
    <row r="83" spans="1:40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/>
      <c r="X83" s="11"/>
      <c r="Z83" s="9" t="str">
        <f>IF(ISBLANK(Y83),  "", _xlfn.CONCAT("haas/entity/sensor/", LOWER(C83), "/", E83, "/config"))</f>
        <v/>
      </c>
      <c r="AA83" s="9" t="str">
        <f>IF(ISBLANK(Y83),  "", _xlfn.CONCAT(LOWER(C83), "/", E83))</f>
        <v/>
      </c>
      <c r="AD83" s="12"/>
      <c r="AN83" s="9" t="str">
        <f>IF(AND(ISBLANK(AL83), ISBLANK(AM83)), "", _xlfn.CONCAT("[", IF(ISBLANK(AL83), "", _xlfn.CONCAT("[""mac"", """, AL83, """]")), IF(ISBLANK(AM83), "", _xlfn.CONCAT(", [""ip"", """, AM83, """]")), "]"))</f>
        <v/>
      </c>
    </row>
    <row r="84" spans="1:40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9" t="s">
        <v>60</v>
      </c>
      <c r="T84" s="9" t="s">
        <v>61</v>
      </c>
      <c r="V84" s="9" t="s">
        <v>184</v>
      </c>
      <c r="W84" s="9">
        <v>300</v>
      </c>
      <c r="X84" s="11" t="s">
        <v>34</v>
      </c>
      <c r="Y84" s="9" t="s">
        <v>68</v>
      </c>
      <c r="Z84" s="9" t="str">
        <f>IF(ISBLANK(Y84),  "", _xlfn.CONCAT("haas/entity/sensor/", LOWER(C84), "/", E84, "/config"))</f>
        <v>haas/entity/sensor/weewx/roof_monthly_rain/config</v>
      </c>
      <c r="AA84" s="9" t="str">
        <f>IF(ISBLANK(Y84),  "", _xlfn.CONCAT(LOWER(C84), "/", E84))</f>
        <v>weewx/roof_monthly_rain</v>
      </c>
      <c r="AB84" s="9" t="s">
        <v>402</v>
      </c>
      <c r="AC84" s="9">
        <v>1</v>
      </c>
      <c r="AD84" s="12" t="s">
        <v>194</v>
      </c>
      <c r="AE84" s="9" t="s">
        <v>582</v>
      </c>
      <c r="AF84" s="11">
        <v>3.15</v>
      </c>
      <c r="AG84" s="9" t="s">
        <v>556</v>
      </c>
      <c r="AH84" s="9" t="s">
        <v>36</v>
      </c>
      <c r="AI84" s="9" t="s">
        <v>37</v>
      </c>
      <c r="AJ84" s="9" t="s">
        <v>38</v>
      </c>
      <c r="AN84" s="9" t="str">
        <f>IF(AND(ISBLANK(AL84), ISBLANK(AM84)), "", _xlfn.CONCAT("[", IF(ISBLANK(AL84), "", _xlfn.CONCAT("[""mac"", """, AL84, """]")), IF(ISBLANK(AM84), "", _xlfn.CONCAT(", [""ip"", """, AM84, """]")), "]"))</f>
        <v/>
      </c>
    </row>
    <row r="85" spans="1:40" ht="16" customHeight="1" x14ac:dyDescent="0.2">
      <c r="A85" s="9">
        <v>1357</v>
      </c>
      <c r="B85" s="9" t="s">
        <v>26</v>
      </c>
      <c r="C85" s="9" t="s">
        <v>768</v>
      </c>
      <c r="D85" s="9" t="s">
        <v>507</v>
      </c>
      <c r="E85" s="9" t="s">
        <v>766</v>
      </c>
      <c r="F85" s="9" t="str">
        <f>IF(ISBLANK(E85), "", Table2[[#This Row],[unique_id]])</f>
        <v>graph_break</v>
      </c>
      <c r="G85" s="9" t="s">
        <v>767</v>
      </c>
      <c r="H85" s="9" t="s">
        <v>59</v>
      </c>
      <c r="I85" s="9" t="s">
        <v>193</v>
      </c>
      <c r="N85" s="9" t="s">
        <v>764</v>
      </c>
      <c r="O85" s="11"/>
      <c r="P85" s="11"/>
      <c r="Q85" s="11"/>
      <c r="R85" s="11"/>
      <c r="S85" s="9"/>
      <c r="X85" s="11"/>
      <c r="Z85" s="9" t="str">
        <f>IF(ISBLANK(Y85),  "", _xlfn.CONCAT("haas/entity/sensor/", LOWER(C85), "/", E85, "/config"))</f>
        <v/>
      </c>
      <c r="AA85" s="9" t="str">
        <f>IF(ISBLANK(Y85),  "", _xlfn.CONCAT(LOWER(C85), "/", E85))</f>
        <v/>
      </c>
      <c r="AD85" s="12"/>
      <c r="AN85" s="13" t="str">
        <f>IF(AND(ISBLANK(AL85), ISBLANK(AM85)), "", _xlfn.CONCAT("[", IF(ISBLANK(AL85), "", _xlfn.CONCAT("[""mac"", """, AL85, """]")), IF(ISBLANK(AM85), "", _xlfn.CONCAT(", [""ip"", """, AM85, """]")), "]"))</f>
        <v/>
      </c>
    </row>
    <row r="86" spans="1:40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764</v>
      </c>
      <c r="O86" s="11"/>
      <c r="P86" s="11"/>
      <c r="Q86" s="11"/>
      <c r="R86" s="11"/>
      <c r="S86" s="9" t="s">
        <v>60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204</v>
      </c>
      <c r="Z86" s="9" t="str">
        <f>IF(ISBLANK(Y86),  "", _xlfn.CONCAT("haas/entity/sensor/", LOWER(C86), "/", E86, "/config"))</f>
        <v>haas/entity/sensor/weewx/roof_yearly_rain/config</v>
      </c>
      <c r="AA86" s="9" t="str">
        <f>IF(ISBLANK(Y86),  "", _xlfn.CONCAT(LOWER(C86), "/", E86))</f>
        <v>weewx/roof_yearly_rain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>IF(AND(ISBLANK(AL86), ISBLANK(AM86)), "", _xlfn.CONCAT("[", IF(ISBLANK(AL86), "", _xlfn.CONCAT("[""mac"", """, AL86, """]")), IF(ISBLANK(AM86), "", _xlfn.CONCAT(", [""ip"", """, AM86, """]")), "]"))</f>
        <v/>
      </c>
    </row>
    <row r="87" spans="1:40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76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77</v>
      </c>
      <c r="Z87" s="9" t="str">
        <f>IF(ISBLANK(Y87),  "", _xlfn.CONCAT("haas/entity/sensor/", LOWER(C87), "/", E87, "/config"))</f>
        <v>haas/entity/sensor/weewx/roof_rain/config</v>
      </c>
      <c r="AA87" s="9" t="str">
        <f>IF(ISBLANK(Y87),  "", _xlfn.CONCAT(LOWER(C87), "/", E87))</f>
        <v>weewx/roof_rain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>IF(AND(ISBLANK(AL87), ISBLANK(AM87)), "", _xlfn.CONCAT("[", IF(ISBLANK(AL87), "", _xlfn.CONCAT("[""mac"", """, AL87, """]")), IF(ISBLANK(AM87), "", _xlfn.CONCAT(", [""ip"", """, AM87, """]")), "]"))</f>
        <v/>
      </c>
    </row>
    <row r="88" spans="1:40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9" t="s">
        <v>31</v>
      </c>
      <c r="T88" s="9" t="s">
        <v>61</v>
      </c>
      <c r="V88" s="9" t="s">
        <v>184</v>
      </c>
      <c r="W88" s="9">
        <v>300</v>
      </c>
      <c r="X88" s="11" t="s">
        <v>34</v>
      </c>
      <c r="Y88" s="9" t="s">
        <v>80</v>
      </c>
      <c r="Z88" s="9" t="str">
        <f>IF(ISBLANK(Y88),  "", _xlfn.CONCAT("haas/entity/sensor/", LOWER(C88), "/", E88, "/config"))</f>
        <v>haas/entity/sensor/weewx/roof_storm_rain/config</v>
      </c>
      <c r="AA88" s="9" t="str">
        <f>IF(ISBLANK(Y88),  "", _xlfn.CONCAT(LOWER(C88), "/", E88))</f>
        <v>weewx/roof_storm_rain</v>
      </c>
      <c r="AB88" s="9" t="s">
        <v>402</v>
      </c>
      <c r="AC88" s="9">
        <v>1</v>
      </c>
      <c r="AD88" s="12" t="s">
        <v>194</v>
      </c>
      <c r="AE88" s="9" t="s">
        <v>582</v>
      </c>
      <c r="AF88" s="11">
        <v>3.15</v>
      </c>
      <c r="AG88" s="9" t="s">
        <v>556</v>
      </c>
      <c r="AH88" s="9" t="s">
        <v>36</v>
      </c>
      <c r="AI88" s="9" t="s">
        <v>37</v>
      </c>
      <c r="AJ88" s="9" t="s">
        <v>38</v>
      </c>
      <c r="AN88" s="9" t="str">
        <f>IF(AND(ISBLANK(AL88), ISBLANK(AM88)), "", _xlfn.CONCAT("[", IF(ISBLANK(AL88), "", _xlfn.CONCAT("[""mac"", """, AL88, """]")), IF(ISBLANK(AM88), "", _xlfn.CONCAT(", [""ip"", """, AM88, """]")), "]"))</f>
        <v/>
      </c>
    </row>
    <row r="89" spans="1:40" ht="16" customHeight="1" x14ac:dyDescent="0.2">
      <c r="A89" s="9">
        <v>1400</v>
      </c>
      <c r="B89" s="9" t="s">
        <v>26</v>
      </c>
      <c r="C89" s="9" t="s">
        <v>153</v>
      </c>
      <c r="D89" s="9" t="s">
        <v>428</v>
      </c>
      <c r="E89" s="9" t="s">
        <v>769</v>
      </c>
      <c r="F89" s="13" t="str">
        <f>IF(ISBLANK(E89), "", Table2[[#This Row],[unique_id]])</f>
        <v>home_movie</v>
      </c>
      <c r="G89" s="9" t="s">
        <v>783</v>
      </c>
      <c r="H89" s="9" t="s">
        <v>429</v>
      </c>
      <c r="I89" s="9" t="s">
        <v>132</v>
      </c>
      <c r="J89" s="9" t="s">
        <v>819</v>
      </c>
      <c r="L89" s="9" t="s">
        <v>326</v>
      </c>
      <c r="N89" s="9"/>
      <c r="O89" s="11"/>
      <c r="P89" s="11"/>
      <c r="Q89" s="11"/>
      <c r="R89" s="11"/>
      <c r="S89" s="9"/>
      <c r="V89" s="9" t="s">
        <v>757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13" t="str">
        <f>IF(AND(ISBLANK(AL89), ISBLANK(AM89)), "", _xlfn.CONCAT("[", IF(ISBLANK(AL89), "", _xlfn.CONCAT("[""mac"", """, AL89, """]")), IF(ISBLANK(AM89), "", _xlfn.CONCAT(", [""ip"", """, AM89, """]")), "]"))</f>
        <v/>
      </c>
    </row>
    <row r="90" spans="1:40" ht="16" customHeight="1" x14ac:dyDescent="0.2">
      <c r="A90" s="9">
        <v>1401</v>
      </c>
      <c r="B90" s="9" t="s">
        <v>26</v>
      </c>
      <c r="C90" s="9" t="s">
        <v>153</v>
      </c>
      <c r="D90" s="9" t="s">
        <v>428</v>
      </c>
      <c r="E90" s="9" t="s">
        <v>427</v>
      </c>
      <c r="F90" s="9" t="str">
        <f>IF(ISBLANK(E90), "", Table2[[#This Row],[unique_id]])</f>
        <v>home_sleep</v>
      </c>
      <c r="G90" s="9" t="s">
        <v>379</v>
      </c>
      <c r="H90" s="9" t="s">
        <v>429</v>
      </c>
      <c r="I90" s="9" t="s">
        <v>132</v>
      </c>
      <c r="J90" s="9" t="s">
        <v>821</v>
      </c>
      <c r="L90" s="9" t="s">
        <v>326</v>
      </c>
      <c r="N90" s="9"/>
      <c r="O90" s="11"/>
      <c r="P90" s="11"/>
      <c r="Q90" s="11"/>
      <c r="R90" s="11"/>
      <c r="S90" s="9"/>
      <c r="V90" s="9" t="s">
        <v>430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>IF(AND(ISBLANK(AL90), ISBLANK(AM90)), "", _xlfn.CONCAT("[", IF(ISBLANK(AL90), "", _xlfn.CONCAT("[""mac"", """, AL90, """]")), IF(ISBLANK(AM90), "", _xlfn.CONCAT(", [""ip"", """, AM90, """]")), "]"))</f>
        <v/>
      </c>
    </row>
    <row r="91" spans="1:40" ht="16" customHeight="1" x14ac:dyDescent="0.2">
      <c r="A91" s="9">
        <v>1402</v>
      </c>
      <c r="B91" s="9" t="s">
        <v>26</v>
      </c>
      <c r="C91" s="9" t="s">
        <v>153</v>
      </c>
      <c r="D91" s="9" t="s">
        <v>428</v>
      </c>
      <c r="E91" s="9" t="s">
        <v>756</v>
      </c>
      <c r="F91" s="9" t="str">
        <f>IF(ISBLANK(E91), "", Table2[[#This Row],[unique_id]])</f>
        <v>home_reset</v>
      </c>
      <c r="G91" s="9" t="s">
        <v>784</v>
      </c>
      <c r="H91" s="9" t="s">
        <v>429</v>
      </c>
      <c r="I91" s="9" t="s">
        <v>132</v>
      </c>
      <c r="J91" s="9" t="s">
        <v>820</v>
      </c>
      <c r="L91" s="9" t="s">
        <v>326</v>
      </c>
      <c r="N91" s="9"/>
      <c r="O91" s="11"/>
      <c r="P91" s="11"/>
      <c r="Q91" s="11"/>
      <c r="R91" s="11"/>
      <c r="S91" s="9"/>
      <c r="V91" s="9" t="s">
        <v>758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D91" s="12"/>
      <c r="AJ91" s="9" t="s">
        <v>174</v>
      </c>
      <c r="AN91" s="9" t="str">
        <f>IF(AND(ISBLANK(AL91), ISBLANK(AM91)), "", _xlfn.CONCAT("[", IF(ISBLANK(AL91), "", _xlfn.CONCAT("[""mac"", """, AL91, """]")), IF(ISBLANK(AM91), "", _xlfn.CONCAT(", [""ip"", """, AM91, """]")), "]"))</f>
        <v/>
      </c>
    </row>
    <row r="92" spans="1:40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785</v>
      </c>
      <c r="H92" s="9" t="s">
        <v>429</v>
      </c>
      <c r="I92" s="9" t="s">
        <v>132</v>
      </c>
      <c r="J92" s="9" t="s">
        <v>785</v>
      </c>
      <c r="L92" s="9" t="s">
        <v>326</v>
      </c>
      <c r="N92" s="9"/>
      <c r="O92" s="11"/>
      <c r="P92" s="11"/>
      <c r="Q92" s="11"/>
      <c r="R92" s="11"/>
      <c r="S92" s="9"/>
      <c r="V92" s="9" t="s">
        <v>325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E92" s="9" t="str">
        <f>IF(OR(ISBLANK(AL92), ISBLANK(AM92)), "", LOWER(_xlfn.CONCAT(Table2[[#This Row],[device_manufacturer]], "-",Table2[[#This Row],[device_suggested_area]], "-", Table2[[#This Row],[device_identifiers]])))</f>
        <v>tplink-bathroom-rails</v>
      </c>
      <c r="AF92" s="11" t="s">
        <v>553</v>
      </c>
      <c r="AG92" s="9" t="s">
        <v>561</v>
      </c>
      <c r="AH92" s="9" t="s">
        <v>550</v>
      </c>
      <c r="AI92" s="9" t="str">
        <f>IF(OR(ISBLANK(AL92), ISBLANK(AM92)), "", Table2[[#This Row],[device_via_device]])</f>
        <v>TPLink</v>
      </c>
      <c r="AJ92" s="9" t="s">
        <v>549</v>
      </c>
      <c r="AK92" s="9" t="s">
        <v>691</v>
      </c>
      <c r="AL92" s="9" t="s">
        <v>540</v>
      </c>
      <c r="AM92" s="9" t="s">
        <v>684</v>
      </c>
      <c r="AN92" s="9" t="str">
        <f>IF(AND(ISBLANK(AL92), ISBLANK(AM92)), "", _xlfn.CONCAT("[", IF(ISBLANK(AL92), "", _xlfn.CONCAT("[""mac"", """, AL92, """]")), IF(ISBLANK(AM92), "", _xlfn.CONCAT(", [""ip"", """, AM92, """]")), "]"))</f>
        <v>[["mac", "ac:84:c6:54:9d:98"], ["ip", "10.0.6.81"]]</v>
      </c>
    </row>
    <row r="93" spans="1:40" ht="16" customHeight="1" x14ac:dyDescent="0.2">
      <c r="A93" s="9">
        <v>1404</v>
      </c>
      <c r="B93" s="9" t="s">
        <v>26</v>
      </c>
      <c r="C93" s="9" t="s">
        <v>516</v>
      </c>
      <c r="D93" s="9" t="s">
        <v>134</v>
      </c>
      <c r="E93" s="9" t="s">
        <v>517</v>
      </c>
      <c r="F93" s="9" t="str">
        <f>IF(ISBLANK(E93), "", Table2[[#This Row],[unique_id]])</f>
        <v>roof_water_heater_booster</v>
      </c>
      <c r="G93" s="9" t="s">
        <v>782</v>
      </c>
      <c r="H93" s="9" t="s">
        <v>429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9"/>
      <c r="V93" s="9" t="s">
        <v>775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D93" s="9"/>
      <c r="AE93" s="9" t="str">
        <f>IF(OR(ISBLANK(AL93), ISBLANK(AM93)), "", LOWER(_xlfn.CONCAT(Table2[[#This Row],[device_manufacturer]], "-",Table2[[#This Row],[device_suggested_area]], "-", Table2[[#This Row],[device_identifiers]])))</f>
        <v>sonoff-roof-water-heater-booster</v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>Sonoff</v>
      </c>
      <c r="AJ93" s="9" t="s">
        <v>38</v>
      </c>
      <c r="AK93" s="9" t="s">
        <v>691</v>
      </c>
      <c r="AL93" s="9" t="s">
        <v>770</v>
      </c>
      <c r="AM93" s="18" t="s">
        <v>774</v>
      </c>
      <c r="AN93" s="9" t="str">
        <f>IF(AND(ISBLANK(AL93), ISBLANK(AM93)), "", _xlfn.CONCAT("[", IF(ISBLANK(AL93), "", _xlfn.CONCAT("[""mac"", """, AL93, """]")), IF(ISBLANK(AM93), "", _xlfn.CONCAT(", [""ip"", """, AM93, """]")), "]"))</f>
        <v>[["mac", "ec:fa:bc:50:3e:02"], ["ip", "10.0.6.99"]]</v>
      </c>
    </row>
    <row r="94" spans="1:40" ht="16" customHeight="1" x14ac:dyDescent="0.2">
      <c r="A94" s="9">
        <v>1405</v>
      </c>
      <c r="B94" s="9" t="s">
        <v>234</v>
      </c>
      <c r="C94" s="9" t="s">
        <v>516</v>
      </c>
      <c r="D94" s="9" t="s">
        <v>134</v>
      </c>
      <c r="E94" s="9" t="s">
        <v>776</v>
      </c>
      <c r="F94" s="9" t="str">
        <f>IF(ISBLANK(E94), "", Table2[[#This Row],[unique_id]])</f>
        <v>outdoor_pool_filter</v>
      </c>
      <c r="G94" s="9" t="s">
        <v>483</v>
      </c>
      <c r="H94" s="9" t="s">
        <v>429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9"/>
      <c r="V94" s="9" t="s">
        <v>319</v>
      </c>
      <c r="X94" s="11"/>
      <c r="Z94" s="9" t="str">
        <f>IF(ISBLANK(Y94),  "", _xlfn.CONCAT("haas/entity/sensor/", LOWER(C94), "/", E94, "/config"))</f>
        <v/>
      </c>
      <c r="AA94" s="9" t="str">
        <f>IF(ISBLANK(Y94),  "", _xlfn.CONCAT(LOWER(C94), "/", E94))</f>
        <v/>
      </c>
      <c r="AE94" s="9" t="str">
        <f>IF(OR(ISBLANK(AL94), ISBLANK(AM94)), "", LOWER(_xlfn.CONCAT(Table2[[#This Row],[device_manufacturer]], "-",Table2[[#This Row],[device_suggested_area]], "-", Table2[[#This Row],[device_identifiers]])))</f>
        <v/>
      </c>
      <c r="AF94" s="11" t="s">
        <v>772</v>
      </c>
      <c r="AG94" s="9" t="s">
        <v>771</v>
      </c>
      <c r="AH94" s="9" t="s">
        <v>773</v>
      </c>
      <c r="AI94" s="9" t="str">
        <f>IF(OR(ISBLANK(AL94), ISBLANK(AM94)), "", Table2[[#This Row],[device_via_device]])</f>
        <v/>
      </c>
      <c r="AJ94" s="9" t="s">
        <v>777</v>
      </c>
      <c r="AK94" s="9" t="s">
        <v>691</v>
      </c>
      <c r="AM94" s="18"/>
      <c r="AN94" s="9" t="str">
        <f>IF(AND(ISBLANK(AL94), ISBLANK(AM94)), "", _xlfn.CONCAT("[", IF(ISBLANK(AL94), "", _xlfn.CONCAT("[""mac"", """, AL94, """]")), IF(ISBLANK(AM94), "", _xlfn.CONCAT(", [""ip"", """, AM94, """]")), "]"))</f>
        <v/>
      </c>
    </row>
    <row r="95" spans="1:40" ht="16" customHeight="1" x14ac:dyDescent="0.2">
      <c r="A95" s="9">
        <v>1406</v>
      </c>
      <c r="B95" s="9" t="s">
        <v>26</v>
      </c>
      <c r="C95" s="9" t="s">
        <v>768</v>
      </c>
      <c r="D95" s="9" t="s">
        <v>507</v>
      </c>
      <c r="E95" s="9" t="s">
        <v>506</v>
      </c>
      <c r="F95" s="9" t="str">
        <f>IF(ISBLANK(E95), "", Table2[[#This Row],[unique_id]])</f>
        <v>column_break</v>
      </c>
      <c r="G95" s="9" t="s">
        <v>503</v>
      </c>
      <c r="H95" s="9" t="s">
        <v>429</v>
      </c>
      <c r="I95" s="9" t="s">
        <v>132</v>
      </c>
      <c r="L95" s="9" t="s">
        <v>504</v>
      </c>
      <c r="M95" s="9" t="s">
        <v>505</v>
      </c>
      <c r="N95" s="9"/>
      <c r="O95" s="11"/>
      <c r="P95" s="11"/>
      <c r="Q95" s="11"/>
      <c r="R95" s="11"/>
      <c r="S95" s="9"/>
      <c r="X95" s="11"/>
      <c r="AA95" s="9" t="str">
        <f>IF(ISBLANK(Y95),  "", _xlfn.CONCAT(LOWER(C95), "/", E95))</f>
        <v/>
      </c>
      <c r="AD95" s="12"/>
      <c r="AN95" s="9" t="str">
        <f>IF(AND(ISBLANK(AL95), ISBLANK(AM95)), "", _xlfn.CONCAT("[", IF(ISBLANK(AL95), "", _xlfn.CONCAT("[""mac"", """, AL95, """]")), IF(ISBLANK(AM95), "", _xlfn.CONCAT(", [""ip"", """, AM95, """]")), "]"))</f>
        <v/>
      </c>
    </row>
    <row r="96" spans="1:40" ht="16" customHeight="1" x14ac:dyDescent="0.2">
      <c r="A96" s="9">
        <v>1450</v>
      </c>
      <c r="B96" s="9" t="s">
        <v>26</v>
      </c>
      <c r="C96" s="9" t="s">
        <v>133</v>
      </c>
      <c r="D96" s="9" t="s">
        <v>129</v>
      </c>
      <c r="E96" s="9" t="s">
        <v>708</v>
      </c>
      <c r="F96" s="9" t="str">
        <f>IF(ISBLANK(E96), "", Table2[[#This Row],[unique_id]])</f>
        <v>ada_fan</v>
      </c>
      <c r="G96" s="9" t="s">
        <v>130</v>
      </c>
      <c r="H96" s="9" t="s">
        <v>131</v>
      </c>
      <c r="I96" s="9" t="s">
        <v>132</v>
      </c>
      <c r="J96" s="9" t="s">
        <v>840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senseme-ada-fan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130</v>
      </c>
      <c r="AK96" s="9" t="s">
        <v>691</v>
      </c>
      <c r="AL96" s="9" t="s">
        <v>576</v>
      </c>
      <c r="AM96" s="9" t="s">
        <v>694</v>
      </c>
      <c r="AN96" s="9" t="str">
        <f>IF(AND(ISBLANK(AL96), ISBLANK(AM96)), "", _xlfn.CONCAT("[", IF(ISBLANK(AL96), "", _xlfn.CONCAT("[""mac"", """, AL96, """]")), IF(ISBLANK(AM96), "", _xlfn.CONCAT(", [""ip"", """, AM96, """]")), "]"))</f>
        <v>[["mac", "20:f8:5e:d7:19:e0"], ["ip", "10.0.6.60"]]</v>
      </c>
    </row>
    <row r="97" spans="1:40" ht="16" customHeight="1" x14ac:dyDescent="0.2">
      <c r="A97" s="9">
        <v>1451</v>
      </c>
      <c r="B97" s="9" t="s">
        <v>26</v>
      </c>
      <c r="C97" s="9" t="s">
        <v>133</v>
      </c>
      <c r="D97" s="9" t="s">
        <v>129</v>
      </c>
      <c r="E97" s="9" t="s">
        <v>709</v>
      </c>
      <c r="F97" s="9" t="str">
        <f>IF(ISBLANK(E97), "", Table2[[#This Row],[unique_id]])</f>
        <v>edwin_fan</v>
      </c>
      <c r="G97" s="9" t="s">
        <v>127</v>
      </c>
      <c r="H97" s="9" t="s">
        <v>131</v>
      </c>
      <c r="I97" s="9" t="s">
        <v>132</v>
      </c>
      <c r="J97" s="9" t="s">
        <v>840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senseme-edwin-fan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127</v>
      </c>
      <c r="AK97" s="9" t="s">
        <v>691</v>
      </c>
      <c r="AL97" s="9" t="s">
        <v>577</v>
      </c>
      <c r="AM97" s="9" t="s">
        <v>695</v>
      </c>
      <c r="AN97" s="9" t="str">
        <f>IF(AND(ISBLANK(AL97), ISBLANK(AM97)), "", _xlfn.CONCAT("[", IF(ISBLANK(AL97), "", _xlfn.CONCAT("[""mac"", """, AL97, """]")), IF(ISBLANK(AM97), "", _xlfn.CONCAT(", [""ip"", """, AM97, """]")), "]"))</f>
        <v>[["mac", "20:f8:5e:d7:26:1c"], ["ip", "10.0.6.61"]]</v>
      </c>
    </row>
    <row r="98" spans="1:40" ht="16" customHeight="1" x14ac:dyDescent="0.2">
      <c r="A98" s="9">
        <v>1452</v>
      </c>
      <c r="B98" s="9" t="s">
        <v>26</v>
      </c>
      <c r="C98" s="9" t="s">
        <v>133</v>
      </c>
      <c r="D98" s="9" t="s">
        <v>129</v>
      </c>
      <c r="E98" s="9" t="s">
        <v>710</v>
      </c>
      <c r="F98" s="9" t="str">
        <f>IF(ISBLANK(E98), "", Table2[[#This Row],[unique_id]])</f>
        <v>parents_fan</v>
      </c>
      <c r="G98" s="9" t="s">
        <v>207</v>
      </c>
      <c r="H98" s="9" t="s">
        <v>131</v>
      </c>
      <c r="I98" s="9" t="s">
        <v>132</v>
      </c>
      <c r="J98" s="9" t="s">
        <v>817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senseme-parents-fan</v>
      </c>
      <c r="AF98" s="11" t="s">
        <v>574</v>
      </c>
      <c r="AG98" s="9" t="s">
        <v>129</v>
      </c>
      <c r="AH98" s="9" t="s">
        <v>575</v>
      </c>
      <c r="AI98" s="9" t="str">
        <f>IF(OR(ISBLANK(AL98), ISBLANK(AM98)), "", Table2[[#This Row],[device_via_device]])</f>
        <v>SenseMe</v>
      </c>
      <c r="AJ98" s="9" t="s">
        <v>207</v>
      </c>
      <c r="AK98" s="9" t="s">
        <v>691</v>
      </c>
      <c r="AL98" s="9" t="s">
        <v>580</v>
      </c>
      <c r="AM98" s="9" t="s">
        <v>696</v>
      </c>
      <c r="AN98" s="9" t="str">
        <f>IF(AND(ISBLANK(AL98), ISBLANK(AM98)), "", _xlfn.CONCAT("[", IF(ISBLANK(AL98), "", _xlfn.CONCAT("[""mac"", """, AL98, """]")), IF(ISBLANK(AM98), "", _xlfn.CONCAT(", [""ip"", """, AM98, """]")), "]"))</f>
        <v>[["mac", "20:f8:5e:d8:a5:6b"], ["ip", "10.0.6.62"]]</v>
      </c>
    </row>
    <row r="99" spans="1:40" ht="16" customHeight="1" x14ac:dyDescent="0.2">
      <c r="A99" s="9">
        <v>1453</v>
      </c>
      <c r="B99" s="9" t="s">
        <v>26</v>
      </c>
      <c r="C99" s="9" t="s">
        <v>259</v>
      </c>
      <c r="D99" s="9" t="s">
        <v>134</v>
      </c>
      <c r="E99" s="9" t="s">
        <v>296</v>
      </c>
      <c r="F99" s="9" t="str">
        <f>IF(ISBLANK(E99), "", Table2[[#This Row],[unique_id]])</f>
        <v>kitchen_fan</v>
      </c>
      <c r="G99" s="9" t="s">
        <v>221</v>
      </c>
      <c r="H99" s="9" t="s">
        <v>131</v>
      </c>
      <c r="I99" s="9" t="s">
        <v>132</v>
      </c>
      <c r="J99" s="9" t="s">
        <v>817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tplink-kitchen-fan</v>
      </c>
      <c r="AF99" s="11" t="s">
        <v>553</v>
      </c>
      <c r="AG99" s="9" t="s">
        <v>129</v>
      </c>
      <c r="AH99" s="9" t="s">
        <v>550</v>
      </c>
      <c r="AI99" s="9" t="str">
        <f>IF(OR(ISBLANK(AL99), ISBLANK(AM99)), "", Table2[[#This Row],[device_via_device]])</f>
        <v>TPLink</v>
      </c>
      <c r="AJ99" s="9" t="s">
        <v>221</v>
      </c>
      <c r="AK99" s="9" t="s">
        <v>691</v>
      </c>
      <c r="AL99" s="18" t="s">
        <v>554</v>
      </c>
      <c r="AM99" s="18" t="s">
        <v>690</v>
      </c>
      <c r="AN99" s="9" t="str">
        <f>IF(AND(ISBLANK(AL99), ISBLANK(AM99)), "", _xlfn.CONCAT("[", IF(ISBLANK(AL99), "", _xlfn.CONCAT("[""mac"", """, AL99, """]")), IF(ISBLANK(AM99), "", _xlfn.CONCAT(", [""ip"", """, AM99, """]")), "]"))</f>
        <v>[["mac", "ac:84:c6:0d:1b:9c"], ["ip", "10.0.6.87"]]</v>
      </c>
    </row>
    <row r="100" spans="1:40" ht="16" customHeight="1" x14ac:dyDescent="0.2">
      <c r="A100" s="9">
        <v>1454</v>
      </c>
      <c r="B100" s="9" t="s">
        <v>26</v>
      </c>
      <c r="C100" s="9" t="s">
        <v>133</v>
      </c>
      <c r="D100" s="9" t="s">
        <v>129</v>
      </c>
      <c r="E100" s="9" t="s">
        <v>711</v>
      </c>
      <c r="F100" s="9" t="str">
        <f>IF(ISBLANK(E100), "", Table2[[#This Row],[unique_id]])</f>
        <v>lounge_fan</v>
      </c>
      <c r="G100" s="9" t="s">
        <v>209</v>
      </c>
      <c r="H100" s="9" t="s">
        <v>131</v>
      </c>
      <c r="I100" s="9" t="s">
        <v>132</v>
      </c>
      <c r="J100" s="9" t="s">
        <v>817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E100" s="9" t="str">
        <f>IF(OR(ISBLANK(AL100), ISBLANK(AM100)), "", LOWER(_xlfn.CONCAT(Table2[[#This Row],[device_manufacturer]], "-",Table2[[#This Row],[device_suggested_area]], "-", Table2[[#This Row],[device_identifiers]])))</f>
        <v>senseme-lounge-fan</v>
      </c>
      <c r="AF100" s="11" t="s">
        <v>574</v>
      </c>
      <c r="AG100" s="9" t="s">
        <v>129</v>
      </c>
      <c r="AH100" s="9" t="s">
        <v>575</v>
      </c>
      <c r="AI100" s="9" t="str">
        <f>IF(OR(ISBLANK(AL100), ISBLANK(AM100)), "", Table2[[#This Row],[device_via_device]])</f>
        <v>SenseMe</v>
      </c>
      <c r="AJ100" s="9" t="s">
        <v>209</v>
      </c>
      <c r="AK100" s="9" t="s">
        <v>691</v>
      </c>
      <c r="AL100" s="9" t="s">
        <v>581</v>
      </c>
      <c r="AM100" s="9" t="s">
        <v>697</v>
      </c>
      <c r="AN100" s="9" t="str">
        <f>IF(AND(ISBLANK(AL100), ISBLANK(AM100)), "", _xlfn.CONCAT("[", IF(ISBLANK(AL100), "", _xlfn.CONCAT("[""mac"", """, AL100, """]")), IF(ISBLANK(AM100), "", _xlfn.CONCAT(", [""ip"", """, AM100, """]")), "]"))</f>
        <v>[["mac", "20:f8:5e:d9:11:77"], ["ip", "10.0.6.63"]]</v>
      </c>
    </row>
    <row r="101" spans="1:40" ht="16" customHeight="1" x14ac:dyDescent="0.2">
      <c r="A101" s="9">
        <v>1455</v>
      </c>
      <c r="B101" s="9" t="s">
        <v>26</v>
      </c>
      <c r="C101" s="9" t="s">
        <v>133</v>
      </c>
      <c r="D101" s="9" t="s">
        <v>129</v>
      </c>
      <c r="E101" s="9" t="s">
        <v>712</v>
      </c>
      <c r="F101" s="9" t="str">
        <f>IF(ISBLANK(E101), "", Table2[[#This Row],[unique_id]])</f>
        <v>deck_fan</v>
      </c>
      <c r="G101" s="9" t="s">
        <v>548</v>
      </c>
      <c r="H101" s="9" t="s">
        <v>131</v>
      </c>
      <c r="I101" s="9" t="s">
        <v>132</v>
      </c>
      <c r="J101" s="9" t="s">
        <v>131</v>
      </c>
      <c r="L101" s="9" t="s">
        <v>136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J101" s="9" t="s">
        <v>548</v>
      </c>
      <c r="AM101" s="15"/>
      <c r="AN101" s="9" t="str">
        <f>IF(AND(ISBLANK(AL101), ISBLANK(AM101)), "", _xlfn.CONCAT("[", IF(ISBLANK(AL101), "", _xlfn.CONCAT("[""mac"", """, AL101, """]")), IF(ISBLANK(AM101), "", _xlfn.CONCAT(", [""ip"", """, AM101, """]")), "]"))</f>
        <v/>
      </c>
    </row>
    <row r="102" spans="1:40" ht="16" customHeight="1" x14ac:dyDescent="0.2">
      <c r="A102" s="9">
        <v>1456</v>
      </c>
      <c r="B102" s="9" t="s">
        <v>26</v>
      </c>
      <c r="C102" s="9" t="s">
        <v>133</v>
      </c>
      <c r="D102" s="9" t="s">
        <v>129</v>
      </c>
      <c r="E102" s="9" t="s">
        <v>713</v>
      </c>
      <c r="F102" s="9" t="str">
        <f>IF(ISBLANK(E102), "", Table2[[#This Row],[unique_id]])</f>
        <v>deck_east_fan</v>
      </c>
      <c r="G102" s="9" t="s">
        <v>231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senseme-deck-east-fan</v>
      </c>
      <c r="AF102" s="11" t="s">
        <v>574</v>
      </c>
      <c r="AG102" s="9" t="s">
        <v>583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578</v>
      </c>
      <c r="AM102" s="9" t="s">
        <v>698</v>
      </c>
      <c r="AN102" s="9" t="str">
        <f>IF(AND(ISBLANK(AL102), ISBLANK(AM102)), "", _xlfn.CONCAT("[", IF(ISBLANK(AL102), "", _xlfn.CONCAT("[""mac"", """, AL102, """]")), IF(ISBLANK(AM102), "", _xlfn.CONCAT(", [""ip"", """, AM102, """]")), "]"))</f>
        <v>[["mac", "20:f8:5e:1e:ea:a0"], ["ip", "10.0.6.64"]]</v>
      </c>
    </row>
    <row r="103" spans="1:40" ht="16" customHeight="1" x14ac:dyDescent="0.2">
      <c r="A103" s="9">
        <v>1457</v>
      </c>
      <c r="B103" s="9" t="s">
        <v>26</v>
      </c>
      <c r="C103" s="9" t="s">
        <v>133</v>
      </c>
      <c r="D103" s="9" t="s">
        <v>129</v>
      </c>
      <c r="E103" s="9" t="s">
        <v>714</v>
      </c>
      <c r="F103" s="9" t="str">
        <f>IF(ISBLANK(E103), "", Table2[[#This Row],[unique_id]])</f>
        <v>deck_west_fan</v>
      </c>
      <c r="G103" s="9" t="s">
        <v>230</v>
      </c>
      <c r="H103" s="9" t="s">
        <v>131</v>
      </c>
      <c r="I103" s="9" t="s">
        <v>132</v>
      </c>
      <c r="N103" s="9"/>
      <c r="O103" s="11"/>
      <c r="P103" s="11"/>
      <c r="Q103" s="11"/>
      <c r="R103" s="11"/>
      <c r="S103" s="9"/>
      <c r="V103" s="9" t="s">
        <v>297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/>
      <c r="AE103" s="9" t="str">
        <f>IF(OR(ISBLANK(AL103), ISBLANK(AM103)), "", LOWER(_xlfn.CONCAT(Table2[[#This Row],[device_manufacturer]], "-",Table2[[#This Row],[device_suggested_area]], "-", Table2[[#This Row],[device_identifiers]])))</f>
        <v>senseme-deck-west-fan</v>
      </c>
      <c r="AF103" s="11" t="s">
        <v>574</v>
      </c>
      <c r="AG103" s="9" t="s">
        <v>584</v>
      </c>
      <c r="AH103" s="9" t="s">
        <v>575</v>
      </c>
      <c r="AI103" s="9" t="str">
        <f>IF(OR(ISBLANK(AL103), ISBLANK(AM103)), "", Table2[[#This Row],[device_via_device]])</f>
        <v>SenseMe</v>
      </c>
      <c r="AJ103" s="9" t="s">
        <v>548</v>
      </c>
      <c r="AK103" s="9" t="s">
        <v>691</v>
      </c>
      <c r="AL103" s="9" t="s">
        <v>579</v>
      </c>
      <c r="AM103" s="17" t="s">
        <v>699</v>
      </c>
      <c r="AN103" s="9" t="str">
        <f>IF(AND(ISBLANK(AL103), ISBLANK(AM103)), "", _xlfn.CONCAT("[", IF(ISBLANK(AL103), "", _xlfn.CONCAT("[""mac"", """, AL103, """]")), IF(ISBLANK(AM103), "", _xlfn.CONCAT(", [""ip"", """, AM103, """]")), "]"))</f>
        <v>[["mac", "20:f8:5e:1e:da:35"], ["ip", "10.0.6.65"]]</v>
      </c>
    </row>
    <row r="104" spans="1:40" ht="16" customHeight="1" x14ac:dyDescent="0.2">
      <c r="A104" s="9">
        <v>1459</v>
      </c>
      <c r="B104" s="9" t="s">
        <v>26</v>
      </c>
      <c r="C104" s="9" t="s">
        <v>788</v>
      </c>
      <c r="D104" s="9" t="s">
        <v>129</v>
      </c>
      <c r="E104" s="19" t="s">
        <v>793</v>
      </c>
      <c r="F104" s="13" t="str">
        <f>IF(ISBLANK(E104), "", Table2[[#This Row],[unique_id]])</f>
        <v>lounge_air_purifier</v>
      </c>
      <c r="G104" s="9" t="s">
        <v>209</v>
      </c>
      <c r="H104" s="9" t="s">
        <v>789</v>
      </c>
      <c r="I104" s="9" t="s">
        <v>132</v>
      </c>
      <c r="J104" s="9" t="s">
        <v>816</v>
      </c>
      <c r="L104" s="9" t="s">
        <v>136</v>
      </c>
      <c r="N104" s="9"/>
      <c r="O104" s="11"/>
      <c r="P104" s="11" t="s">
        <v>858</v>
      </c>
      <c r="Q104" s="11"/>
      <c r="R104" s="22" t="s">
        <v>907</v>
      </c>
      <c r="S104" s="9"/>
      <c r="V104" s="9" t="s">
        <v>790</v>
      </c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 t="str">
        <f>LOWER(_xlfn.CONCAT("http://macmini-nel:8087/#/device/",Table2[[#This Row],[connection_mac]]))</f>
        <v>http://macmini-nel:8087/#/device/0x9035eafffe404425</v>
      </c>
      <c r="AE104" s="9" t="s">
        <v>805</v>
      </c>
      <c r="AF104" s="11" t="s">
        <v>806</v>
      </c>
      <c r="AG104" s="9" t="s">
        <v>804</v>
      </c>
      <c r="AH104" s="9" t="s">
        <v>807</v>
      </c>
      <c r="AI104" s="9" t="s">
        <v>788</v>
      </c>
      <c r="AJ104" s="9" t="s">
        <v>209</v>
      </c>
      <c r="AL104" s="9" t="s">
        <v>841</v>
      </c>
      <c r="AN104" s="13" t="str">
        <f>IF(AND(ISBLANK(AL104), ISBLANK(AM104)), "", _xlfn.CONCAT("[", IF(ISBLANK(AL104), "", _xlfn.CONCAT("[""mac"", """, AL104, """]")), IF(ISBLANK(AM104), "", _xlfn.CONCAT(", [""ip"", """, AM104, """]")), "]"))</f>
        <v>[["mac", "0x9035eafffe404425"]]</v>
      </c>
    </row>
    <row r="105" spans="1:40" ht="16" customHeight="1" x14ac:dyDescent="0.2">
      <c r="A105" s="9">
        <v>1460</v>
      </c>
      <c r="B105" s="9" t="s">
        <v>26</v>
      </c>
      <c r="C105" s="9" t="s">
        <v>788</v>
      </c>
      <c r="D105" s="9" t="s">
        <v>129</v>
      </c>
      <c r="E105" s="19" t="s">
        <v>913</v>
      </c>
      <c r="F105" s="13" t="str">
        <f>IF(ISBLANK(E105), "", Table2[[#This Row],[unique_id]])</f>
        <v>dining_air_purifier</v>
      </c>
      <c r="G105" s="9" t="s">
        <v>208</v>
      </c>
      <c r="H105" s="9" t="s">
        <v>789</v>
      </c>
      <c r="I105" s="9" t="s">
        <v>132</v>
      </c>
      <c r="J105" s="9" t="s">
        <v>816</v>
      </c>
      <c r="L105" s="9" t="s">
        <v>136</v>
      </c>
      <c r="N105" s="9"/>
      <c r="O105" s="11"/>
      <c r="P105" s="11" t="s">
        <v>858</v>
      </c>
      <c r="Q105" s="11"/>
      <c r="R105" s="22" t="s">
        <v>907</v>
      </c>
      <c r="S105" s="9"/>
      <c r="V105" s="9" t="s">
        <v>790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 t="str">
        <f>LOWER(_xlfn.CONCAT("http://macmini-nel:8087/#/device/",Table2[[#This Row],[connection_mac]]))</f>
        <v>http://macmini-nel:8087/#/device/0x9035eafffe82fef8</v>
      </c>
      <c r="AE105" s="9" t="s">
        <v>915</v>
      </c>
      <c r="AF105" s="11" t="s">
        <v>806</v>
      </c>
      <c r="AG105" s="9" t="s">
        <v>804</v>
      </c>
      <c r="AH105" s="9" t="s">
        <v>807</v>
      </c>
      <c r="AI105" s="9" t="s">
        <v>788</v>
      </c>
      <c r="AJ105" s="9" t="s">
        <v>208</v>
      </c>
      <c r="AL105" s="9" t="s">
        <v>914</v>
      </c>
      <c r="AN105" s="13" t="str">
        <f>IF(AND(ISBLANK(AL105), ISBLANK(AM105)), "", _xlfn.CONCAT("[", IF(ISBLANK(AL105), "", _xlfn.CONCAT("[""mac"", """, AL105, """]")), IF(ISBLANK(AM105), "", _xlfn.CONCAT(", [""ip"", """, AM105, """]")), "]"))</f>
        <v>[["mac", "0x9035eafffe82fef8"]]</v>
      </c>
    </row>
    <row r="106" spans="1:40" ht="16" customHeight="1" x14ac:dyDescent="0.2">
      <c r="A106" s="9">
        <v>1461</v>
      </c>
      <c r="B106" s="9" t="s">
        <v>26</v>
      </c>
      <c r="C106" s="9" t="s">
        <v>768</v>
      </c>
      <c r="D106" s="9" t="s">
        <v>507</v>
      </c>
      <c r="E106" s="9" t="s">
        <v>506</v>
      </c>
      <c r="F106" s="9" t="str">
        <f>IF(ISBLANK(E106), "", Table2[[#This Row],[unique_id]])</f>
        <v>column_break</v>
      </c>
      <c r="G106" s="9" t="s">
        <v>503</v>
      </c>
      <c r="H106" s="9" t="s">
        <v>789</v>
      </c>
      <c r="I106" s="9" t="s">
        <v>132</v>
      </c>
      <c r="L106" s="9" t="s">
        <v>504</v>
      </c>
      <c r="M106" s="9" t="s">
        <v>505</v>
      </c>
      <c r="N106" s="9"/>
      <c r="O106" s="11"/>
      <c r="P106" s="11"/>
      <c r="Q106" s="11"/>
      <c r="R106" s="11"/>
      <c r="S106" s="9"/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/>
      <c r="AN106" s="13" t="str">
        <f>IF(AND(ISBLANK(AL106), ISBLANK(AM106)), "", _xlfn.CONCAT("[", IF(ISBLANK(AL106), "", _xlfn.CONCAT("[""mac"", """, AL106, """]")), IF(ISBLANK(AM106), "", _xlfn.CONCAT(", [""ip"", """, AM106, """]")), "]"))</f>
        <v/>
      </c>
    </row>
    <row r="107" spans="1:40" ht="16" customHeight="1" x14ac:dyDescent="0.2">
      <c r="A107" s="9">
        <v>1500</v>
      </c>
      <c r="B107" s="9" t="s">
        <v>26</v>
      </c>
      <c r="C107" s="9" t="s">
        <v>133</v>
      </c>
      <c r="D107" s="9" t="s">
        <v>137</v>
      </c>
      <c r="E107" s="9" t="s">
        <v>708</v>
      </c>
      <c r="F107" s="9" t="str">
        <f>IF(ISBLANK(E107), "", Table2[[#This Row],[unique_id]])</f>
        <v>ada_fan</v>
      </c>
      <c r="G107" s="9" t="s">
        <v>140</v>
      </c>
      <c r="H107" s="9" t="s">
        <v>139</v>
      </c>
      <c r="I107" s="9" t="s">
        <v>132</v>
      </c>
      <c r="J107" s="9" t="s">
        <v>869</v>
      </c>
      <c r="L107" s="9" t="s">
        <v>136</v>
      </c>
      <c r="N107" s="9"/>
      <c r="O107" s="11"/>
      <c r="P107" s="11"/>
      <c r="Q107" s="11"/>
      <c r="R107" s="11"/>
      <c r="S107" s="9"/>
      <c r="V107" s="9" t="s">
        <v>389</v>
      </c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/>
      <c r="AJ107" s="9" t="s">
        <v>130</v>
      </c>
      <c r="AN107" s="9" t="str">
        <f>IF(AND(ISBLANK(AL107), ISBLANK(AM107)), "", _xlfn.CONCAT("[", IF(ISBLANK(AL107), "", _xlfn.CONCAT("[""mac"", """, AL107, """]")), IF(ISBLANK(AM107), "", _xlfn.CONCAT(", [""ip"", """, AM107, """]")), "]"))</f>
        <v/>
      </c>
    </row>
    <row r="108" spans="1:40" ht="16" customHeight="1" x14ac:dyDescent="0.2">
      <c r="A108" s="9">
        <v>1501</v>
      </c>
      <c r="B108" s="9" t="s">
        <v>26</v>
      </c>
      <c r="C108" s="9" t="s">
        <v>592</v>
      </c>
      <c r="D108" s="9" t="s">
        <v>137</v>
      </c>
      <c r="E108" s="9" t="s">
        <v>418</v>
      </c>
      <c r="F108" s="9" t="str">
        <f>IF(ISBLANK(E108), "", Table2[[#This Row],[unique_id]])</f>
        <v>ada_lamp</v>
      </c>
      <c r="G108" s="9" t="s">
        <v>210</v>
      </c>
      <c r="H108" s="9" t="s">
        <v>139</v>
      </c>
      <c r="I108" s="9" t="s">
        <v>132</v>
      </c>
      <c r="J108" s="9" t="s">
        <v>908</v>
      </c>
      <c r="K108" s="9" t="s">
        <v>422</v>
      </c>
      <c r="L108" s="9" t="s">
        <v>136</v>
      </c>
      <c r="N108" s="9"/>
      <c r="O108" s="11"/>
      <c r="P108" s="11" t="s">
        <v>859</v>
      </c>
      <c r="Q108" s="24" t="s">
        <v>880</v>
      </c>
      <c r="R108" s="22" t="s">
        <v>917</v>
      </c>
      <c r="S108" s="9"/>
      <c r="V108" s="9" t="s">
        <v>389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8" s="9" t="str">
        <f>LOWER(_xlfn.CONCAT(Table2[[#This Row],[device_suggested_area]], "-",Table2[[#This Row],[device_identifiers]]))</f>
        <v>ada-lamp</v>
      </c>
      <c r="AF108" s="11" t="s">
        <v>854</v>
      </c>
      <c r="AG108" s="9" t="s">
        <v>871</v>
      </c>
      <c r="AH108" s="9" t="s">
        <v>853</v>
      </c>
      <c r="AI108" s="9" t="s">
        <v>592</v>
      </c>
      <c r="AJ108" s="9" t="s">
        <v>130</v>
      </c>
      <c r="AN108" s="9" t="str">
        <f>IF(AND(ISBLANK(AL108), ISBLANK(AM108)), "", _xlfn.CONCAT("[", IF(ISBLANK(AL108), "", _xlfn.CONCAT("[""mac"", """, AL108, """]")), IF(ISBLANK(AM108), "", _xlfn.CONCAT(", [""ip"", """, AM108, """]")), "]"))</f>
        <v/>
      </c>
    </row>
    <row r="109" spans="1:40" ht="16" customHeight="1" x14ac:dyDescent="0.2">
      <c r="A109" s="9">
        <v>1502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858</v>
      </c>
      <c r="Q109" s="24" t="s">
        <v>880</v>
      </c>
      <c r="R109" s="22" t="s">
        <v>907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9" s="9" t="str">
        <f>LOWER(_xlfn.CONCAT(Table2[[#This Row],[device_suggested_area]], "-",Table2[[#This Row],[device_identifiers]]))</f>
        <v>ada-lamp-bulb-1</v>
      </c>
      <c r="AF109" s="11" t="s">
        <v>854</v>
      </c>
      <c r="AG109" s="9" t="s">
        <v>872</v>
      </c>
      <c r="AH109" s="9" t="s">
        <v>853</v>
      </c>
      <c r="AI109" s="9" t="s">
        <v>592</v>
      </c>
      <c r="AJ109" s="9" t="s">
        <v>130</v>
      </c>
      <c r="AL109" s="9" t="s">
        <v>878</v>
      </c>
      <c r="AN109" s="9" t="str">
        <f>IF(AND(ISBLANK(AL109), ISBLANK(AM109)), "", _xlfn.CONCAT("[", IF(ISBLANK(AL109), "", _xlfn.CONCAT("[""mac"", """, AL109, """]")), IF(ISBLANK(AM109), "", _xlfn.CONCAT(", [""ip"", """, AM109, """]")), "]"))</f>
        <v>[["mac", "0x0017880103433075"]]</v>
      </c>
    </row>
    <row r="110" spans="1:40" ht="16" customHeight="1" x14ac:dyDescent="0.2">
      <c r="A110" s="9">
        <v>1503</v>
      </c>
      <c r="B110" s="9" t="s">
        <v>26</v>
      </c>
      <c r="C110" s="9" t="s">
        <v>592</v>
      </c>
      <c r="D110" s="9" t="s">
        <v>137</v>
      </c>
      <c r="E110" s="9" t="s">
        <v>419</v>
      </c>
      <c r="F110" s="9" t="str">
        <f>IF(ISBLANK(E110), "", Table2[[#This Row],[unique_id]])</f>
        <v>edwin_lamp</v>
      </c>
      <c r="G110" s="9" t="s">
        <v>220</v>
      </c>
      <c r="H110" s="9" t="s">
        <v>139</v>
      </c>
      <c r="I110" s="9" t="s">
        <v>132</v>
      </c>
      <c r="J110" s="9" t="s">
        <v>908</v>
      </c>
      <c r="K110" s="9" t="s">
        <v>421</v>
      </c>
      <c r="L110" s="9" t="s">
        <v>136</v>
      </c>
      <c r="N110" s="9"/>
      <c r="O110" s="11"/>
      <c r="P110" s="11" t="s">
        <v>859</v>
      </c>
      <c r="Q110" s="24" t="s">
        <v>881</v>
      </c>
      <c r="R110" s="22" t="s">
        <v>917</v>
      </c>
      <c r="S110" s="9"/>
      <c r="V110" s="9" t="s">
        <v>389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10" s="9" t="str">
        <f>LOWER(_xlfn.CONCAT(Table2[[#This Row],[device_suggested_area]], "-",Table2[[#This Row],[device_identifiers]]))</f>
        <v>edwin-lamp</v>
      </c>
      <c r="AF110" s="11" t="s">
        <v>854</v>
      </c>
      <c r="AG110" s="9" t="s">
        <v>871</v>
      </c>
      <c r="AH110" s="9" t="s">
        <v>853</v>
      </c>
      <c r="AI110" s="9" t="s">
        <v>592</v>
      </c>
      <c r="AJ110" s="9" t="s">
        <v>127</v>
      </c>
      <c r="AN110" s="9" t="str">
        <f>IF(AND(ISBLANK(AL110), ISBLANK(AM110)), "", _xlfn.CONCAT("[", IF(ISBLANK(AL110), "", _xlfn.CONCAT("[""mac"", """, AL110, """]")), IF(ISBLANK(AM110), "", _xlfn.CONCAT(", [""ip"", """, AM110, """]")), "]"))</f>
        <v/>
      </c>
    </row>
    <row r="111" spans="1:40" ht="16" customHeight="1" x14ac:dyDescent="0.2">
      <c r="A111" s="9">
        <v>1504</v>
      </c>
      <c r="B111" s="9" t="s">
        <v>26</v>
      </c>
      <c r="C111" s="9" t="s">
        <v>592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858</v>
      </c>
      <c r="Q111" s="24" t="s">
        <v>881</v>
      </c>
      <c r="R111" s="22" t="s">
        <v>907</v>
      </c>
      <c r="S111" s="9"/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11" s="9" t="str">
        <f>LOWER(_xlfn.CONCAT(Table2[[#This Row],[device_suggested_area]], "-",Table2[[#This Row],[device_identifiers]]))</f>
        <v>edwin-lamp-bulb-1</v>
      </c>
      <c r="AF111" s="11" t="s">
        <v>854</v>
      </c>
      <c r="AG111" s="9" t="s">
        <v>872</v>
      </c>
      <c r="AH111" s="9" t="s">
        <v>853</v>
      </c>
      <c r="AI111" s="9" t="s">
        <v>592</v>
      </c>
      <c r="AJ111" s="9" t="s">
        <v>127</v>
      </c>
      <c r="AL111" s="9" t="s">
        <v>905</v>
      </c>
      <c r="AN111" s="9" t="str">
        <f>IF(AND(ISBLANK(AL111), ISBLANK(AM111)), "", _xlfn.CONCAT("[", IF(ISBLANK(AL111), "", _xlfn.CONCAT("[""mac"", """, AL111, """]")), IF(ISBLANK(AM111), "", _xlfn.CONCAT(", [""ip"", """, AM111, """]")), "]"))</f>
        <v>[["mac", "0x0017880102b8fd87"]]</v>
      </c>
    </row>
    <row r="112" spans="1:40" ht="16" customHeight="1" x14ac:dyDescent="0.2">
      <c r="A112" s="9">
        <v>1505</v>
      </c>
      <c r="B112" s="9" t="s">
        <v>26</v>
      </c>
      <c r="C112" s="9" t="s">
        <v>133</v>
      </c>
      <c r="D112" s="9" t="s">
        <v>137</v>
      </c>
      <c r="E112" s="9" t="s">
        <v>709</v>
      </c>
      <c r="F112" s="9" t="str">
        <f>IF(ISBLANK(E112), "", Table2[[#This Row],[unique_id]])</f>
        <v>edwin_fan</v>
      </c>
      <c r="G112" s="9" t="s">
        <v>205</v>
      </c>
      <c r="H112" s="9" t="s">
        <v>139</v>
      </c>
      <c r="I112" s="9" t="s">
        <v>132</v>
      </c>
      <c r="J112" s="9" t="s">
        <v>869</v>
      </c>
      <c r="L112" s="9" t="s">
        <v>136</v>
      </c>
      <c r="N112" s="9"/>
      <c r="O112" s="11"/>
      <c r="P112" s="11"/>
      <c r="Q112" s="11"/>
      <c r="R112" s="11"/>
      <c r="S112" s="9"/>
      <c r="V112" s="9" t="s">
        <v>389</v>
      </c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/>
      <c r="AJ112" s="9" t="s">
        <v>127</v>
      </c>
      <c r="AN112" s="9" t="str">
        <f>IF(AND(ISBLANK(AL112), ISBLANK(AM112)), "", _xlfn.CONCAT("[", IF(ISBLANK(AL112), "", _xlfn.CONCAT("[""mac"", """, AL112, """]")), IF(ISBLANK(AM112), "", _xlfn.CONCAT(", [""ip"", """, AM112, """]")), "]"))</f>
        <v/>
      </c>
    </row>
    <row r="113" spans="1:40" ht="16" customHeight="1" x14ac:dyDescent="0.2">
      <c r="A113" s="9">
        <v>1506</v>
      </c>
      <c r="B113" s="9" t="s">
        <v>26</v>
      </c>
      <c r="C113" s="9" t="s">
        <v>592</v>
      </c>
      <c r="D113" s="9" t="s">
        <v>137</v>
      </c>
      <c r="E113" s="9" t="s">
        <v>693</v>
      </c>
      <c r="F113" s="9" t="str">
        <f>IF(ISBLANK(E113), "", Table2[[#This Row],[unique_id]])</f>
        <v>edwin_night_light</v>
      </c>
      <c r="G113" s="9" t="s">
        <v>692</v>
      </c>
      <c r="H113" s="9" t="s">
        <v>139</v>
      </c>
      <c r="I113" s="9" t="s">
        <v>132</v>
      </c>
      <c r="J113" s="9" t="s">
        <v>909</v>
      </c>
      <c r="K113" s="9" t="s">
        <v>422</v>
      </c>
      <c r="L113" s="9" t="s">
        <v>136</v>
      </c>
      <c r="N113" s="9"/>
      <c r="O113" s="11"/>
      <c r="P113" s="11" t="s">
        <v>859</v>
      </c>
      <c r="Q113" s="24">
        <v>300</v>
      </c>
      <c r="R113" s="22" t="s">
        <v>917</v>
      </c>
      <c r="S113" s="9"/>
      <c r="V113" s="9" t="s">
        <v>389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3" s="9" t="str">
        <f>LOWER(_xlfn.CONCAT(Table2[[#This Row],[device_suggested_area]], "-",Table2[[#This Row],[device_identifiers]]))</f>
        <v>edwin-night-light</v>
      </c>
      <c r="AF113" s="11" t="s">
        <v>854</v>
      </c>
      <c r="AG113" s="9" t="s">
        <v>876</v>
      </c>
      <c r="AH113" s="9" t="s">
        <v>853</v>
      </c>
      <c r="AI113" s="9" t="s">
        <v>592</v>
      </c>
      <c r="AJ113" s="9" t="s">
        <v>127</v>
      </c>
      <c r="AN113" s="9" t="str">
        <f>IF(AND(ISBLANK(AL113), ISBLANK(AM113)), "", _xlfn.CONCAT("[", IF(ISBLANK(AL113), "", _xlfn.CONCAT("[""mac"", """, AL113, """]")), IF(ISBLANK(AM113), "", _xlfn.CONCAT(", [""ip"", """, AM113, """]")), "]"))</f>
        <v/>
      </c>
    </row>
    <row r="114" spans="1:40" ht="16" customHeight="1" x14ac:dyDescent="0.2">
      <c r="A114" s="9">
        <v>1507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858</v>
      </c>
      <c r="Q114" s="24">
        <v>300</v>
      </c>
      <c r="R114" s="22" t="s">
        <v>907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4" s="9" t="str">
        <f>LOWER(_xlfn.CONCAT(Table2[[#This Row],[device_suggested_area]], "-",Table2[[#This Row],[device_identifiers]]))</f>
        <v>edwin-night-light-bulb-1</v>
      </c>
      <c r="AF114" s="11" t="s">
        <v>854</v>
      </c>
      <c r="AG114" s="9" t="s">
        <v>877</v>
      </c>
      <c r="AH114" s="9" t="s">
        <v>853</v>
      </c>
      <c r="AI114" s="9" t="s">
        <v>592</v>
      </c>
      <c r="AJ114" s="9" t="s">
        <v>127</v>
      </c>
      <c r="AL114" s="9" t="s">
        <v>879</v>
      </c>
      <c r="AN114" s="9" t="str">
        <f>IF(AND(ISBLANK(AL114), ISBLANK(AM114)), "", _xlfn.CONCAT("[", IF(ISBLANK(AL114), "", _xlfn.CONCAT("[""mac"", """, AL114, """]")), IF(ISBLANK(AM114), "", _xlfn.CONCAT(", [""ip"", """, AM114, """]")), "]"))</f>
        <v>[["mac", "0x001788010343c36f"]]</v>
      </c>
    </row>
    <row r="115" spans="1:40" ht="16" customHeight="1" x14ac:dyDescent="0.2">
      <c r="A115" s="9">
        <v>1508</v>
      </c>
      <c r="B115" s="9" t="s">
        <v>26</v>
      </c>
      <c r="C115" s="9" t="s">
        <v>592</v>
      </c>
      <c r="D115" s="9" t="s">
        <v>137</v>
      </c>
      <c r="E115" s="9" t="s">
        <v>407</v>
      </c>
      <c r="F115" s="9" t="str">
        <f>IF(ISBLANK(E115), "", Table2[[#This Row],[unique_id]])</f>
        <v>hallway_main</v>
      </c>
      <c r="G115" s="9" t="s">
        <v>215</v>
      </c>
      <c r="H115" s="9" t="s">
        <v>139</v>
      </c>
      <c r="I115" s="9" t="s">
        <v>132</v>
      </c>
      <c r="J115" s="9" t="s">
        <v>868</v>
      </c>
      <c r="K115" s="9" t="s">
        <v>420</v>
      </c>
      <c r="L115" s="9" t="s">
        <v>136</v>
      </c>
      <c r="N115" s="9"/>
      <c r="O115" s="11"/>
      <c r="P115" s="11" t="s">
        <v>859</v>
      </c>
      <c r="Q115" s="24">
        <v>400</v>
      </c>
      <c r="R115" s="22" t="s">
        <v>917</v>
      </c>
      <c r="S115" s="9"/>
      <c r="V115" s="9" t="s">
        <v>389</v>
      </c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5" s="9" t="str">
        <f>LOWER(_xlfn.CONCAT(Table2[[#This Row],[device_suggested_area]], "-",Table2[[#This Row],[device_identifiers]]))</f>
        <v>hallway-main</v>
      </c>
      <c r="AF115" s="11" t="s">
        <v>854</v>
      </c>
      <c r="AG115" s="9" t="s">
        <v>855</v>
      </c>
      <c r="AH115" s="9" t="s">
        <v>853</v>
      </c>
      <c r="AI115" s="9" t="s">
        <v>592</v>
      </c>
      <c r="AJ115" s="9" t="s">
        <v>655</v>
      </c>
      <c r="AN115" s="9" t="str">
        <f>IF(AND(ISBLANK(AL115), ISBLANK(AM115)), "", _xlfn.CONCAT("[", IF(ISBLANK(AL115), "", _xlfn.CONCAT("[""mac"", """, AL115, """]")), IF(ISBLANK(AM115), "", _xlfn.CONCAT(", [""ip"", """, AM115, """]")), "]"))</f>
        <v/>
      </c>
    </row>
    <row r="116" spans="1:40" ht="16" customHeight="1" x14ac:dyDescent="0.2">
      <c r="A116" s="9">
        <v>1509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858</v>
      </c>
      <c r="Q116" s="24">
        <v>400</v>
      </c>
      <c r="R116" s="22" t="s">
        <v>907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6" s="9" t="str">
        <f>LOWER(_xlfn.CONCAT(Table2[[#This Row],[device_suggested_area]], "-",Table2[[#This Row],[device_identifiers]]))</f>
        <v>hallway-main-bulb-1</v>
      </c>
      <c r="AF116" s="11" t="s">
        <v>854</v>
      </c>
      <c r="AG116" s="9" t="s">
        <v>856</v>
      </c>
      <c r="AH116" s="9" t="s">
        <v>853</v>
      </c>
      <c r="AI116" s="9" t="s">
        <v>592</v>
      </c>
      <c r="AJ116" s="9" t="s">
        <v>655</v>
      </c>
      <c r="AL116" s="9" t="s">
        <v>882</v>
      </c>
      <c r="AN116" s="9" t="str">
        <f>IF(AND(ISBLANK(AL116), ISBLANK(AM116)), "", _xlfn.CONCAT("[", IF(ISBLANK(AL116), "", _xlfn.CONCAT("[""mac"", """, AL116, """]")), IF(ISBLANK(AM116), "", _xlfn.CONCAT(", [""ip"", """, AM116, """]")), "]"))</f>
        <v>[["mac", "0x00178801043283b0"]]</v>
      </c>
    </row>
    <row r="117" spans="1:40" ht="16" customHeight="1" x14ac:dyDescent="0.2">
      <c r="A117" s="9">
        <v>1510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858</v>
      </c>
      <c r="Q117" s="24">
        <v>400</v>
      </c>
      <c r="R117" s="22" t="s">
        <v>907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7" s="9" t="str">
        <f>LOWER(_xlfn.CONCAT(Table2[[#This Row],[device_suggested_area]], "-",Table2[[#This Row],[device_identifiers]]))</f>
        <v>hallway-main-bulb-2</v>
      </c>
      <c r="AF117" s="11" t="s">
        <v>854</v>
      </c>
      <c r="AG117" s="9" t="s">
        <v>865</v>
      </c>
      <c r="AH117" s="9" t="s">
        <v>853</v>
      </c>
      <c r="AI117" s="9" t="s">
        <v>592</v>
      </c>
      <c r="AJ117" s="9" t="s">
        <v>655</v>
      </c>
      <c r="AL117" s="9" t="s">
        <v>883</v>
      </c>
      <c r="AN117" s="9" t="str">
        <f>IF(AND(ISBLANK(AL117), ISBLANK(AM117)), "", _xlfn.CONCAT("[", IF(ISBLANK(AL117), "", _xlfn.CONCAT("[""mac"", """, AL117, """]")), IF(ISBLANK(AM117), "", _xlfn.CONCAT(", [""ip"", """, AM117, """]")), "]"))</f>
        <v>[["mac", "0x0017880104329975"]]</v>
      </c>
    </row>
    <row r="118" spans="1:40" ht="16" customHeight="1" x14ac:dyDescent="0.2">
      <c r="A118" s="9">
        <v>1511</v>
      </c>
      <c r="B118" s="9" t="s">
        <v>26</v>
      </c>
      <c r="C118" s="9" t="s">
        <v>592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858</v>
      </c>
      <c r="Q118" s="24">
        <v>400</v>
      </c>
      <c r="R118" s="22" t="s">
        <v>907</v>
      </c>
      <c r="S118" s="9"/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8" s="9" t="str">
        <f>LOWER(_xlfn.CONCAT(Table2[[#This Row],[device_suggested_area]], "-",Table2[[#This Row],[device_identifiers]]))</f>
        <v>hallway-main-bulb-3</v>
      </c>
      <c r="AF118" s="11" t="s">
        <v>854</v>
      </c>
      <c r="AG118" s="9" t="s">
        <v>866</v>
      </c>
      <c r="AH118" s="9" t="s">
        <v>853</v>
      </c>
      <c r="AI118" s="9" t="s">
        <v>592</v>
      </c>
      <c r="AJ118" s="9" t="s">
        <v>655</v>
      </c>
      <c r="AL118" s="9" t="s">
        <v>884</v>
      </c>
      <c r="AN118" s="9" t="str">
        <f>IF(AND(ISBLANK(AL118), ISBLANK(AM118)), "", _xlfn.CONCAT("[", IF(ISBLANK(AL118), "", _xlfn.CONCAT("[""mac"", """, AL118, """]")), IF(ISBLANK(AM118), "", _xlfn.CONCAT(", [""ip"", """, AM118, """]")), "]"))</f>
        <v>[["mac", "0x001788010432996f"]]</v>
      </c>
    </row>
    <row r="119" spans="1:40" ht="16" customHeight="1" x14ac:dyDescent="0.2">
      <c r="A119" s="9">
        <v>1512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858</v>
      </c>
      <c r="Q119" s="24">
        <v>400</v>
      </c>
      <c r="R119" s="22" t="s">
        <v>907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9" s="9" t="str">
        <f>LOWER(_xlfn.CONCAT(Table2[[#This Row],[device_suggested_area]], "-",Table2[[#This Row],[device_identifiers]]))</f>
        <v>hallway-main-bulb-4</v>
      </c>
      <c r="AF119" s="11" t="s">
        <v>854</v>
      </c>
      <c r="AG119" s="9" t="s">
        <v>873</v>
      </c>
      <c r="AH119" s="9" t="s">
        <v>853</v>
      </c>
      <c r="AI119" s="9" t="s">
        <v>592</v>
      </c>
      <c r="AJ119" s="9" t="s">
        <v>655</v>
      </c>
      <c r="AL119" s="9" t="s">
        <v>885</v>
      </c>
      <c r="AN119" s="9" t="str">
        <f>IF(AND(ISBLANK(AL119), ISBLANK(AM119)), "", _xlfn.CONCAT("[", IF(ISBLANK(AL119), "", _xlfn.CONCAT("[""mac"", """, AL119, """]")), IF(ISBLANK(AM119), "", _xlfn.CONCAT(", [""ip"", """, AM119, """]")), "]"))</f>
        <v>[["mac", "0x001788010444db4e"]]</v>
      </c>
    </row>
    <row r="120" spans="1:40" ht="16" customHeight="1" x14ac:dyDescent="0.2">
      <c r="A120" s="9">
        <v>1513</v>
      </c>
      <c r="B120" s="9" t="s">
        <v>26</v>
      </c>
      <c r="C120" s="9" t="s">
        <v>592</v>
      </c>
      <c r="D120" s="9" t="s">
        <v>137</v>
      </c>
      <c r="E120" s="9" t="s">
        <v>408</v>
      </c>
      <c r="F120" s="9" t="str">
        <f>IF(ISBLANK(E120), "", Table2[[#This Row],[unique_id]])</f>
        <v>dining_main</v>
      </c>
      <c r="G120" s="9" t="s">
        <v>138</v>
      </c>
      <c r="H120" s="9" t="s">
        <v>139</v>
      </c>
      <c r="I120" s="9" t="s">
        <v>132</v>
      </c>
      <c r="J120" s="9" t="s">
        <v>868</v>
      </c>
      <c r="K120" s="9" t="s">
        <v>421</v>
      </c>
      <c r="L120" s="9" t="s">
        <v>136</v>
      </c>
      <c r="N120" s="9"/>
      <c r="O120" s="11"/>
      <c r="P120" s="11" t="s">
        <v>859</v>
      </c>
      <c r="Q120" s="24">
        <v>500</v>
      </c>
      <c r="R120" s="22" t="s">
        <v>917</v>
      </c>
      <c r="S120" s="9"/>
      <c r="V120" s="9" t="s">
        <v>389</v>
      </c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20" s="9" t="str">
        <f>LOWER(_xlfn.CONCAT(Table2[[#This Row],[device_suggested_area]], "-",Table2[[#This Row],[device_identifiers]]))</f>
        <v>dining-main</v>
      </c>
      <c r="AF120" s="11" t="s">
        <v>854</v>
      </c>
      <c r="AG120" s="9" t="s">
        <v>855</v>
      </c>
      <c r="AH120" s="9" t="s">
        <v>853</v>
      </c>
      <c r="AI120" s="9" t="s">
        <v>592</v>
      </c>
      <c r="AJ120" s="9" t="s">
        <v>208</v>
      </c>
      <c r="AN120" s="9" t="str">
        <f>IF(AND(ISBLANK(AL120), ISBLANK(AM120)), "", _xlfn.CONCAT("[", IF(ISBLANK(AL120), "", _xlfn.CONCAT("[""mac"", """, AL120, """]")), IF(ISBLANK(AM120), "", _xlfn.CONCAT(", [""ip"", """, AM120, """]")), "]"))</f>
        <v/>
      </c>
    </row>
    <row r="121" spans="1:40" ht="16" customHeight="1" x14ac:dyDescent="0.2">
      <c r="A121" s="9">
        <v>1514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858</v>
      </c>
      <c r="Q121" s="24">
        <v>500</v>
      </c>
      <c r="R121" s="22" t="s">
        <v>907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21" s="9" t="str">
        <f>LOWER(_xlfn.CONCAT(Table2[[#This Row],[device_suggested_area]], "-",Table2[[#This Row],[device_identifiers]]))</f>
        <v>dining-main-bulb-1</v>
      </c>
      <c r="AF121" s="11" t="s">
        <v>854</v>
      </c>
      <c r="AG121" s="9" t="s">
        <v>856</v>
      </c>
      <c r="AH121" s="9" t="s">
        <v>853</v>
      </c>
      <c r="AI121" s="9" t="s">
        <v>592</v>
      </c>
      <c r="AJ121" s="9" t="s">
        <v>208</v>
      </c>
      <c r="AL121" s="9" t="s">
        <v>886</v>
      </c>
      <c r="AN121" s="9" t="str">
        <f>IF(AND(ISBLANK(AL121), ISBLANK(AM121)), "", _xlfn.CONCAT("[", IF(ISBLANK(AL121), "", _xlfn.CONCAT("[""mac"", """, AL121, """]")), IF(ISBLANK(AM121), "", _xlfn.CONCAT(", [""ip"", """, AM121, """]")), "]"))</f>
        <v>[["mac", "0x00178801039f69d5"]]</v>
      </c>
    </row>
    <row r="122" spans="1:40" ht="16" customHeight="1" x14ac:dyDescent="0.2">
      <c r="A122" s="9">
        <v>1515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858</v>
      </c>
      <c r="Q122" s="24">
        <v>500</v>
      </c>
      <c r="R122" s="22" t="s">
        <v>907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2" s="9" t="str">
        <f>LOWER(_xlfn.CONCAT(Table2[[#This Row],[device_suggested_area]], "-",Table2[[#This Row],[device_identifiers]]))</f>
        <v>dining-main-bulb-2</v>
      </c>
      <c r="AF122" s="11" t="s">
        <v>854</v>
      </c>
      <c r="AG122" s="9" t="s">
        <v>865</v>
      </c>
      <c r="AH122" s="9" t="s">
        <v>853</v>
      </c>
      <c r="AI122" s="9" t="s">
        <v>592</v>
      </c>
      <c r="AJ122" s="9" t="s">
        <v>208</v>
      </c>
      <c r="AL122" s="9" t="s">
        <v>887</v>
      </c>
      <c r="AN122" s="9" t="str">
        <f>IF(AND(ISBLANK(AL122), ISBLANK(AM122)), "", _xlfn.CONCAT("[", IF(ISBLANK(AL122), "", _xlfn.CONCAT("[""mac"", """, AL122, """]")), IF(ISBLANK(AM122), "", _xlfn.CONCAT(", [""ip"", """, AM122, """]")), "]"))</f>
        <v>[["mac", "0x00178801039f56c4"]]</v>
      </c>
    </row>
    <row r="123" spans="1:40" ht="16" customHeight="1" x14ac:dyDescent="0.2">
      <c r="A123" s="9">
        <v>1516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858</v>
      </c>
      <c r="Q123" s="24">
        <v>500</v>
      </c>
      <c r="R123" s="22" t="s">
        <v>907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3" s="9" t="str">
        <f>LOWER(_xlfn.CONCAT(Table2[[#This Row],[device_suggested_area]], "-",Table2[[#This Row],[device_identifiers]]))</f>
        <v>dining-main-bulb-3</v>
      </c>
      <c r="AF123" s="11" t="s">
        <v>854</v>
      </c>
      <c r="AG123" s="9" t="s">
        <v>866</v>
      </c>
      <c r="AH123" s="9" t="s">
        <v>853</v>
      </c>
      <c r="AI123" s="9" t="s">
        <v>592</v>
      </c>
      <c r="AJ123" s="9" t="s">
        <v>208</v>
      </c>
      <c r="AL123" s="9" t="s">
        <v>888</v>
      </c>
      <c r="AN123" s="9" t="str">
        <f>IF(AND(ISBLANK(AL123), ISBLANK(AM123)), "", _xlfn.CONCAT("[", IF(ISBLANK(AL123), "", _xlfn.CONCAT("[""mac"", """, AL123, """]")), IF(ISBLANK(AM123), "", _xlfn.CONCAT(", [""ip"", """, AM123, """]")), "]"))</f>
        <v>[["mac", "0x00178801039f584a"]]</v>
      </c>
    </row>
    <row r="124" spans="1:40" ht="16" customHeight="1" x14ac:dyDescent="0.2">
      <c r="A124" s="9">
        <v>1517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858</v>
      </c>
      <c r="Q124" s="24">
        <v>500</v>
      </c>
      <c r="R124" s="22" t="s">
        <v>907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4" s="9" t="str">
        <f>LOWER(_xlfn.CONCAT(Table2[[#This Row],[device_suggested_area]], "-",Table2[[#This Row],[device_identifiers]]))</f>
        <v>dining-main-bulb-4</v>
      </c>
      <c r="AF124" s="11" t="s">
        <v>854</v>
      </c>
      <c r="AG124" s="9" t="s">
        <v>873</v>
      </c>
      <c r="AH124" s="9" t="s">
        <v>853</v>
      </c>
      <c r="AI124" s="9" t="s">
        <v>592</v>
      </c>
      <c r="AJ124" s="9" t="s">
        <v>208</v>
      </c>
      <c r="AL124" s="9" t="s">
        <v>889</v>
      </c>
      <c r="AN124" s="9" t="str">
        <f>IF(AND(ISBLANK(AL124), ISBLANK(AM124)), "", _xlfn.CONCAT("[", IF(ISBLANK(AL124), "", _xlfn.CONCAT("[""mac"", """, AL124, """]")), IF(ISBLANK(AM124), "", _xlfn.CONCAT(", [""ip"", """, AM124, """]")), "]"))</f>
        <v>[["mac", "0x00178801039f69d4"]]</v>
      </c>
    </row>
    <row r="125" spans="1:40" ht="16" customHeight="1" x14ac:dyDescent="0.2">
      <c r="A125" s="9">
        <v>1518</v>
      </c>
      <c r="B125" s="9" t="s">
        <v>26</v>
      </c>
      <c r="C125" s="9" t="s">
        <v>592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858</v>
      </c>
      <c r="Q125" s="24">
        <v>500</v>
      </c>
      <c r="R125" s="22" t="s">
        <v>907</v>
      </c>
      <c r="S125" s="9"/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5" s="9" t="str">
        <f>LOWER(_xlfn.CONCAT(Table2[[#This Row],[device_suggested_area]], "-",Table2[[#This Row],[device_identifiers]]))</f>
        <v>dining-main-bulb-5</v>
      </c>
      <c r="AF125" s="11" t="s">
        <v>854</v>
      </c>
      <c r="AG125" s="9" t="s">
        <v>874</v>
      </c>
      <c r="AH125" s="9" t="s">
        <v>853</v>
      </c>
      <c r="AI125" s="9" t="s">
        <v>592</v>
      </c>
      <c r="AJ125" s="9" t="s">
        <v>208</v>
      </c>
      <c r="AL125" s="9" t="s">
        <v>890</v>
      </c>
      <c r="AN125" s="9" t="str">
        <f>IF(AND(ISBLANK(AL125), ISBLANK(AM125)), "", _xlfn.CONCAT("[", IF(ISBLANK(AL125), "", _xlfn.CONCAT("[""mac"", """, AL125, """]")), IF(ISBLANK(AM125), "", _xlfn.CONCAT(", [""ip"", """, AM125, """]")), "]"))</f>
        <v>[["mac", "0x00178801039f574e"]]</v>
      </c>
    </row>
    <row r="126" spans="1:40" ht="16" customHeight="1" x14ac:dyDescent="0.2">
      <c r="A126" s="9">
        <v>1519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858</v>
      </c>
      <c r="Q126" s="24">
        <v>500</v>
      </c>
      <c r="R126" s="22" t="s">
        <v>907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6" s="9" t="str">
        <f>LOWER(_xlfn.CONCAT(Table2[[#This Row],[device_suggested_area]], "-",Table2[[#This Row],[device_identifiers]]))</f>
        <v>dining-main-bulb-6</v>
      </c>
      <c r="AF126" s="11" t="s">
        <v>854</v>
      </c>
      <c r="AG126" s="9" t="s">
        <v>875</v>
      </c>
      <c r="AH126" s="9" t="s">
        <v>853</v>
      </c>
      <c r="AI126" s="9" t="s">
        <v>592</v>
      </c>
      <c r="AJ126" s="9" t="s">
        <v>208</v>
      </c>
      <c r="AL126" s="9" t="s">
        <v>891</v>
      </c>
      <c r="AN126" s="9" t="str">
        <f>IF(AND(ISBLANK(AL126), ISBLANK(AM126)), "", _xlfn.CONCAT("[", IF(ISBLANK(AL126), "", _xlfn.CONCAT("[""mac"", """, AL126, """]")), IF(ISBLANK(AM126), "", _xlfn.CONCAT(", [""ip"", """, AM126, """]")), "]"))</f>
        <v>[["mac", "0x00178801039f4eed"]]</v>
      </c>
    </row>
    <row r="127" spans="1:40" ht="16" customHeight="1" x14ac:dyDescent="0.2">
      <c r="A127" s="9">
        <v>1520</v>
      </c>
      <c r="B127" s="9" t="s">
        <v>26</v>
      </c>
      <c r="C127" s="9" t="s">
        <v>592</v>
      </c>
      <c r="D127" s="9" t="s">
        <v>137</v>
      </c>
      <c r="E127" s="9" t="s">
        <v>409</v>
      </c>
      <c r="F127" s="9" t="str">
        <f>IF(ISBLANK(E127), "", Table2[[#This Row],[unique_id]])</f>
        <v>lounge_main</v>
      </c>
      <c r="G127" s="9" t="s">
        <v>222</v>
      </c>
      <c r="H127" s="9" t="s">
        <v>139</v>
      </c>
      <c r="I127" s="9" t="s">
        <v>132</v>
      </c>
      <c r="J127" s="9" t="s">
        <v>868</v>
      </c>
      <c r="K127" s="9" t="s">
        <v>760</v>
      </c>
      <c r="L127" s="9" t="s">
        <v>136</v>
      </c>
      <c r="N127" s="9"/>
      <c r="O127" s="11"/>
      <c r="P127" s="11" t="s">
        <v>859</v>
      </c>
      <c r="Q127" s="24">
        <v>600</v>
      </c>
      <c r="R127" s="22" t="s">
        <v>917</v>
      </c>
      <c r="S127" s="9"/>
      <c r="V127" s="9" t="s">
        <v>389</v>
      </c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7" s="9" t="str">
        <f>LOWER(_xlfn.CONCAT(Table2[[#This Row],[device_suggested_area]], "-",Table2[[#This Row],[device_identifiers]]))</f>
        <v>lounge-main</v>
      </c>
      <c r="AF127" s="11" t="s">
        <v>854</v>
      </c>
      <c r="AG127" s="9" t="s">
        <v>855</v>
      </c>
      <c r="AH127" s="9" t="s">
        <v>853</v>
      </c>
      <c r="AI127" s="9" t="s">
        <v>592</v>
      </c>
      <c r="AJ127" s="9" t="s">
        <v>209</v>
      </c>
      <c r="AN127" s="9" t="str">
        <f>IF(AND(ISBLANK(AL127), ISBLANK(AM127)), "", _xlfn.CONCAT("[", IF(ISBLANK(AL127), "", _xlfn.CONCAT("[""mac"", """, AL127, """]")), IF(ISBLANK(AM127), "", _xlfn.CONCAT(", [""ip"", """, AM127, """]")), "]"))</f>
        <v/>
      </c>
    </row>
    <row r="128" spans="1:40" ht="16" customHeight="1" x14ac:dyDescent="0.2">
      <c r="A128" s="9">
        <v>1521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858</v>
      </c>
      <c r="Q128" s="24">
        <v>600</v>
      </c>
      <c r="R128" s="22" t="s">
        <v>907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8" s="9" t="str">
        <f>LOWER(_xlfn.CONCAT(Table2[[#This Row],[device_suggested_area]], "-",Table2[[#This Row],[device_identifiers]]))</f>
        <v>lounge-main-bulb-1</v>
      </c>
      <c r="AF128" s="11" t="s">
        <v>854</v>
      </c>
      <c r="AG128" s="9" t="s">
        <v>856</v>
      </c>
      <c r="AH128" s="9" t="s">
        <v>853</v>
      </c>
      <c r="AI128" s="9" t="s">
        <v>592</v>
      </c>
      <c r="AJ128" s="9" t="s">
        <v>209</v>
      </c>
      <c r="AL128" s="9" t="s">
        <v>892</v>
      </c>
      <c r="AN128" s="9" t="str">
        <f>IF(AND(ISBLANK(AL128), ISBLANK(AM128)), "", _xlfn.CONCAT("[", IF(ISBLANK(AL128), "", _xlfn.CONCAT("[""mac"", """, AL128, """]")), IF(ISBLANK(AM128), "", _xlfn.CONCAT(", [""ip"", """, AM128, """]")), "]"))</f>
        <v>[["mac", "0x00178801039f6b78"]]</v>
      </c>
    </row>
    <row r="129" spans="1:40" ht="16" customHeight="1" x14ac:dyDescent="0.2">
      <c r="A129" s="9">
        <v>1522</v>
      </c>
      <c r="B129" s="9" t="s">
        <v>26</v>
      </c>
      <c r="C129" s="9" t="s">
        <v>592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858</v>
      </c>
      <c r="Q129" s="24">
        <v>600</v>
      </c>
      <c r="R129" s="22" t="s">
        <v>907</v>
      </c>
      <c r="S129" s="9"/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9" s="9" t="str">
        <f>LOWER(_xlfn.CONCAT(Table2[[#This Row],[device_suggested_area]], "-",Table2[[#This Row],[device_identifiers]]))</f>
        <v>lounge-main-bulb-2</v>
      </c>
      <c r="AF129" s="11" t="s">
        <v>854</v>
      </c>
      <c r="AG129" s="9" t="s">
        <v>865</v>
      </c>
      <c r="AH129" s="9" t="s">
        <v>853</v>
      </c>
      <c r="AI129" s="9" t="s">
        <v>592</v>
      </c>
      <c r="AJ129" s="9" t="s">
        <v>209</v>
      </c>
      <c r="AL129" s="9" t="s">
        <v>893</v>
      </c>
      <c r="AN129" s="9" t="str">
        <f>IF(AND(ISBLANK(AL129), ISBLANK(AM129)), "", _xlfn.CONCAT("[", IF(ISBLANK(AL129), "", _xlfn.CONCAT("[""mac"", """, AL129, """]")), IF(ISBLANK(AM129), "", _xlfn.CONCAT(", [""ip"", """, AM129, """]")), "]"))</f>
        <v>[["mac", "0x001788010444ef85"]]</v>
      </c>
    </row>
    <row r="130" spans="1:40" ht="16" customHeight="1" x14ac:dyDescent="0.2">
      <c r="A130" s="9">
        <v>1523</v>
      </c>
      <c r="B130" s="9" t="s">
        <v>26</v>
      </c>
      <c r="C130" s="9" t="s">
        <v>592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858</v>
      </c>
      <c r="Q130" s="24">
        <v>600</v>
      </c>
      <c r="R130" s="22" t="s">
        <v>907</v>
      </c>
      <c r="S130" s="9"/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30" s="9" t="str">
        <f>LOWER(_xlfn.CONCAT(Table2[[#This Row],[device_suggested_area]], "-",Table2[[#This Row],[device_identifiers]]))</f>
        <v>lounge-main-bulb-3</v>
      </c>
      <c r="AF130" s="11" t="s">
        <v>854</v>
      </c>
      <c r="AG130" s="9" t="s">
        <v>866</v>
      </c>
      <c r="AH130" s="9" t="s">
        <v>853</v>
      </c>
      <c r="AI130" s="9" t="s">
        <v>592</v>
      </c>
      <c r="AJ130" s="9" t="s">
        <v>209</v>
      </c>
      <c r="AL130" s="9" t="s">
        <v>894</v>
      </c>
      <c r="AN130" s="9" t="str">
        <f>IF(AND(ISBLANK(AL130), ISBLANK(AM130)), "", _xlfn.CONCAT("[", IF(ISBLANK(AL130), "", _xlfn.CONCAT("[""mac"", """, AL130, """]")), IF(ISBLANK(AM130), "", _xlfn.CONCAT(", [""ip"", """, AM130, """]")), "]"))</f>
        <v>[["mac", "0x00178801039f6b4a"]]</v>
      </c>
    </row>
    <row r="131" spans="1:40" ht="16" customHeight="1" x14ac:dyDescent="0.2">
      <c r="A131" s="9">
        <v>1524</v>
      </c>
      <c r="B131" s="9" t="s">
        <v>26</v>
      </c>
      <c r="C131" s="9" t="s">
        <v>133</v>
      </c>
      <c r="D131" s="9" t="s">
        <v>137</v>
      </c>
      <c r="E131" s="9" t="s">
        <v>711</v>
      </c>
      <c r="F131" s="9" t="str">
        <f>IF(ISBLANK(E131), "", Table2[[#This Row],[unique_id]])</f>
        <v>lounge_fan</v>
      </c>
      <c r="G131" s="9" t="s">
        <v>206</v>
      </c>
      <c r="H131" s="9" t="s">
        <v>139</v>
      </c>
      <c r="I131" s="9" t="s">
        <v>132</v>
      </c>
      <c r="J131" s="9" t="s">
        <v>867</v>
      </c>
      <c r="L131" s="9" t="s">
        <v>136</v>
      </c>
      <c r="N131" s="9"/>
      <c r="O131" s="11"/>
      <c r="P131" s="11"/>
      <c r="Q131" s="11"/>
      <c r="R131" s="11"/>
      <c r="S131" s="9"/>
      <c r="V131" s="9" t="s">
        <v>389</v>
      </c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/>
      <c r="AJ131" s="9" t="s">
        <v>174</v>
      </c>
      <c r="AN131" s="9" t="str">
        <f>IF(AND(ISBLANK(AL131), ISBLANK(AM131)), "", _xlfn.CONCAT("[", IF(ISBLANK(AL131), "", _xlfn.CONCAT("[""mac"", """, AL131, """]")), IF(ISBLANK(AM131), "", _xlfn.CONCAT(", [""ip"", """, AM131, """]")), "]"))</f>
        <v/>
      </c>
    </row>
    <row r="132" spans="1:40" ht="16" customHeight="1" x14ac:dyDescent="0.2">
      <c r="A132" s="9">
        <v>1525</v>
      </c>
      <c r="B132" s="9" t="s">
        <v>26</v>
      </c>
      <c r="C132" s="9" t="s">
        <v>592</v>
      </c>
      <c r="D132" s="9" t="s">
        <v>137</v>
      </c>
      <c r="E132" s="9" t="s">
        <v>410</v>
      </c>
      <c r="F132" s="9" t="str">
        <f>IF(ISBLANK(E132), "", Table2[[#This Row],[unique_id]])</f>
        <v>parents_main</v>
      </c>
      <c r="G132" s="9" t="s">
        <v>211</v>
      </c>
      <c r="H132" s="9" t="s">
        <v>139</v>
      </c>
      <c r="I132" s="9" t="s">
        <v>132</v>
      </c>
      <c r="J132" s="9" t="s">
        <v>868</v>
      </c>
      <c r="K132" s="9" t="s">
        <v>420</v>
      </c>
      <c r="L132" s="9" t="s">
        <v>136</v>
      </c>
      <c r="N132" s="9"/>
      <c r="O132" s="11"/>
      <c r="P132" s="11" t="s">
        <v>859</v>
      </c>
      <c r="Q132" s="11">
        <v>700</v>
      </c>
      <c r="R132" s="22" t="s">
        <v>917</v>
      </c>
      <c r="S132" s="9"/>
      <c r="V132" s="9" t="s">
        <v>389</v>
      </c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2" s="9" t="str">
        <f>LOWER(_xlfn.CONCAT(Table2[[#This Row],[device_suggested_area]], "-",Table2[[#This Row],[device_identifiers]]))</f>
        <v>parents-main</v>
      </c>
      <c r="AF132" s="11" t="s">
        <v>854</v>
      </c>
      <c r="AG132" s="9" t="s">
        <v>855</v>
      </c>
      <c r="AH132" s="9" t="s">
        <v>853</v>
      </c>
      <c r="AI132" s="9" t="s">
        <v>592</v>
      </c>
      <c r="AJ132" s="9" t="s">
        <v>207</v>
      </c>
      <c r="AN132" s="9" t="str">
        <f>IF(AND(ISBLANK(AL132), ISBLANK(AM132)), "", _xlfn.CONCAT("[", IF(ISBLANK(AL132), "", _xlfn.CONCAT("[""mac"", """, AL132, """]")), IF(ISBLANK(AM132), "", _xlfn.CONCAT(", [""ip"", """, AM132, """]")), "]"))</f>
        <v/>
      </c>
    </row>
    <row r="133" spans="1:40" ht="16" customHeight="1" x14ac:dyDescent="0.2">
      <c r="A133" s="9">
        <v>1526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858</v>
      </c>
      <c r="Q133" s="11">
        <v>700</v>
      </c>
      <c r="R133" s="22" t="s">
        <v>907</v>
      </c>
      <c r="S133" s="9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3" s="9" t="str">
        <f>LOWER(_xlfn.CONCAT(Table2[[#This Row],[device_suggested_area]], "-",Table2[[#This Row],[device_identifiers]]))</f>
        <v>parents-main-bulb-1</v>
      </c>
      <c r="AF133" s="11" t="s">
        <v>854</v>
      </c>
      <c r="AG133" s="9" t="s">
        <v>856</v>
      </c>
      <c r="AH133" s="9" t="s">
        <v>853</v>
      </c>
      <c r="AI133" s="9" t="s">
        <v>592</v>
      </c>
      <c r="AJ133" s="9" t="s">
        <v>207</v>
      </c>
      <c r="AL133" s="9" t="s">
        <v>852</v>
      </c>
      <c r="AN133" s="9" t="str">
        <f>IF(AND(ISBLANK(AL133), ISBLANK(AM133)), "", _xlfn.CONCAT("[", IF(ISBLANK(AL133), "", _xlfn.CONCAT("[""mac"", """, AL133, """]")), IF(ISBLANK(AM133), "", _xlfn.CONCAT(", [""ip"", """, AM133, """]")), "]"))</f>
        <v>[["mac", "0x00178801039f585a"]]</v>
      </c>
    </row>
    <row r="134" spans="1:40" ht="16" customHeight="1" x14ac:dyDescent="0.2">
      <c r="A134" s="9">
        <v>1527</v>
      </c>
      <c r="B134" s="9" t="s">
        <v>26</v>
      </c>
      <c r="C134" s="9" t="s">
        <v>592</v>
      </c>
      <c r="D134" s="9" t="s">
        <v>137</v>
      </c>
      <c r="F134" s="9" t="str">
        <f>IF(ISBLANK(E134), "", Table2[[#This Row],[unique_id]])</f>
        <v/>
      </c>
      <c r="N134" s="9"/>
      <c r="O134" s="11"/>
      <c r="P134" s="11" t="s">
        <v>858</v>
      </c>
      <c r="Q134" s="11">
        <v>700</v>
      </c>
      <c r="R134" s="22" t="s">
        <v>907</v>
      </c>
      <c r="S134" s="9"/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4" s="9" t="str">
        <f>LOWER(_xlfn.CONCAT(Table2[[#This Row],[device_suggested_area]], "-",Table2[[#This Row],[device_identifiers]]))</f>
        <v>parents-main-bulb-2</v>
      </c>
      <c r="AF134" s="11" t="s">
        <v>854</v>
      </c>
      <c r="AG134" s="9" t="s">
        <v>865</v>
      </c>
      <c r="AH134" s="9" t="s">
        <v>853</v>
      </c>
      <c r="AI134" s="9" t="s">
        <v>592</v>
      </c>
      <c r="AJ134" s="9" t="s">
        <v>207</v>
      </c>
      <c r="AL134" s="9" t="s">
        <v>863</v>
      </c>
      <c r="AN134" s="9" t="str">
        <f>IF(AND(ISBLANK(AL134), ISBLANK(AM134)), "", _xlfn.CONCAT("[", IF(ISBLANK(AL134), "", _xlfn.CONCAT("[""mac"", """, AL134, """]")), IF(ISBLANK(AM134), "", _xlfn.CONCAT(", [""ip"", """, AM134, """]")), "]"))</f>
        <v>[["mac", "0x00178801039f69d1"]]</v>
      </c>
    </row>
    <row r="135" spans="1:40" ht="16" customHeight="1" x14ac:dyDescent="0.2">
      <c r="A135" s="9">
        <v>1528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858</v>
      </c>
      <c r="Q135" s="11">
        <v>700</v>
      </c>
      <c r="R135" s="22" t="s">
        <v>907</v>
      </c>
      <c r="S135" s="9"/>
      <c r="T135" s="15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5" s="9" t="str">
        <f>LOWER(_xlfn.CONCAT(Table2[[#This Row],[device_suggested_area]], "-",Table2[[#This Row],[device_identifiers]]))</f>
        <v>parents-main-bulb-3</v>
      </c>
      <c r="AF135" s="11" t="s">
        <v>854</v>
      </c>
      <c r="AG135" s="9" t="s">
        <v>866</v>
      </c>
      <c r="AH135" s="9" t="s">
        <v>853</v>
      </c>
      <c r="AI135" s="9" t="s">
        <v>592</v>
      </c>
      <c r="AJ135" s="9" t="s">
        <v>207</v>
      </c>
      <c r="AL135" s="9" t="s">
        <v>864</v>
      </c>
      <c r="AN135" s="9" t="str">
        <f>IF(AND(ISBLANK(AL135), ISBLANK(AM135)), "", _xlfn.CONCAT("[", IF(ISBLANK(AL135), "", _xlfn.CONCAT("[""mac"", """, AL135, """]")), IF(ISBLANK(AM135), "", _xlfn.CONCAT(", [""ip"", """, AM135, """]")), "]"))</f>
        <v>[["mac", "0x001788010432a064"]]</v>
      </c>
    </row>
    <row r="136" spans="1:40" ht="16" customHeight="1" x14ac:dyDescent="0.2">
      <c r="A136" s="9">
        <v>1529</v>
      </c>
      <c r="B136" s="9" t="s">
        <v>26</v>
      </c>
      <c r="C136" s="9" t="s">
        <v>592</v>
      </c>
      <c r="D136" s="9" t="s">
        <v>137</v>
      </c>
      <c r="E136" s="9" t="s">
        <v>411</v>
      </c>
      <c r="F136" s="9" t="str">
        <f>IF(ISBLANK(E136), "", Table2[[#This Row],[unique_id]])</f>
        <v>kitchen_main</v>
      </c>
      <c r="G136" s="9" t="s">
        <v>217</v>
      </c>
      <c r="H136" s="9" t="s">
        <v>139</v>
      </c>
      <c r="I136" s="9" t="s">
        <v>132</v>
      </c>
      <c r="J136" s="9" t="s">
        <v>868</v>
      </c>
      <c r="K136" s="9" t="s">
        <v>421</v>
      </c>
      <c r="L136" s="9" t="s">
        <v>136</v>
      </c>
      <c r="N136" s="9"/>
      <c r="O136" s="11"/>
      <c r="P136" s="11" t="s">
        <v>859</v>
      </c>
      <c r="Q136" s="11">
        <v>800</v>
      </c>
      <c r="R136" s="22" t="s">
        <v>917</v>
      </c>
      <c r="S136" s="9"/>
      <c r="V136" s="9" t="s">
        <v>389</v>
      </c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6" s="9" t="str">
        <f>LOWER(_xlfn.CONCAT(Table2[[#This Row],[device_suggested_area]], "-",Table2[[#This Row],[device_identifiers]]))</f>
        <v>kitchen-main</v>
      </c>
      <c r="AF136" s="11" t="s">
        <v>854</v>
      </c>
      <c r="AG136" s="9" t="s">
        <v>855</v>
      </c>
      <c r="AH136" s="9" t="s">
        <v>853</v>
      </c>
      <c r="AI136" s="9" t="s">
        <v>592</v>
      </c>
      <c r="AJ136" s="9" t="s">
        <v>221</v>
      </c>
      <c r="AN136" s="9" t="str">
        <f>IF(AND(ISBLANK(AL136), ISBLANK(AM136)), "", _xlfn.CONCAT("[", IF(ISBLANK(AL136), "", _xlfn.CONCAT("[""mac"", """, AL136, """]")), IF(ISBLANK(AM136), "", _xlfn.CONCAT(", [""ip"", """, AM136, """]")), "]"))</f>
        <v/>
      </c>
    </row>
    <row r="137" spans="1:40" ht="16" customHeight="1" x14ac:dyDescent="0.2">
      <c r="A137" s="9">
        <v>1530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858</v>
      </c>
      <c r="Q137" s="11">
        <v>800</v>
      </c>
      <c r="R137" s="22" t="s">
        <v>907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7" s="9" t="str">
        <f>LOWER(_xlfn.CONCAT(Table2[[#This Row],[device_suggested_area]], "-",Table2[[#This Row],[device_identifiers]]))</f>
        <v>kitchen-main-bulb-1</v>
      </c>
      <c r="AF137" s="11" t="s">
        <v>854</v>
      </c>
      <c r="AG137" s="9" t="s">
        <v>856</v>
      </c>
      <c r="AH137" s="9" t="s">
        <v>853</v>
      </c>
      <c r="AI137" s="9" t="s">
        <v>592</v>
      </c>
      <c r="AJ137" s="9" t="s">
        <v>221</v>
      </c>
      <c r="AL137" s="9" t="s">
        <v>895</v>
      </c>
      <c r="AN137" s="9" t="str">
        <f>IF(AND(ISBLANK(AL137), ISBLANK(AM137)), "", _xlfn.CONCAT("[", IF(ISBLANK(AL137), "", _xlfn.CONCAT("[""mac"", """, AL137, """]")), IF(ISBLANK(AM137), "", _xlfn.CONCAT(", [""ip"", """, AM137, """]")), "]"))</f>
        <v>[["mac", "0x00178801040f8db2"]]</v>
      </c>
    </row>
    <row r="138" spans="1:40" ht="16" customHeight="1" x14ac:dyDescent="0.2">
      <c r="A138" s="9">
        <v>1531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858</v>
      </c>
      <c r="Q138" s="11">
        <v>800</v>
      </c>
      <c r="R138" s="22" t="s">
        <v>907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8" s="9" t="str">
        <f>LOWER(_xlfn.CONCAT(Table2[[#This Row],[device_suggested_area]], "-",Table2[[#This Row],[device_identifiers]]))</f>
        <v>kitchen-main-bulb-2</v>
      </c>
      <c r="AF138" s="11" t="s">
        <v>854</v>
      </c>
      <c r="AG138" s="9" t="s">
        <v>865</v>
      </c>
      <c r="AH138" s="9" t="s">
        <v>853</v>
      </c>
      <c r="AI138" s="9" t="s">
        <v>592</v>
      </c>
      <c r="AJ138" s="9" t="s">
        <v>221</v>
      </c>
      <c r="AL138" s="9" t="s">
        <v>896</v>
      </c>
      <c r="AN138" s="9" t="str">
        <f>IF(AND(ISBLANK(AL138), ISBLANK(AM138)), "", _xlfn.CONCAT("[", IF(ISBLANK(AL138), "", _xlfn.CONCAT("[""mac"", """, AL138, """]")), IF(ISBLANK(AM138), "", _xlfn.CONCAT(", [""ip"", """, AM138, """]")), "]"))</f>
        <v>[["mac", "0x001788010343c34f"]]</v>
      </c>
    </row>
    <row r="139" spans="1:40" ht="16" customHeight="1" x14ac:dyDescent="0.2">
      <c r="A139" s="9">
        <v>1532</v>
      </c>
      <c r="B139" s="9" t="s">
        <v>26</v>
      </c>
      <c r="C139" s="9" t="s">
        <v>592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858</v>
      </c>
      <c r="Q139" s="11">
        <v>800</v>
      </c>
      <c r="R139" s="22" t="s">
        <v>907</v>
      </c>
      <c r="S139" s="9"/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9" s="9" t="str">
        <f>LOWER(_xlfn.CONCAT(Table2[[#This Row],[device_suggested_area]], "-",Table2[[#This Row],[device_identifiers]]))</f>
        <v>kitchen-main-bulb-3</v>
      </c>
      <c r="AF139" s="11" t="s">
        <v>854</v>
      </c>
      <c r="AG139" s="9" t="s">
        <v>866</v>
      </c>
      <c r="AH139" s="9" t="s">
        <v>853</v>
      </c>
      <c r="AI139" s="9" t="s">
        <v>592</v>
      </c>
      <c r="AJ139" s="9" t="s">
        <v>221</v>
      </c>
      <c r="AL139" s="9" t="s">
        <v>897</v>
      </c>
      <c r="AN139" s="9" t="str">
        <f>IF(AND(ISBLANK(AL139), ISBLANK(AM139)), "", _xlfn.CONCAT("[", IF(ISBLANK(AL139), "", _xlfn.CONCAT("[""mac"", """, AL139, """]")), IF(ISBLANK(AM139), "", _xlfn.CONCAT(", [""ip"", """, AM139, """]")), "]"))</f>
        <v>[["mac", "0x001788010343c147"]]</v>
      </c>
    </row>
    <row r="140" spans="1:40" ht="16" customHeight="1" x14ac:dyDescent="0.2">
      <c r="A140" s="9">
        <v>1533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858</v>
      </c>
      <c r="Q140" s="11">
        <v>800</v>
      </c>
      <c r="R140" s="22" t="s">
        <v>907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40" s="9" t="str">
        <f>LOWER(_xlfn.CONCAT(Table2[[#This Row],[device_suggested_area]], "-",Table2[[#This Row],[device_identifiers]]))</f>
        <v>kitchen-main-bulb-4</v>
      </c>
      <c r="AF140" s="11" t="s">
        <v>854</v>
      </c>
      <c r="AG140" s="9" t="s">
        <v>873</v>
      </c>
      <c r="AH140" s="9" t="s">
        <v>853</v>
      </c>
      <c r="AI140" s="9" t="s">
        <v>592</v>
      </c>
      <c r="AJ140" s="9" t="s">
        <v>221</v>
      </c>
      <c r="AL140" s="9" t="s">
        <v>898</v>
      </c>
      <c r="AN140" s="9" t="str">
        <f>IF(AND(ISBLANK(AL140), ISBLANK(AM140)), "", _xlfn.CONCAT("[", IF(ISBLANK(AL140), "", _xlfn.CONCAT("[""mac"", """, AL140, """]")), IF(ISBLANK(AM140), "", _xlfn.CONCAT(", [""ip"", """, AM140, """]")), "]"))</f>
        <v>[["mac", "0x001788010343b9d8"]]</v>
      </c>
    </row>
    <row r="141" spans="1:40" ht="16" customHeight="1" x14ac:dyDescent="0.2">
      <c r="A141" s="9">
        <v>1534</v>
      </c>
      <c r="B141" s="9" t="s">
        <v>26</v>
      </c>
      <c r="C141" s="9" t="s">
        <v>592</v>
      </c>
      <c r="D141" s="9" t="s">
        <v>137</v>
      </c>
      <c r="E141" s="9" t="s">
        <v>412</v>
      </c>
      <c r="F141" s="9" t="str">
        <f>IF(ISBLANK(E141), "", Table2[[#This Row],[unique_id]])</f>
        <v>laundry_main</v>
      </c>
      <c r="G141" s="9" t="s">
        <v>219</v>
      </c>
      <c r="H141" s="9" t="s">
        <v>139</v>
      </c>
      <c r="I141" s="9" t="s">
        <v>132</v>
      </c>
      <c r="J141" s="9" t="s">
        <v>868</v>
      </c>
      <c r="K141" s="9" t="s">
        <v>421</v>
      </c>
      <c r="L141" s="9" t="s">
        <v>136</v>
      </c>
      <c r="N141" s="9"/>
      <c r="O141" s="11"/>
      <c r="P141" s="11" t="s">
        <v>859</v>
      </c>
      <c r="Q141" s="11">
        <v>900</v>
      </c>
      <c r="R141" s="22" t="s">
        <v>917</v>
      </c>
      <c r="S141" s="9"/>
      <c r="V141" s="9" t="s">
        <v>389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41" s="9" t="str">
        <f>LOWER(_xlfn.CONCAT(Table2[[#This Row],[device_suggested_area]], "-",Table2[[#This Row],[device_identifiers]]))</f>
        <v>laundry-main</v>
      </c>
      <c r="AF141" s="11" t="s">
        <v>854</v>
      </c>
      <c r="AG141" s="9" t="s">
        <v>855</v>
      </c>
      <c r="AH141" s="9" t="s">
        <v>853</v>
      </c>
      <c r="AI141" s="9" t="s">
        <v>592</v>
      </c>
      <c r="AJ141" s="9" t="s">
        <v>229</v>
      </c>
      <c r="AN141" s="9" t="str">
        <f>IF(AND(ISBLANK(AL141), ISBLANK(AM141)), "", _xlfn.CONCAT("[", IF(ISBLANK(AL141), "", _xlfn.CONCAT("[""mac"", """, AL141, """]")), IF(ISBLANK(AM141), "", _xlfn.CONCAT(", [""ip"", """, AM141, """]")), "]"))</f>
        <v/>
      </c>
    </row>
    <row r="142" spans="1:40" ht="16" customHeight="1" x14ac:dyDescent="0.2">
      <c r="A142" s="9">
        <v>1535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858</v>
      </c>
      <c r="Q142" s="11">
        <v>900</v>
      </c>
      <c r="R142" s="22" t="s">
        <v>907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2" s="9" t="str">
        <f>LOWER(_xlfn.CONCAT(Table2[[#This Row],[device_suggested_area]], "-",Table2[[#This Row],[device_identifiers]]))</f>
        <v>laundry-main-bulb-1</v>
      </c>
      <c r="AF142" s="11" t="s">
        <v>854</v>
      </c>
      <c r="AG142" s="9" t="s">
        <v>856</v>
      </c>
      <c r="AH142" s="9" t="s">
        <v>853</v>
      </c>
      <c r="AI142" s="9" t="s">
        <v>592</v>
      </c>
      <c r="AJ142" s="9" t="s">
        <v>229</v>
      </c>
      <c r="AL142" s="9" t="s">
        <v>899</v>
      </c>
      <c r="AN142" s="9" t="str">
        <f>IF(AND(ISBLANK(AL142), ISBLANK(AM142)), "", _xlfn.CONCAT("[", IF(ISBLANK(AL142), "", _xlfn.CONCAT("[""mac"", """, AL142, """]")), IF(ISBLANK(AM142), "", _xlfn.CONCAT(", [""ip"", """, AM142, """]")), "]"))</f>
        <v>[["mac", "0x0017880104eaa288"]]</v>
      </c>
    </row>
    <row r="143" spans="1:40" ht="16" customHeight="1" x14ac:dyDescent="0.2">
      <c r="A143" s="9">
        <v>1536</v>
      </c>
      <c r="B143" s="9" t="s">
        <v>26</v>
      </c>
      <c r="C143" s="9" t="s">
        <v>592</v>
      </c>
      <c r="D143" s="9" t="s">
        <v>137</v>
      </c>
      <c r="E143" s="9" t="s">
        <v>413</v>
      </c>
      <c r="F143" s="9" t="str">
        <f>IF(ISBLANK(E143), "", Table2[[#This Row],[unique_id]])</f>
        <v>pantry_main</v>
      </c>
      <c r="G143" s="9" t="s">
        <v>218</v>
      </c>
      <c r="H143" s="9" t="s">
        <v>139</v>
      </c>
      <c r="I143" s="9" t="s">
        <v>132</v>
      </c>
      <c r="J143" s="9" t="s">
        <v>868</v>
      </c>
      <c r="K143" s="9" t="s">
        <v>421</v>
      </c>
      <c r="L143" s="9" t="s">
        <v>136</v>
      </c>
      <c r="N143" s="9"/>
      <c r="O143" s="11"/>
      <c r="P143" s="11" t="s">
        <v>859</v>
      </c>
      <c r="Q143" s="11">
        <v>1000</v>
      </c>
      <c r="R143" s="22" t="s">
        <v>917</v>
      </c>
      <c r="S143" s="9"/>
      <c r="V143" s="9" t="s">
        <v>389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3" s="9" t="str">
        <f>LOWER(_xlfn.CONCAT(Table2[[#This Row],[device_suggested_area]], "-",Table2[[#This Row],[device_identifiers]]))</f>
        <v>pantry-main</v>
      </c>
      <c r="AF143" s="11" t="s">
        <v>854</v>
      </c>
      <c r="AG143" s="9" t="s">
        <v>855</v>
      </c>
      <c r="AH143" s="9" t="s">
        <v>853</v>
      </c>
      <c r="AI143" s="9" t="s">
        <v>592</v>
      </c>
      <c r="AJ143" s="9" t="s">
        <v>227</v>
      </c>
      <c r="AN143" s="9" t="str">
        <f>IF(AND(ISBLANK(AL143), ISBLANK(AM143)), "", _xlfn.CONCAT("[", IF(ISBLANK(AL143), "", _xlfn.CONCAT("[""mac"", """, AL143, """]")), IF(ISBLANK(AM143), "", _xlfn.CONCAT(", [""ip"", """, AM143, """]")), "]"))</f>
        <v/>
      </c>
    </row>
    <row r="144" spans="1:40" ht="16" customHeight="1" x14ac:dyDescent="0.2">
      <c r="A144" s="9">
        <v>1537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858</v>
      </c>
      <c r="Q144" s="11">
        <v>1000</v>
      </c>
      <c r="R144" s="22" t="s">
        <v>907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4" s="9" t="str">
        <f>LOWER(_xlfn.CONCAT(Table2[[#This Row],[device_suggested_area]], "-",Table2[[#This Row],[device_identifiers]]))</f>
        <v>pantry-main-bulb-1</v>
      </c>
      <c r="AF144" s="11" t="s">
        <v>854</v>
      </c>
      <c r="AG144" s="9" t="s">
        <v>856</v>
      </c>
      <c r="AH144" s="9" t="s">
        <v>853</v>
      </c>
      <c r="AI144" s="9" t="s">
        <v>592</v>
      </c>
      <c r="AJ144" s="9" t="s">
        <v>227</v>
      </c>
      <c r="AL144" s="9" t="s">
        <v>900</v>
      </c>
      <c r="AN144" s="9" t="str">
        <f>IF(AND(ISBLANK(AL144), ISBLANK(AM144)), "", _xlfn.CONCAT("[", IF(ISBLANK(AL144), "", _xlfn.CONCAT("[""mac"", """, AL144, """]")), IF(ISBLANK(AM144), "", _xlfn.CONCAT(", [""ip"", """, AM144, """]")), "]"))</f>
        <v>[["mac", "0x0017880104eaa272"]]</v>
      </c>
    </row>
    <row r="145" spans="1:40" ht="16" customHeight="1" x14ac:dyDescent="0.2">
      <c r="A145" s="9">
        <v>1538</v>
      </c>
      <c r="B145" s="9" t="s">
        <v>26</v>
      </c>
      <c r="C145" s="9" t="s">
        <v>592</v>
      </c>
      <c r="D145" s="9" t="s">
        <v>137</v>
      </c>
      <c r="E145" s="9" t="s">
        <v>414</v>
      </c>
      <c r="F145" s="9" t="str">
        <f>IF(ISBLANK(E145), "", Table2[[#This Row],[unique_id]])</f>
        <v>office_main</v>
      </c>
      <c r="G145" s="9" t="s">
        <v>214</v>
      </c>
      <c r="H145" s="9" t="s">
        <v>139</v>
      </c>
      <c r="I145" s="9" t="s">
        <v>132</v>
      </c>
      <c r="J145" s="9" t="s">
        <v>868</v>
      </c>
      <c r="L145" s="9" t="s">
        <v>136</v>
      </c>
      <c r="N145" s="9"/>
      <c r="O145" s="11"/>
      <c r="P145" s="11" t="s">
        <v>859</v>
      </c>
      <c r="Q145" s="11">
        <v>1100</v>
      </c>
      <c r="R145" s="22" t="s">
        <v>917</v>
      </c>
      <c r="S145" s="9"/>
      <c r="V145" s="9" t="s">
        <v>389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5" s="9" t="str">
        <f>LOWER(_xlfn.CONCAT(Table2[[#This Row],[device_suggested_area]], "-",Table2[[#This Row],[device_identifiers]]))</f>
        <v>office-main</v>
      </c>
      <c r="AF145" s="11" t="s">
        <v>854</v>
      </c>
      <c r="AG145" s="9" t="s">
        <v>855</v>
      </c>
      <c r="AH145" s="9" t="s">
        <v>853</v>
      </c>
      <c r="AI145" s="9" t="s">
        <v>592</v>
      </c>
      <c r="AJ145" s="9" t="s">
        <v>228</v>
      </c>
      <c r="AN145" s="9" t="str">
        <f>IF(AND(ISBLANK(AL145), ISBLANK(AM145)), "", _xlfn.CONCAT("[", IF(ISBLANK(AL145), "", _xlfn.CONCAT("[""mac"", """, AL145, """]")), IF(ISBLANK(AM145), "", _xlfn.CONCAT(", [""ip"", """, AM145, """]")), "]"))</f>
        <v/>
      </c>
    </row>
    <row r="146" spans="1:40" ht="16" customHeight="1" x14ac:dyDescent="0.2">
      <c r="A146" s="9">
        <v>1539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858</v>
      </c>
      <c r="Q146" s="11">
        <v>1100</v>
      </c>
      <c r="R146" s="22" t="s">
        <v>907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6" s="9" t="str">
        <f>LOWER(_xlfn.CONCAT(Table2[[#This Row],[device_suggested_area]], "-",Table2[[#This Row],[device_identifiers]]))</f>
        <v>office-main-bulb-1</v>
      </c>
      <c r="AF146" s="11" t="s">
        <v>854</v>
      </c>
      <c r="AG146" s="9" t="s">
        <v>856</v>
      </c>
      <c r="AH146" s="9" t="s">
        <v>853</v>
      </c>
      <c r="AI146" s="9" t="s">
        <v>592</v>
      </c>
      <c r="AJ146" s="9" t="s">
        <v>228</v>
      </c>
      <c r="AL146" s="9" t="s">
        <v>901</v>
      </c>
      <c r="AN146" s="9" t="str">
        <f>IF(AND(ISBLANK(AL146), ISBLANK(AM146)), "", _xlfn.CONCAT("[", IF(ISBLANK(AL146), "", _xlfn.CONCAT("[""mac"", """, AL146, """]")), IF(ISBLANK(AM146), "", _xlfn.CONCAT(", [""ip"", """, AM146, """]")), "]"))</f>
        <v>[["mac", "0x00178801040edfae"]]</v>
      </c>
    </row>
    <row r="147" spans="1:40" ht="16" customHeight="1" x14ac:dyDescent="0.2">
      <c r="A147" s="9">
        <v>1540</v>
      </c>
      <c r="B147" s="9" t="s">
        <v>26</v>
      </c>
      <c r="C147" s="9" t="s">
        <v>592</v>
      </c>
      <c r="D147" s="9" t="s">
        <v>137</v>
      </c>
      <c r="E147" s="9" t="s">
        <v>415</v>
      </c>
      <c r="F147" s="9" t="str">
        <f>IF(ISBLANK(E147), "", Table2[[#This Row],[unique_id]])</f>
        <v>bathroom_main</v>
      </c>
      <c r="G147" s="9" t="s">
        <v>213</v>
      </c>
      <c r="H147" s="9" t="s">
        <v>139</v>
      </c>
      <c r="I147" s="9" t="s">
        <v>132</v>
      </c>
      <c r="J147" s="9" t="s">
        <v>868</v>
      </c>
      <c r="K147" s="9" t="s">
        <v>420</v>
      </c>
      <c r="L147" s="9" t="s">
        <v>136</v>
      </c>
      <c r="N147" s="9"/>
      <c r="O147" s="11"/>
      <c r="P147" s="11" t="s">
        <v>859</v>
      </c>
      <c r="Q147" s="11">
        <v>1200</v>
      </c>
      <c r="R147" s="22" t="s">
        <v>917</v>
      </c>
      <c r="S147" s="9"/>
      <c r="V147" s="9" t="s">
        <v>389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7" s="9" t="str">
        <f>LOWER(_xlfn.CONCAT(Table2[[#This Row],[device_suggested_area]], "-",Table2[[#This Row],[device_identifiers]]))</f>
        <v>bathroom-main</v>
      </c>
      <c r="AF147" s="11" t="s">
        <v>854</v>
      </c>
      <c r="AG147" s="9" t="s">
        <v>855</v>
      </c>
      <c r="AH147" s="9" t="s">
        <v>853</v>
      </c>
      <c r="AI147" s="9" t="s">
        <v>592</v>
      </c>
      <c r="AJ147" s="9" t="s">
        <v>549</v>
      </c>
      <c r="AN147" s="9" t="str">
        <f>IF(AND(ISBLANK(AL147), ISBLANK(AM147)), "", _xlfn.CONCAT("[", IF(ISBLANK(AL147), "", _xlfn.CONCAT("[""mac"", """, AL147, """]")), IF(ISBLANK(AM147), "", _xlfn.CONCAT(", [""ip"", """, AM147, """]")), "]"))</f>
        <v/>
      </c>
    </row>
    <row r="148" spans="1:40" ht="16" customHeight="1" x14ac:dyDescent="0.2">
      <c r="A148" s="9">
        <v>1541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858</v>
      </c>
      <c r="Q148" s="11">
        <v>1200</v>
      </c>
      <c r="R148" s="22" t="s">
        <v>907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8" s="9" t="str">
        <f>LOWER(_xlfn.CONCAT(Table2[[#This Row],[device_suggested_area]], "-",Table2[[#This Row],[device_identifiers]]))</f>
        <v>bathroom-main-bulb-1</v>
      </c>
      <c r="AF148" s="11" t="s">
        <v>854</v>
      </c>
      <c r="AG148" s="9" t="s">
        <v>856</v>
      </c>
      <c r="AH148" s="9" t="s">
        <v>853</v>
      </c>
      <c r="AI148" s="9" t="s">
        <v>592</v>
      </c>
      <c r="AJ148" s="9" t="s">
        <v>549</v>
      </c>
      <c r="AL148" s="9" t="s">
        <v>902</v>
      </c>
      <c r="AN148" s="9" t="str">
        <f>IF(AND(ISBLANK(AL148), ISBLANK(AM148)), "", _xlfn.CONCAT("[", IF(ISBLANK(AL148), "", _xlfn.CONCAT("[""mac"", """, AL148, """]")), IF(ISBLANK(AM148), "", _xlfn.CONCAT(", [""ip"", """, AM148, """]")), "]"))</f>
        <v>[["mac", "0x00178801040edcad"]]</v>
      </c>
    </row>
    <row r="149" spans="1:40" ht="16" customHeight="1" x14ac:dyDescent="0.2">
      <c r="A149" s="9">
        <v>1542</v>
      </c>
      <c r="B149" s="9" t="s">
        <v>26</v>
      </c>
      <c r="C149" s="9" t="s">
        <v>592</v>
      </c>
      <c r="D149" s="9" t="s">
        <v>137</v>
      </c>
      <c r="E149" s="9" t="s">
        <v>416</v>
      </c>
      <c r="F149" s="9" t="str">
        <f>IF(ISBLANK(E149), "", Table2[[#This Row],[unique_id]])</f>
        <v>ensuite_main</v>
      </c>
      <c r="G149" s="9" t="s">
        <v>212</v>
      </c>
      <c r="H149" s="9" t="s">
        <v>139</v>
      </c>
      <c r="I149" s="9" t="s">
        <v>132</v>
      </c>
      <c r="J149" s="9" t="s">
        <v>868</v>
      </c>
      <c r="K149" s="9" t="s">
        <v>420</v>
      </c>
      <c r="L149" s="9" t="s">
        <v>136</v>
      </c>
      <c r="N149" s="9"/>
      <c r="O149" s="11"/>
      <c r="P149" s="11" t="s">
        <v>859</v>
      </c>
      <c r="Q149" s="11">
        <v>1300</v>
      </c>
      <c r="R149" s="22" t="s">
        <v>917</v>
      </c>
      <c r="S149" s="9"/>
      <c r="V149" s="9" t="s">
        <v>389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9" s="9" t="str">
        <f>LOWER(_xlfn.CONCAT(Table2[[#This Row],[device_suggested_area]], "-",Table2[[#This Row],[device_identifiers]]))</f>
        <v>ensuite-main</v>
      </c>
      <c r="AF149" s="11" t="s">
        <v>854</v>
      </c>
      <c r="AG149" s="9" t="s">
        <v>855</v>
      </c>
      <c r="AH149" s="9" t="s">
        <v>853</v>
      </c>
      <c r="AI149" s="9" t="s">
        <v>592</v>
      </c>
      <c r="AJ149" s="9" t="s">
        <v>629</v>
      </c>
      <c r="AN149" s="9" t="str">
        <f>IF(AND(ISBLANK(AL149), ISBLANK(AM149)), "", _xlfn.CONCAT("[", IF(ISBLANK(AL149), "", _xlfn.CONCAT("[""mac"", """, AL149, """]")), IF(ISBLANK(AM149), "", _xlfn.CONCAT(", [""ip"", """, AM149, """]")), "]"))</f>
        <v/>
      </c>
    </row>
    <row r="150" spans="1:40" ht="16" customHeight="1" x14ac:dyDescent="0.2">
      <c r="A150" s="9">
        <v>1543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858</v>
      </c>
      <c r="Q150" s="11">
        <v>1300</v>
      </c>
      <c r="R150" s="22" t="s">
        <v>907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50" s="9" t="str">
        <f>LOWER(_xlfn.CONCAT(Table2[[#This Row],[device_suggested_area]], "-",Table2[[#This Row],[device_identifiers]]))</f>
        <v>ensuite-main-bulb-1</v>
      </c>
      <c r="AF150" s="11" t="s">
        <v>854</v>
      </c>
      <c r="AG150" s="9" t="s">
        <v>856</v>
      </c>
      <c r="AH150" s="9" t="s">
        <v>853</v>
      </c>
      <c r="AI150" s="9" t="s">
        <v>592</v>
      </c>
      <c r="AJ150" s="9" t="s">
        <v>629</v>
      </c>
      <c r="AL150" s="9" t="s">
        <v>903</v>
      </c>
      <c r="AN150" s="9" t="str">
        <f>IF(AND(ISBLANK(AL150), ISBLANK(AM150)), "", _xlfn.CONCAT("[", IF(ISBLANK(AL150), "", _xlfn.CONCAT("[""mac"", """, AL150, """]")), IF(ISBLANK(AM150), "", _xlfn.CONCAT(", [""ip"", """, AM150, """]")), "]"))</f>
        <v>[["mac", "0x00178801040eddb2"]]</v>
      </c>
    </row>
    <row r="151" spans="1:40" ht="16" customHeight="1" x14ac:dyDescent="0.2">
      <c r="A151" s="9">
        <v>1544</v>
      </c>
      <c r="B151" s="9" t="s">
        <v>26</v>
      </c>
      <c r="C151" s="9" t="s">
        <v>592</v>
      </c>
      <c r="D151" s="9" t="s">
        <v>137</v>
      </c>
      <c r="E151" s="9" t="s">
        <v>417</v>
      </c>
      <c r="F151" s="9" t="str">
        <f>IF(ISBLANK(E151), "", Table2[[#This Row],[unique_id]])</f>
        <v>wardrobe_main</v>
      </c>
      <c r="G151" s="9" t="s">
        <v>216</v>
      </c>
      <c r="H151" s="9" t="s">
        <v>139</v>
      </c>
      <c r="I151" s="9" t="s">
        <v>132</v>
      </c>
      <c r="J151" s="9" t="s">
        <v>868</v>
      </c>
      <c r="K151" s="9" t="s">
        <v>420</v>
      </c>
      <c r="L151" s="9" t="s">
        <v>136</v>
      </c>
      <c r="N151" s="9"/>
      <c r="O151" s="11"/>
      <c r="P151" s="11" t="s">
        <v>859</v>
      </c>
      <c r="Q151" s="11">
        <v>1400</v>
      </c>
      <c r="R151" s="22" t="s">
        <v>917</v>
      </c>
      <c r="S151" s="9"/>
      <c r="V151" s="9" t="s">
        <v>389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51" s="9" t="str">
        <f>LOWER(_xlfn.CONCAT(Table2[[#This Row],[device_suggested_area]], "-",Table2[[#This Row],[device_identifiers]]))</f>
        <v>wardrobe-main</v>
      </c>
      <c r="AF151" s="11" t="s">
        <v>854</v>
      </c>
      <c r="AG151" s="9" t="s">
        <v>855</v>
      </c>
      <c r="AH151" s="9" t="s">
        <v>853</v>
      </c>
      <c r="AI151" s="9" t="s">
        <v>592</v>
      </c>
      <c r="AJ151" s="9" t="s">
        <v>870</v>
      </c>
      <c r="AN151" s="9" t="str">
        <f>IF(AND(ISBLANK(AL151), ISBLANK(AM151)), "", _xlfn.CONCAT("[", IF(ISBLANK(AL151), "", _xlfn.CONCAT("[""mac"", """, AL151, """]")), IF(ISBLANK(AM151), "", _xlfn.CONCAT(", [""ip"", """, AM151, """]")), "]"))</f>
        <v/>
      </c>
    </row>
    <row r="152" spans="1:40" ht="16" customHeight="1" x14ac:dyDescent="0.2">
      <c r="A152" s="9">
        <v>1545</v>
      </c>
      <c r="B152" s="9" t="s">
        <v>26</v>
      </c>
      <c r="C152" s="9" t="s">
        <v>592</v>
      </c>
      <c r="D152" s="9" t="s">
        <v>137</v>
      </c>
      <c r="F152" s="9" t="str">
        <f>IF(ISBLANK(E152), "", Table2[[#This Row],[unique_id]])</f>
        <v/>
      </c>
      <c r="N152" s="9"/>
      <c r="O152" s="11"/>
      <c r="P152" s="11" t="s">
        <v>858</v>
      </c>
      <c r="Q152" s="11">
        <v>1400</v>
      </c>
      <c r="R152" s="22" t="s">
        <v>907</v>
      </c>
      <c r="S152" s="9"/>
      <c r="X152" s="11"/>
      <c r="Z152" s="9" t="str">
        <f>IF(ISBLANK(Y152),  "", _xlfn.CONCAT("haas/entity/sensor/", LOWER(C152), "/", E152, "/config"))</f>
        <v/>
      </c>
      <c r="AA152" s="9" t="str">
        <f>IF(ISBLANK(Y152),  "", _xlfn.CONCAT(LOWER(C152), "/", E152))</f>
        <v/>
      </c>
      <c r="AD15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2" s="9" t="str">
        <f>LOWER(_xlfn.CONCAT(Table2[[#This Row],[device_suggested_area]], "-",Table2[[#This Row],[device_identifiers]]))</f>
        <v>wardrobe-main-bulb-1</v>
      </c>
      <c r="AF152" s="11" t="s">
        <v>854</v>
      </c>
      <c r="AG152" s="9" t="s">
        <v>856</v>
      </c>
      <c r="AH152" s="9" t="s">
        <v>853</v>
      </c>
      <c r="AI152" s="9" t="s">
        <v>592</v>
      </c>
      <c r="AJ152" s="9" t="s">
        <v>870</v>
      </c>
      <c r="AL152" s="9" t="s">
        <v>904</v>
      </c>
      <c r="AN152" s="9" t="str">
        <f>IF(AND(ISBLANK(AL152), ISBLANK(AM152)), "", _xlfn.CONCAT("[", IF(ISBLANK(AL152), "", _xlfn.CONCAT("[""mac"", """, AL152, """]")), IF(ISBLANK(AM152), "", _xlfn.CONCAT(", [""ip"", """, AM152, """]")), "]"))</f>
        <v>[["mac", "0x00178801040ede93"]]</v>
      </c>
    </row>
    <row r="153" spans="1:40" ht="16" customHeight="1" x14ac:dyDescent="0.2">
      <c r="A153" s="9">
        <v>1546</v>
      </c>
      <c r="B153" s="9" t="s">
        <v>26</v>
      </c>
      <c r="C153" s="9" t="s">
        <v>259</v>
      </c>
      <c r="D153" s="9" t="s">
        <v>134</v>
      </c>
      <c r="E153" s="9" t="s">
        <v>700</v>
      </c>
      <c r="F153" s="9" t="str">
        <f>IF(ISBLANK(E153), "", Table2[[#This Row],[unique_id]])</f>
        <v>deck_festoons</v>
      </c>
      <c r="G153" s="9" t="s">
        <v>403</v>
      </c>
      <c r="H153" s="9" t="s">
        <v>139</v>
      </c>
      <c r="I153" s="9" t="s">
        <v>132</v>
      </c>
      <c r="L153" s="9" t="s">
        <v>136</v>
      </c>
      <c r="N153" s="9"/>
      <c r="O153" s="11"/>
      <c r="P153" s="11"/>
      <c r="Q153" s="11"/>
      <c r="R153" s="11"/>
      <c r="S153" s="9"/>
      <c r="V153" s="9" t="s">
        <v>389</v>
      </c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/>
      <c r="AE153" s="9" t="str">
        <f>IF(OR(ISBLANK(AL153), ISBLANK(AM153)), "", LOWER(_xlfn.CONCAT(Table2[[#This Row],[device_manufacturer]], "-",Table2[[#This Row],[device_suggested_area]], "-", Table2[[#This Row],[device_identifiers]])))</f>
        <v>tplink-deck-festoons</v>
      </c>
      <c r="AF153" s="11" t="s">
        <v>553</v>
      </c>
      <c r="AG153" s="9" t="s">
        <v>559</v>
      </c>
      <c r="AH153" s="9" t="s">
        <v>550</v>
      </c>
      <c r="AI153" s="9" t="str">
        <f>IF(OR(ISBLANK(AL153), ISBLANK(AM153)), "", Table2[[#This Row],[device_via_device]])</f>
        <v>TPLink</v>
      </c>
      <c r="AJ153" s="9" t="s">
        <v>548</v>
      </c>
      <c r="AK153" s="9" t="s">
        <v>691</v>
      </c>
      <c r="AL153" s="9" t="s">
        <v>538</v>
      </c>
      <c r="AM153" s="9" t="s">
        <v>682</v>
      </c>
      <c r="AN153" s="9" t="str">
        <f>IF(AND(ISBLANK(AL153), ISBLANK(AM153)), "", _xlfn.CONCAT("[", IF(ISBLANK(AL153), "", _xlfn.CONCAT("[""mac"", """, AL153, """]")), IF(ISBLANK(AM153), "", _xlfn.CONCAT(", [""ip"", """, AM153, """]")), "]"))</f>
        <v>[["mac", "ac:84:c6:54:a3:96"], ["ip", "10.0.6.79"]]</v>
      </c>
    </row>
    <row r="154" spans="1:40" ht="16" customHeight="1" x14ac:dyDescent="0.2">
      <c r="A154" s="9">
        <v>1547</v>
      </c>
      <c r="B154" s="9" t="s">
        <v>26</v>
      </c>
      <c r="C154" s="9" t="s">
        <v>768</v>
      </c>
      <c r="D154" s="9" t="s">
        <v>507</v>
      </c>
      <c r="E154" s="9" t="s">
        <v>506</v>
      </c>
      <c r="F154" s="9" t="str">
        <f>IF(ISBLANK(E154), "", Table2[[#This Row],[unique_id]])</f>
        <v>column_break</v>
      </c>
      <c r="G154" s="9" t="s">
        <v>503</v>
      </c>
      <c r="H154" s="9" t="s">
        <v>139</v>
      </c>
      <c r="I154" s="9" t="s">
        <v>132</v>
      </c>
      <c r="L154" s="9" t="s">
        <v>504</v>
      </c>
      <c r="M154" s="9" t="s">
        <v>505</v>
      </c>
      <c r="N154" s="9"/>
      <c r="O154" s="11"/>
      <c r="P154" s="11"/>
      <c r="Q154" s="11"/>
      <c r="R154" s="11"/>
      <c r="S154" s="9"/>
      <c r="X154" s="11"/>
      <c r="AA154" s="9" t="str">
        <f>IF(ISBLANK(Y154),  "", _xlfn.CONCAT(LOWER(C154), "/", E154))</f>
        <v/>
      </c>
      <c r="AD154" s="9"/>
      <c r="AN154" s="9" t="str">
        <f>IF(AND(ISBLANK(AL154), ISBLANK(AM154)), "", _xlfn.CONCAT("[", IF(ISBLANK(AL154), "", _xlfn.CONCAT("[""mac"", """, AL154, """]")), IF(ISBLANK(AM154), "", _xlfn.CONCAT(", [""ip"", """, AM154, """]")), "]"))</f>
        <v/>
      </c>
    </row>
    <row r="155" spans="1:40" ht="16" customHeight="1" x14ac:dyDescent="0.2">
      <c r="A155" s="9">
        <v>1600</v>
      </c>
      <c r="B155" s="9" t="s">
        <v>26</v>
      </c>
      <c r="C155" s="9" t="s">
        <v>376</v>
      </c>
      <c r="D155" s="9" t="s">
        <v>134</v>
      </c>
      <c r="E155" s="9" t="s">
        <v>374</v>
      </c>
      <c r="F155" s="9" t="str">
        <f>IF(ISBLANK(E155), "", Table2[[#This Row],[unique_id]])</f>
        <v>adaptive_lighting_default</v>
      </c>
      <c r="G155" s="9" t="s">
        <v>382</v>
      </c>
      <c r="H155" s="9" t="s">
        <v>391</v>
      </c>
      <c r="I155" s="9" t="s">
        <v>132</v>
      </c>
      <c r="L155" s="9" t="s">
        <v>326</v>
      </c>
      <c r="N155" s="9"/>
      <c r="O155" s="11"/>
      <c r="P155" s="11"/>
      <c r="Q155" s="11"/>
      <c r="R155" s="11"/>
      <c r="S155" s="9"/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D155" s="9"/>
      <c r="AN155" s="9" t="str">
        <f>IF(AND(ISBLANK(AL155), ISBLANK(AM155)), "", _xlfn.CONCAT("[", IF(ISBLANK(AL155), "", _xlfn.CONCAT("[""mac"", """, AL155, """]")), IF(ISBLANK(AM155), "", _xlfn.CONCAT(", [""ip"", """, AM155, """]")), "]"))</f>
        <v/>
      </c>
    </row>
    <row r="156" spans="1:40" ht="16" customHeight="1" x14ac:dyDescent="0.2">
      <c r="A156" s="9">
        <v>1601</v>
      </c>
      <c r="B156" s="9" t="s">
        <v>26</v>
      </c>
      <c r="C156" s="9" t="s">
        <v>376</v>
      </c>
      <c r="D156" s="9" t="s">
        <v>134</v>
      </c>
      <c r="E156" s="9" t="s">
        <v>375</v>
      </c>
      <c r="F156" s="9" t="str">
        <f>IF(ISBLANK(E156), "", Table2[[#This Row],[unique_id]])</f>
        <v>adaptive_lighting_sleep_mode_default</v>
      </c>
      <c r="G156" s="9" t="s">
        <v>379</v>
      </c>
      <c r="H156" s="9" t="s">
        <v>391</v>
      </c>
      <c r="I156" s="9" t="s">
        <v>132</v>
      </c>
      <c r="L156" s="9" t="s">
        <v>326</v>
      </c>
      <c r="N156" s="9"/>
      <c r="O156" s="11"/>
      <c r="P156" s="11"/>
      <c r="Q156" s="11"/>
      <c r="R156" s="11"/>
      <c r="S156" s="9"/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D156" s="9"/>
      <c r="AN156" s="9" t="str">
        <f>IF(AND(ISBLANK(AL156), ISBLANK(AM156)), "", _xlfn.CONCAT("[", IF(ISBLANK(AL156), "", _xlfn.CONCAT("[""mac"", """, AL156, """]")), IF(ISBLANK(AM156), "", _xlfn.CONCAT(", [""ip"", """, AM156, """]")), "]"))</f>
        <v/>
      </c>
    </row>
    <row r="157" spans="1:40" ht="16" customHeight="1" x14ac:dyDescent="0.2">
      <c r="A157" s="9">
        <v>1602</v>
      </c>
      <c r="B157" s="9" t="s">
        <v>26</v>
      </c>
      <c r="C157" s="9" t="s">
        <v>376</v>
      </c>
      <c r="D157" s="9" t="s">
        <v>134</v>
      </c>
      <c r="E157" s="9" t="s">
        <v>377</v>
      </c>
      <c r="F157" s="9" t="str">
        <f>IF(ISBLANK(E157), "", Table2[[#This Row],[unique_id]])</f>
        <v>adaptive_lighting_adapt_color_default</v>
      </c>
      <c r="G157" s="9" t="s">
        <v>380</v>
      </c>
      <c r="H157" s="9" t="s">
        <v>391</v>
      </c>
      <c r="I157" s="9" t="s">
        <v>132</v>
      </c>
      <c r="N157" s="9"/>
      <c r="O157" s="11"/>
      <c r="P157" s="11"/>
      <c r="Q157" s="11"/>
      <c r="R157" s="11"/>
      <c r="S157" s="9"/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D157" s="9"/>
      <c r="AN157" s="9" t="str">
        <f>IF(AND(ISBLANK(AL157), ISBLANK(AM157)), "", _xlfn.CONCAT("[", IF(ISBLANK(AL157), "", _xlfn.CONCAT("[""mac"", """, AL157, """]")), IF(ISBLANK(AM157), "", _xlfn.CONCAT(", [""ip"", """, AM157, """]")), "]"))</f>
        <v/>
      </c>
    </row>
    <row r="158" spans="1:40" ht="16" customHeight="1" x14ac:dyDescent="0.2">
      <c r="A158" s="9">
        <v>1603</v>
      </c>
      <c r="B158" s="9" t="s">
        <v>26</v>
      </c>
      <c r="C158" s="9" t="s">
        <v>376</v>
      </c>
      <c r="D158" s="9" t="s">
        <v>134</v>
      </c>
      <c r="E158" s="9" t="s">
        <v>378</v>
      </c>
      <c r="F158" s="9" t="str">
        <f>IF(ISBLANK(E158), "", Table2[[#This Row],[unique_id]])</f>
        <v>adaptive_lighting_adapt_brightness_default</v>
      </c>
      <c r="G158" s="9" t="s">
        <v>381</v>
      </c>
      <c r="H158" s="9" t="s">
        <v>391</v>
      </c>
      <c r="I158" s="9" t="s">
        <v>132</v>
      </c>
      <c r="N158" s="9"/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D158" s="9"/>
      <c r="AN158" s="9" t="str">
        <f>IF(AND(ISBLANK(AL158), ISBLANK(AM158)), "", _xlfn.CONCAT("[", IF(ISBLANK(AL158), "", _xlfn.CONCAT("[""mac"", """, AL158, """]")), IF(ISBLANK(AM158), "", _xlfn.CONCAT(", [""ip"", """, AM158, """]")), "]"))</f>
        <v/>
      </c>
    </row>
    <row r="159" spans="1:40" ht="16" customHeight="1" x14ac:dyDescent="0.2">
      <c r="A159" s="9">
        <v>1604</v>
      </c>
      <c r="B159" s="9" t="s">
        <v>26</v>
      </c>
      <c r="C159" s="9" t="s">
        <v>376</v>
      </c>
      <c r="D159" s="9" t="s">
        <v>134</v>
      </c>
      <c r="E159" s="9" t="s">
        <v>392</v>
      </c>
      <c r="F159" s="9" t="str">
        <f>IF(ISBLANK(E159), "", Table2[[#This Row],[unique_id]])</f>
        <v>adaptive_lighting_bedroom</v>
      </c>
      <c r="G159" s="9" t="s">
        <v>382</v>
      </c>
      <c r="H159" s="9" t="s">
        <v>390</v>
      </c>
      <c r="I159" s="9" t="s">
        <v>132</v>
      </c>
      <c r="L159" s="9" t="s">
        <v>326</v>
      </c>
      <c r="N159" s="9"/>
      <c r="O159" s="11"/>
      <c r="P159" s="11"/>
      <c r="Q159" s="11"/>
      <c r="R159" s="11"/>
      <c r="S159" s="9"/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9"/>
      <c r="AN159" s="9" t="str">
        <f>IF(AND(ISBLANK(AL159), ISBLANK(AM159)), "", _xlfn.CONCAT("[", IF(ISBLANK(AL159), "", _xlfn.CONCAT("[""mac"", """, AL159, """]")), IF(ISBLANK(AM159), "", _xlfn.CONCAT(", [""ip"", """, AM159, """]")), "]"))</f>
        <v/>
      </c>
    </row>
    <row r="160" spans="1:40" ht="16" customHeight="1" x14ac:dyDescent="0.2">
      <c r="A160" s="9">
        <v>1605</v>
      </c>
      <c r="B160" s="9" t="s">
        <v>26</v>
      </c>
      <c r="C160" s="9" t="s">
        <v>376</v>
      </c>
      <c r="D160" s="9" t="s">
        <v>134</v>
      </c>
      <c r="E160" s="9" t="s">
        <v>393</v>
      </c>
      <c r="F160" s="9" t="str">
        <f>IF(ISBLANK(E160), "", Table2[[#This Row],[unique_id]])</f>
        <v>adaptive_lighting_sleep_mode_bedroom</v>
      </c>
      <c r="G160" s="9" t="s">
        <v>379</v>
      </c>
      <c r="H160" s="9" t="s">
        <v>390</v>
      </c>
      <c r="I160" s="9" t="s">
        <v>132</v>
      </c>
      <c r="L160" s="9" t="s">
        <v>326</v>
      </c>
      <c r="N160" s="9"/>
      <c r="O160" s="11"/>
      <c r="P160" s="11"/>
      <c r="Q160" s="11"/>
      <c r="R160" s="11"/>
      <c r="S160" s="9"/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D160" s="9"/>
      <c r="AN160" s="9" t="str">
        <f>IF(AND(ISBLANK(AL160), ISBLANK(AM160)), "", _xlfn.CONCAT("[", IF(ISBLANK(AL160), "", _xlfn.CONCAT("[""mac"", """, AL160, """]")), IF(ISBLANK(AM160), "", _xlfn.CONCAT(", [""ip"", """, AM160, """]")), "]"))</f>
        <v/>
      </c>
    </row>
    <row r="161" spans="1:40" ht="16" customHeight="1" x14ac:dyDescent="0.2">
      <c r="A161" s="9">
        <v>1606</v>
      </c>
      <c r="B161" s="9" t="s">
        <v>26</v>
      </c>
      <c r="C161" s="9" t="s">
        <v>376</v>
      </c>
      <c r="D161" s="9" t="s">
        <v>134</v>
      </c>
      <c r="E161" s="9" t="s">
        <v>394</v>
      </c>
      <c r="F161" s="9" t="str">
        <f>IF(ISBLANK(E161), "", Table2[[#This Row],[unique_id]])</f>
        <v>adaptive_lighting_adapt_color_bedroom</v>
      </c>
      <c r="G161" s="9" t="s">
        <v>380</v>
      </c>
      <c r="H161" s="9" t="s">
        <v>390</v>
      </c>
      <c r="I161" s="9" t="s">
        <v>132</v>
      </c>
      <c r="N161" s="9"/>
      <c r="O161" s="11"/>
      <c r="P161" s="11"/>
      <c r="Q161" s="11"/>
      <c r="R161" s="11"/>
      <c r="S161" s="9"/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D161" s="9"/>
      <c r="AN161" s="9" t="str">
        <f>IF(AND(ISBLANK(AL161), ISBLANK(AM161)), "", _xlfn.CONCAT("[", IF(ISBLANK(AL161), "", _xlfn.CONCAT("[""mac"", """, AL161, """]")), IF(ISBLANK(AM161), "", _xlfn.CONCAT(", [""ip"", """, AM161, """]")), "]"))</f>
        <v/>
      </c>
    </row>
    <row r="162" spans="1:40" ht="16" customHeight="1" x14ac:dyDescent="0.2">
      <c r="A162" s="9">
        <v>1607</v>
      </c>
      <c r="B162" s="15" t="s">
        <v>26</v>
      </c>
      <c r="C162" s="15" t="s">
        <v>376</v>
      </c>
      <c r="D162" s="15" t="s">
        <v>134</v>
      </c>
      <c r="E162" s="15" t="s">
        <v>395</v>
      </c>
      <c r="F162" s="9" t="str">
        <f>IF(ISBLANK(E162), "", Table2[[#This Row],[unique_id]])</f>
        <v>adaptive_lighting_adapt_brightness_bedroom</v>
      </c>
      <c r="G162" s="15" t="s">
        <v>381</v>
      </c>
      <c r="H162" s="15" t="s">
        <v>390</v>
      </c>
      <c r="I162" s="15" t="s">
        <v>132</v>
      </c>
      <c r="K162" s="15"/>
      <c r="L162" s="15"/>
      <c r="N162" s="9"/>
      <c r="O162" s="11"/>
      <c r="P162" s="11"/>
      <c r="Q162" s="11"/>
      <c r="R162" s="11"/>
      <c r="S162" s="9"/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D162" s="9"/>
      <c r="AN162" s="9" t="str">
        <f>IF(AND(ISBLANK(AL162), ISBLANK(AM162)), "", _xlfn.CONCAT("[", IF(ISBLANK(AL162), "", _xlfn.CONCAT("[""mac"", """, AL162, """]")), IF(ISBLANK(AM162), "", _xlfn.CONCAT(", [""ip"", """, AM162, """]")), "]"))</f>
        <v/>
      </c>
    </row>
    <row r="163" spans="1:40" ht="16" customHeight="1" x14ac:dyDescent="0.2">
      <c r="A163" s="9">
        <v>1608</v>
      </c>
      <c r="B163" s="16" t="s">
        <v>26</v>
      </c>
      <c r="C163" s="16" t="s">
        <v>376</v>
      </c>
      <c r="D163" s="16" t="s">
        <v>134</v>
      </c>
      <c r="E163" s="16" t="s">
        <v>423</v>
      </c>
      <c r="F163" s="9" t="str">
        <f>IF(ISBLANK(E163), "", Table2[[#This Row],[unique_id]])</f>
        <v>adaptive_lighting_night_light</v>
      </c>
      <c r="G163" s="16" t="s">
        <v>382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D163" s="9"/>
      <c r="AN163" s="9" t="str">
        <f>IF(AND(ISBLANK(AL163), ISBLANK(AM163)), "", _xlfn.CONCAT("[", IF(ISBLANK(AL163), "", _xlfn.CONCAT("[""mac"", """, AL163, """]")), IF(ISBLANK(AM163), "", _xlfn.CONCAT(", [""ip"", """, AM163, """]")), "]"))</f>
        <v/>
      </c>
    </row>
    <row r="164" spans="1:40" ht="16" customHeight="1" x14ac:dyDescent="0.2">
      <c r="A164" s="9">
        <v>1609</v>
      </c>
      <c r="B164" s="16" t="s">
        <v>26</v>
      </c>
      <c r="C164" s="16" t="s">
        <v>376</v>
      </c>
      <c r="D164" s="16" t="s">
        <v>134</v>
      </c>
      <c r="E164" s="16" t="s">
        <v>424</v>
      </c>
      <c r="F164" s="9" t="str">
        <f>IF(ISBLANK(E164), "", Table2[[#This Row],[unique_id]])</f>
        <v>adaptive_lighting_sleep_mode_night_light</v>
      </c>
      <c r="G164" s="16" t="s">
        <v>379</v>
      </c>
      <c r="H164" s="16" t="s">
        <v>406</v>
      </c>
      <c r="I164" s="16" t="s">
        <v>132</v>
      </c>
      <c r="K164" s="16"/>
      <c r="L164" s="16"/>
      <c r="N164" s="9"/>
      <c r="O164" s="11"/>
      <c r="P164" s="11"/>
      <c r="Q164" s="11"/>
      <c r="R164" s="11"/>
      <c r="S164" s="9"/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D164" s="9"/>
      <c r="AN164" s="9" t="str">
        <f>IF(AND(ISBLANK(AL164), ISBLANK(AM164)), "", _xlfn.CONCAT("[", IF(ISBLANK(AL164), "", _xlfn.CONCAT("[""mac"", """, AL164, """]")), IF(ISBLANK(AM164), "", _xlfn.CONCAT(", [""ip"", """, AM164, """]")), "]"))</f>
        <v/>
      </c>
    </row>
    <row r="165" spans="1:40" ht="16" customHeight="1" x14ac:dyDescent="0.2">
      <c r="A165" s="9">
        <v>1610</v>
      </c>
      <c r="B165" s="16" t="s">
        <v>26</v>
      </c>
      <c r="C165" s="16" t="s">
        <v>376</v>
      </c>
      <c r="D165" s="16" t="s">
        <v>134</v>
      </c>
      <c r="E165" s="16" t="s">
        <v>425</v>
      </c>
      <c r="F165" s="9" t="str">
        <f>IF(ISBLANK(E165), "", Table2[[#This Row],[unique_id]])</f>
        <v>adaptive_lighting_adapt_color_night_light</v>
      </c>
      <c r="G165" s="16" t="s">
        <v>380</v>
      </c>
      <c r="H165" s="16" t="s">
        <v>406</v>
      </c>
      <c r="I165" s="16" t="s">
        <v>132</v>
      </c>
      <c r="K165" s="16"/>
      <c r="L165" s="16"/>
      <c r="N165" s="9"/>
      <c r="O165" s="11"/>
      <c r="P165" s="11"/>
      <c r="Q165" s="11"/>
      <c r="R165" s="11"/>
      <c r="S165" s="9"/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D165" s="9"/>
      <c r="AN165" s="9" t="str">
        <f>IF(AND(ISBLANK(AL165), ISBLANK(AM165)), "", _xlfn.CONCAT("[", IF(ISBLANK(AL165), "", _xlfn.CONCAT("[""mac"", """, AL165, """]")), IF(ISBLANK(AM165), "", _xlfn.CONCAT(", [""ip"", """, AM165, """]")), "]"))</f>
        <v/>
      </c>
    </row>
    <row r="166" spans="1:40" ht="16" customHeight="1" x14ac:dyDescent="0.2">
      <c r="A166" s="9">
        <v>1611</v>
      </c>
      <c r="B166" s="17" t="s">
        <v>26</v>
      </c>
      <c r="C166" s="17" t="s">
        <v>376</v>
      </c>
      <c r="D166" s="17" t="s">
        <v>134</v>
      </c>
      <c r="E166" s="17" t="s">
        <v>426</v>
      </c>
      <c r="F166" s="9" t="str">
        <f>IF(ISBLANK(E166), "", Table2[[#This Row],[unique_id]])</f>
        <v>adaptive_lighting_adapt_brightness_night_light</v>
      </c>
      <c r="G166" s="17" t="s">
        <v>381</v>
      </c>
      <c r="H166" s="17" t="s">
        <v>406</v>
      </c>
      <c r="I166" s="17" t="s">
        <v>132</v>
      </c>
      <c r="K166" s="17"/>
      <c r="L166" s="17"/>
      <c r="N166" s="9"/>
      <c r="O166" s="11"/>
      <c r="P166" s="11"/>
      <c r="Q166" s="11"/>
      <c r="R166" s="11"/>
      <c r="S166" s="9"/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D166" s="9"/>
      <c r="AN166" s="9" t="str">
        <f>IF(AND(ISBLANK(AL166), ISBLANK(AM166)), "", _xlfn.CONCAT("[", IF(ISBLANK(AL166), "", _xlfn.CONCAT("[""mac"", """, AL166, """]")), IF(ISBLANK(AM166), "", _xlfn.CONCAT(", [""ip"", """, AM166, """]")), "]"))</f>
        <v/>
      </c>
    </row>
    <row r="167" spans="1:40" ht="16" customHeight="1" x14ac:dyDescent="0.2">
      <c r="A167" s="9">
        <v>2100</v>
      </c>
      <c r="B167" s="9" t="s">
        <v>26</v>
      </c>
      <c r="C167" s="9" t="s">
        <v>153</v>
      </c>
      <c r="D167" s="9" t="s">
        <v>27</v>
      </c>
      <c r="E167" s="9" t="s">
        <v>254</v>
      </c>
      <c r="F167" s="9" t="str">
        <f>IF(ISBLANK(E167), "", Table2[[#This Row],[unique_id]])</f>
        <v>home_power</v>
      </c>
      <c r="G167" s="9" t="s">
        <v>488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>IF(AND(ISBLANK(AL167), ISBLANK(AM167)), "", _xlfn.CONCAT("[", IF(ISBLANK(AL167), "", _xlfn.CONCAT("[""mac"", """, AL167, """]")), IF(ISBLANK(AM167), "", _xlfn.CONCAT(", [""ip"", """, AM167, """]")), "]"))</f>
        <v/>
      </c>
    </row>
    <row r="168" spans="1:40" ht="16" customHeight="1" x14ac:dyDescent="0.2">
      <c r="A168" s="9">
        <v>2101</v>
      </c>
      <c r="B168" s="9" t="s">
        <v>26</v>
      </c>
      <c r="C168" s="9" t="s">
        <v>153</v>
      </c>
      <c r="D168" s="9" t="s">
        <v>27</v>
      </c>
      <c r="E168" s="9" t="s">
        <v>485</v>
      </c>
      <c r="F168" s="9" t="str">
        <f>IF(ISBLANK(E168), "", Table2[[#This Row],[unique_id]])</f>
        <v>home_base_power</v>
      </c>
      <c r="G168" s="9" t="s">
        <v>486</v>
      </c>
      <c r="H168" s="9" t="s">
        <v>292</v>
      </c>
      <c r="I168" s="9" t="s">
        <v>141</v>
      </c>
      <c r="L168" s="9" t="s">
        <v>90</v>
      </c>
      <c r="N168" s="9" t="s">
        <v>765</v>
      </c>
      <c r="O168" s="11"/>
      <c r="P168" s="11"/>
      <c r="Q168" s="11"/>
      <c r="R168" s="11"/>
      <c r="S168" s="9"/>
      <c r="T168" s="9" t="s">
        <v>501</v>
      </c>
      <c r="V168" s="9" t="s">
        <v>293</v>
      </c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9" t="str">
        <f>IF(AND(ISBLANK(AL168), ISBLANK(AM168)), "", _xlfn.CONCAT("[", IF(ISBLANK(AL168), "", _xlfn.CONCAT("[""mac"", """, AL168, """]")), IF(ISBLANK(AM168), "", _xlfn.CONCAT(", [""ip"", """, AM168, """]")), "]"))</f>
        <v/>
      </c>
    </row>
    <row r="169" spans="1:40" ht="16" customHeight="1" x14ac:dyDescent="0.2">
      <c r="A169" s="9">
        <v>2102</v>
      </c>
      <c r="B169" s="9" t="s">
        <v>26</v>
      </c>
      <c r="C169" s="9" t="s">
        <v>153</v>
      </c>
      <c r="D169" s="9" t="s">
        <v>27</v>
      </c>
      <c r="E169" s="9" t="s">
        <v>484</v>
      </c>
      <c r="F169" s="9" t="str">
        <f>IF(ISBLANK(E169), "", Table2[[#This Row],[unique_id]])</f>
        <v>home_peak_power</v>
      </c>
      <c r="G169" s="9" t="s">
        <v>487</v>
      </c>
      <c r="H169" s="9" t="s">
        <v>292</v>
      </c>
      <c r="I169" s="9" t="s">
        <v>141</v>
      </c>
      <c r="L169" s="9" t="s">
        <v>90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N169" s="9" t="str">
        <f>IF(AND(ISBLANK(AL169), ISBLANK(AM169)), "", _xlfn.CONCAT("[", IF(ISBLANK(AL169), "", _xlfn.CONCAT("[""mac"", """, AL169, """]")), IF(ISBLANK(AM169), "", _xlfn.CONCAT(", [""ip"", """, AM169, """]")), "]"))</f>
        <v/>
      </c>
    </row>
    <row r="170" spans="1:40" ht="16" customHeight="1" x14ac:dyDescent="0.2">
      <c r="A170" s="9">
        <v>2103</v>
      </c>
      <c r="B170" s="9" t="s">
        <v>26</v>
      </c>
      <c r="C170" s="9" t="s">
        <v>768</v>
      </c>
      <c r="D170" s="9" t="s">
        <v>507</v>
      </c>
      <c r="E170" s="9" t="s">
        <v>766</v>
      </c>
      <c r="F170" s="9" t="str">
        <f>IF(ISBLANK(E170), "", Table2[[#This Row],[unique_id]])</f>
        <v>graph_break</v>
      </c>
      <c r="G170" s="9" t="s">
        <v>767</v>
      </c>
      <c r="H170" s="9" t="s">
        <v>292</v>
      </c>
      <c r="I170" s="9" t="s">
        <v>141</v>
      </c>
      <c r="N170" s="9" t="s">
        <v>765</v>
      </c>
      <c r="O170" s="11"/>
      <c r="P170" s="11"/>
      <c r="Q170" s="11"/>
      <c r="R170" s="11"/>
      <c r="S170" s="9"/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N170" s="13" t="str">
        <f>IF(AND(ISBLANK(AL170), ISBLANK(AM170)), "", _xlfn.CONCAT("[", IF(ISBLANK(AL170), "", _xlfn.CONCAT("[""mac"", """, AL170, """]")), IF(ISBLANK(AM170), "", _xlfn.CONCAT(", [""ip"", """, AM170, """]")), "]"))</f>
        <v/>
      </c>
    </row>
    <row r="171" spans="1:40" ht="16" customHeight="1" x14ac:dyDescent="0.2">
      <c r="A171" s="9">
        <v>2104</v>
      </c>
      <c r="B171" s="9" t="s">
        <v>26</v>
      </c>
      <c r="C171" s="9" t="s">
        <v>259</v>
      </c>
      <c r="D171" s="9" t="s">
        <v>27</v>
      </c>
      <c r="E171" s="9" t="s">
        <v>262</v>
      </c>
      <c r="F171" s="9" t="str">
        <f>IF(ISBLANK(E171), "", Table2[[#This Row],[unique_id]])</f>
        <v>various_adhoc_outlet_current_consumption</v>
      </c>
      <c r="G171" s="9" t="s">
        <v>253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D171" s="12"/>
      <c r="AN171" s="9" t="str">
        <f>IF(AND(ISBLANK(AL171), ISBLANK(AM171)), "", _xlfn.CONCAT("[", IF(ISBLANK(AL171), "", _xlfn.CONCAT("[""mac"", """, AL171, """]")), IF(ISBLANK(AM171), "", _xlfn.CONCAT(", [""ip"", """, AM171, """]")), "]"))</f>
        <v/>
      </c>
    </row>
    <row r="172" spans="1:40" ht="16" customHeight="1" x14ac:dyDescent="0.2">
      <c r="A172" s="9">
        <v>2105</v>
      </c>
      <c r="B172" s="9" t="s">
        <v>26</v>
      </c>
      <c r="C172" s="9" t="s">
        <v>259</v>
      </c>
      <c r="D172" s="9" t="s">
        <v>27</v>
      </c>
      <c r="E172" s="9" t="s">
        <v>264</v>
      </c>
      <c r="F172" s="9" t="str">
        <f>IF(ISBLANK(E172), "", Table2[[#This Row],[unique_id]])</f>
        <v>study_battery_charger_current_consumption</v>
      </c>
      <c r="G172" s="9" t="s">
        <v>252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H172" s="15"/>
      <c r="AN172" s="9" t="str">
        <f>IF(AND(ISBLANK(AL172), ISBLANK(AM172)), "", _xlfn.CONCAT("[", IF(ISBLANK(AL172), "", _xlfn.CONCAT("[""mac"", """, AL172, """]")), IF(ISBLANK(AM172), "", _xlfn.CONCAT(", [""ip"", """, AM172, """]")), "]"))</f>
        <v/>
      </c>
    </row>
    <row r="173" spans="1:40" ht="16" customHeight="1" x14ac:dyDescent="0.2">
      <c r="A173" s="9">
        <v>2106</v>
      </c>
      <c r="B173" s="9" t="s">
        <v>26</v>
      </c>
      <c r="C173" s="9" t="s">
        <v>259</v>
      </c>
      <c r="D173" s="9" t="s">
        <v>27</v>
      </c>
      <c r="E173" s="9" t="s">
        <v>263</v>
      </c>
      <c r="F173" s="9" t="str">
        <f>IF(ISBLANK(E173), "", Table2[[#This Row],[unique_id]])</f>
        <v>laundry_vacuum_charger_current_consumption</v>
      </c>
      <c r="G173" s="9" t="s">
        <v>251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N173" s="9" t="str">
        <f>IF(AND(ISBLANK(AL173), ISBLANK(AM173)), "", _xlfn.CONCAT("[", IF(ISBLANK(AL173), "", _xlfn.CONCAT("[""mac"", """, AL173, """]")), IF(ISBLANK(AM173), "", _xlfn.CONCAT(", [""ip"", """, AM173, """]")), "]"))</f>
        <v/>
      </c>
    </row>
    <row r="174" spans="1:40" ht="16" customHeight="1" x14ac:dyDescent="0.2">
      <c r="A174" s="9">
        <v>2107</v>
      </c>
      <c r="B174" s="9" t="s">
        <v>26</v>
      </c>
      <c r="C174" s="9" t="s">
        <v>153</v>
      </c>
      <c r="D174" s="9" t="s">
        <v>27</v>
      </c>
      <c r="E174" s="9" t="s">
        <v>491</v>
      </c>
      <c r="F174" s="9" t="str">
        <f>IF(ISBLANK(E174), "", Table2[[#This Row],[unique_id]])</f>
        <v>home_lights_power</v>
      </c>
      <c r="G174" s="9" t="s">
        <v>493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N174" s="9" t="str">
        <f>IF(AND(ISBLANK(AL174), ISBLANK(AM174)), "", _xlfn.CONCAT("[", IF(ISBLANK(AL174), "", _xlfn.CONCAT("[""mac"", """, AL174, """]")), IF(ISBLANK(AM174), "", _xlfn.CONCAT(", [""ip"", """, AM174, """]")), "]"))</f>
        <v/>
      </c>
    </row>
    <row r="175" spans="1:40" ht="16" customHeight="1" x14ac:dyDescent="0.2">
      <c r="A175" s="9">
        <v>2108</v>
      </c>
      <c r="B175" s="9" t="s">
        <v>26</v>
      </c>
      <c r="C175" s="9" t="s">
        <v>153</v>
      </c>
      <c r="D175" s="9" t="s">
        <v>27</v>
      </c>
      <c r="E175" s="9" t="s">
        <v>492</v>
      </c>
      <c r="F175" s="9" t="str">
        <f>IF(ISBLANK(E175), "", Table2[[#This Row],[unique_id]])</f>
        <v>home_fans_power</v>
      </c>
      <c r="G175" s="9" t="s">
        <v>494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N175" s="9" t="str">
        <f>IF(AND(ISBLANK(AL175), ISBLANK(AM175)), "", _xlfn.CONCAT("[", IF(ISBLANK(AL175), "", _xlfn.CONCAT("[""mac"", """, AL175, """]")), IF(ISBLANK(AM175), "", _xlfn.CONCAT(", [""ip"", """, AM175, """]")), "]"))</f>
        <v/>
      </c>
    </row>
    <row r="176" spans="1:40" ht="16" customHeight="1" x14ac:dyDescent="0.2">
      <c r="A176" s="9">
        <v>2109</v>
      </c>
      <c r="B176" s="9" t="s">
        <v>234</v>
      </c>
      <c r="C176" s="9" t="s">
        <v>516</v>
      </c>
      <c r="D176" s="9" t="s">
        <v>27</v>
      </c>
      <c r="E176" s="9" t="s">
        <v>778</v>
      </c>
      <c r="F176" s="9" t="str">
        <f>IF(ISBLANK(E176), "", Table2[[#This Row],[unique_id]])</f>
        <v>outdoor_pool_filter_power</v>
      </c>
      <c r="G176" s="9" t="s">
        <v>483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N176" s="9" t="str">
        <f>IF(AND(ISBLANK(AL176), ISBLANK(AM176)), "", _xlfn.CONCAT("[", IF(ISBLANK(AL176), "", _xlfn.CONCAT("[""mac"", """, AL176, """]")), IF(ISBLANK(AM176), "", _xlfn.CONCAT(", [""ip"", """, AM176, """]")), "]"))</f>
        <v/>
      </c>
    </row>
    <row r="177" spans="1:40" ht="16" customHeight="1" x14ac:dyDescent="0.2">
      <c r="A177" s="9">
        <v>2110</v>
      </c>
      <c r="B177" s="9" t="s">
        <v>26</v>
      </c>
      <c r="C177" s="9" t="s">
        <v>516</v>
      </c>
      <c r="D177" s="9" t="s">
        <v>27</v>
      </c>
      <c r="E177" s="9" t="s">
        <v>780</v>
      </c>
      <c r="F177" s="9" t="str">
        <f>IF(ISBLANK(E177), "", Table2[[#This Row],[unique_id]])</f>
        <v>roof_water_heater_booster_energy_power</v>
      </c>
      <c r="G177" s="9" t="s">
        <v>782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N177" s="9" t="str">
        <f>IF(AND(ISBLANK(AL177), ISBLANK(AM177)), "", _xlfn.CONCAT("[", IF(ISBLANK(AL177), "", _xlfn.CONCAT("[""mac"", """, AL177, """]")), IF(ISBLANK(AM177), "", _xlfn.CONCAT(", [""ip"", """, AM177, """]")), "]"))</f>
        <v/>
      </c>
    </row>
    <row r="178" spans="1:40" ht="16" customHeight="1" x14ac:dyDescent="0.2">
      <c r="A178" s="9">
        <v>2111</v>
      </c>
      <c r="B178" s="9" t="s">
        <v>26</v>
      </c>
      <c r="C178" s="9" t="s">
        <v>259</v>
      </c>
      <c r="D178" s="9" t="s">
        <v>27</v>
      </c>
      <c r="E178" s="9" t="s">
        <v>269</v>
      </c>
      <c r="F178" s="9" t="str">
        <f>IF(ISBLANK(E178), "", Table2[[#This Row],[unique_id]])</f>
        <v>kitchen_dish_washer_current_consumption</v>
      </c>
      <c r="G178" s="9" t="s">
        <v>249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>IF(ISBLANK(Y178),  "", _xlfn.CONCAT("haas/entity/sensor/", LOWER(C178), "/", E178, "/config"))</f>
        <v/>
      </c>
      <c r="AA178" s="9" t="str">
        <f>IF(ISBLANK(Y178),  "", _xlfn.CONCAT(LOWER(C178), "/", E178))</f>
        <v/>
      </c>
      <c r="AN178" s="9" t="str">
        <f>IF(AND(ISBLANK(AL178), ISBLANK(AM178)), "", _xlfn.CONCAT("[", IF(ISBLANK(AL178), "", _xlfn.CONCAT("[""mac"", """, AL178, """]")), IF(ISBLANK(AM178), "", _xlfn.CONCAT(", [""ip"", """, AM178, """]")), "]"))</f>
        <v/>
      </c>
    </row>
    <row r="179" spans="1:40" ht="16" customHeight="1" x14ac:dyDescent="0.2">
      <c r="A179" s="9">
        <v>2112</v>
      </c>
      <c r="B179" s="9" t="s">
        <v>26</v>
      </c>
      <c r="C179" s="9" t="s">
        <v>259</v>
      </c>
      <c r="D179" s="9" t="s">
        <v>27</v>
      </c>
      <c r="E179" s="9" t="s">
        <v>266</v>
      </c>
      <c r="F179" s="9" t="str">
        <f>IF(ISBLANK(E179), "", Table2[[#This Row],[unique_id]])</f>
        <v>laundry_clothes_dryer_current_consumption</v>
      </c>
      <c r="G179" s="9" t="s">
        <v>250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N179" s="9" t="str">
        <f>IF(AND(ISBLANK(AL179), ISBLANK(AM179)), "", _xlfn.CONCAT("[", IF(ISBLANK(AL179), "", _xlfn.CONCAT("[""mac"", """, AL179, """]")), IF(ISBLANK(AM179), "", _xlfn.CONCAT(", [""ip"", """, AM179, """]")), "]"))</f>
        <v/>
      </c>
    </row>
    <row r="180" spans="1:40" ht="16" customHeight="1" x14ac:dyDescent="0.2">
      <c r="A180" s="9">
        <v>2113</v>
      </c>
      <c r="B180" s="9" t="s">
        <v>26</v>
      </c>
      <c r="C180" s="9" t="s">
        <v>259</v>
      </c>
      <c r="D180" s="9" t="s">
        <v>27</v>
      </c>
      <c r="E180" s="9" t="s">
        <v>265</v>
      </c>
      <c r="F180" s="9" t="str">
        <f>IF(ISBLANK(E180), "", Table2[[#This Row],[unique_id]])</f>
        <v>laundry_washing_machine_current_consumption</v>
      </c>
      <c r="G180" s="9" t="s">
        <v>248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N180" s="9" t="str">
        <f>IF(AND(ISBLANK(AL180), ISBLANK(AM180)), "", _xlfn.CONCAT("[", IF(ISBLANK(AL180), "", _xlfn.CONCAT("[""mac"", """, AL180, """]")), IF(ISBLANK(AM180), "", _xlfn.CONCAT(", [""ip"", """, AM180, """]")), "]"))</f>
        <v/>
      </c>
    </row>
    <row r="181" spans="1:40" ht="16" customHeight="1" x14ac:dyDescent="0.2">
      <c r="A181" s="9">
        <v>2114</v>
      </c>
      <c r="B181" s="9" t="s">
        <v>26</v>
      </c>
      <c r="C181" s="9" t="s">
        <v>259</v>
      </c>
      <c r="D181" s="9" t="s">
        <v>27</v>
      </c>
      <c r="E181" s="9" t="s">
        <v>258</v>
      </c>
      <c r="F181" s="9" t="str">
        <f>IF(ISBLANK(E181), "", Table2[[#This Row],[unique_id]])</f>
        <v>kitchen_coffee_machine_current_consumption</v>
      </c>
      <c r="G181" s="9" t="s">
        <v>135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N181" s="9" t="str">
        <f>IF(AND(ISBLANK(AL181), ISBLANK(AM181)), "", _xlfn.CONCAT("[", IF(ISBLANK(AL181), "", _xlfn.CONCAT("[""mac"", """, AL181, """]")), IF(ISBLANK(AM181), "", _xlfn.CONCAT(", [""ip"", """, AM181, """]")), "]"))</f>
        <v/>
      </c>
    </row>
    <row r="182" spans="1:40" ht="16" customHeight="1" x14ac:dyDescent="0.2">
      <c r="A182" s="9">
        <v>2115</v>
      </c>
      <c r="B182" s="9" t="s">
        <v>26</v>
      </c>
      <c r="C182" s="9" t="s">
        <v>259</v>
      </c>
      <c r="D182" s="9" t="s">
        <v>27</v>
      </c>
      <c r="E182" s="9" t="s">
        <v>238</v>
      </c>
      <c r="F182" s="9" t="str">
        <f>IF(ISBLANK(E182), "", Table2[[#This Row],[unique_id]])</f>
        <v>kitchen_fridge_current_consumption</v>
      </c>
      <c r="G182" s="9" t="s">
        <v>244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N182" s="9" t="str">
        <f>IF(AND(ISBLANK(AL182), ISBLANK(AM182)), "", _xlfn.CONCAT("[", IF(ISBLANK(AL182), "", _xlfn.CONCAT("[""mac"", """, AL182, """]")), IF(ISBLANK(AM182), "", _xlfn.CONCAT(", [""ip"", """, AM182, """]")), "]"))</f>
        <v/>
      </c>
    </row>
    <row r="183" spans="1:40" ht="16" customHeight="1" x14ac:dyDescent="0.2">
      <c r="A183" s="9">
        <v>2116</v>
      </c>
      <c r="B183" s="9" t="s">
        <v>26</v>
      </c>
      <c r="C183" s="9" t="s">
        <v>259</v>
      </c>
      <c r="D183" s="9" t="s">
        <v>27</v>
      </c>
      <c r="E183" s="9" t="s">
        <v>236</v>
      </c>
      <c r="F183" s="9" t="str">
        <f>IF(ISBLANK(E183), "", Table2[[#This Row],[unique_id]])</f>
        <v>deck_freezer_current_consumption</v>
      </c>
      <c r="G183" s="9" t="s">
        <v>245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N183" s="9" t="str">
        <f>IF(AND(ISBLANK(AL183), ISBLANK(AM183)), "", _xlfn.CONCAT("[", IF(ISBLANK(AL183), "", _xlfn.CONCAT("[""mac"", """, AL183, """]")), IF(ISBLANK(AM183), "", _xlfn.CONCAT(", [""ip"", """, AM183, """]")), "]"))</f>
        <v/>
      </c>
    </row>
    <row r="184" spans="1:40" ht="16" customHeight="1" x14ac:dyDescent="0.2">
      <c r="A184" s="9">
        <v>2117</v>
      </c>
      <c r="B184" s="9" t="s">
        <v>26</v>
      </c>
      <c r="C184" s="9" t="s">
        <v>259</v>
      </c>
      <c r="D184" s="9" t="s">
        <v>27</v>
      </c>
      <c r="E184" s="9" t="s">
        <v>525</v>
      </c>
      <c r="F184" s="9" t="str">
        <f>IF(ISBLANK(E184), "", Table2[[#This Row],[unique_id]])</f>
        <v>deck_festoons_current_consumption</v>
      </c>
      <c r="G184" s="9" t="s">
        <v>403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>IF(AND(ISBLANK(AL184), ISBLANK(AM184)), "", _xlfn.CONCAT("[", IF(ISBLANK(AL184), "", _xlfn.CONCAT("[""mac"", """, AL184, """]")), IF(ISBLANK(AM184), "", _xlfn.CONCAT(", [""ip"", """, AM184, """]")), "]"))</f>
        <v/>
      </c>
    </row>
    <row r="185" spans="1:40" ht="16" customHeight="1" x14ac:dyDescent="0.2">
      <c r="A185" s="9">
        <v>2118</v>
      </c>
      <c r="B185" s="9" t="s">
        <v>26</v>
      </c>
      <c r="C185" s="9" t="s">
        <v>259</v>
      </c>
      <c r="D185" s="9" t="s">
        <v>27</v>
      </c>
      <c r="E185" s="9" t="s">
        <v>239</v>
      </c>
      <c r="F185" s="9" t="str">
        <f>IF(ISBLANK(E185), "", Table2[[#This Row],[unique_id]])</f>
        <v>lounge_tv_current_consumption</v>
      </c>
      <c r="G185" s="9" t="s">
        <v>190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>IF(ISBLANK(Y185),  "", _xlfn.CONCAT("haas/entity/sensor/", LOWER(C185), "/", E185, "/config"))</f>
        <v/>
      </c>
      <c r="AA185" s="9" t="str">
        <f>IF(ISBLANK(Y185),  "", _xlfn.CONCAT(LOWER(C185), "/", E185))</f>
        <v/>
      </c>
      <c r="AD185" s="9"/>
      <c r="AN185" s="9" t="str">
        <f>IF(AND(ISBLANK(AL185), ISBLANK(AM185)), "", _xlfn.CONCAT("[", IF(ISBLANK(AL185), "", _xlfn.CONCAT("[""mac"", """, AL185, """]")), IF(ISBLANK(AM185), "", _xlfn.CONCAT(", [""ip"", """, AM185, """]")), "]"))</f>
        <v/>
      </c>
    </row>
    <row r="186" spans="1:40" ht="16" customHeight="1" x14ac:dyDescent="0.2">
      <c r="A186" s="9">
        <v>2119</v>
      </c>
      <c r="B186" s="9" t="s">
        <v>26</v>
      </c>
      <c r="C186" s="9" t="s">
        <v>259</v>
      </c>
      <c r="D186" s="9" t="s">
        <v>27</v>
      </c>
      <c r="E186" s="9" t="s">
        <v>268</v>
      </c>
      <c r="F186" s="9" t="str">
        <f>IF(ISBLANK(E186), "", Table2[[#This Row],[unique_id]])</f>
        <v>bathroom_rails_current_consumption</v>
      </c>
      <c r="G186" s="9" t="s">
        <v>785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D186" s="9"/>
      <c r="AN186" s="9" t="str">
        <f>IF(AND(ISBLANK(AL186), ISBLANK(AM186)), "", _xlfn.CONCAT("[", IF(ISBLANK(AL186), "", _xlfn.CONCAT("[""mac"", """, AL186, """]")), IF(ISBLANK(AM186), "", _xlfn.CONCAT(", [""ip"", """, AM186, """]")), "]"))</f>
        <v/>
      </c>
    </row>
    <row r="187" spans="1:40" ht="16" customHeight="1" x14ac:dyDescent="0.2">
      <c r="A187" s="9">
        <v>2120</v>
      </c>
      <c r="B187" s="9" t="s">
        <v>26</v>
      </c>
      <c r="C187" s="9" t="s">
        <v>259</v>
      </c>
      <c r="D187" s="9" t="s">
        <v>27</v>
      </c>
      <c r="E187" s="9" t="s">
        <v>255</v>
      </c>
      <c r="F187" s="9" t="str">
        <f>IF(ISBLANK(E187), "", Table2[[#This Row],[unique_id]])</f>
        <v>study_outlet_current_consumption</v>
      </c>
      <c r="G187" s="9" t="s">
        <v>247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H187" s="15"/>
      <c r="AN187" s="9" t="str">
        <f>IF(AND(ISBLANK(AL187), ISBLANK(AM187)), "", _xlfn.CONCAT("[", IF(ISBLANK(AL187), "", _xlfn.CONCAT("[""mac"", """, AL187, """]")), IF(ISBLANK(AM187), "", _xlfn.CONCAT(", [""ip"", """, AM187, """]")), "]"))</f>
        <v/>
      </c>
    </row>
    <row r="188" spans="1:40" ht="16" customHeight="1" x14ac:dyDescent="0.2">
      <c r="A188" s="9">
        <v>2121</v>
      </c>
      <c r="B188" s="9" t="s">
        <v>26</v>
      </c>
      <c r="C188" s="9" t="s">
        <v>259</v>
      </c>
      <c r="D188" s="9" t="s">
        <v>27</v>
      </c>
      <c r="E188" s="9" t="s">
        <v>256</v>
      </c>
      <c r="F188" s="9" t="str">
        <f>IF(ISBLANK(E188), "", Table2[[#This Row],[unique_id]])</f>
        <v>office_outlet_current_consumption</v>
      </c>
      <c r="G188" s="9" t="s">
        <v>246</v>
      </c>
      <c r="H188" s="9" t="s">
        <v>292</v>
      </c>
      <c r="I188" s="9" t="s">
        <v>141</v>
      </c>
      <c r="L188" s="9" t="s">
        <v>136</v>
      </c>
      <c r="N188" s="9" t="s">
        <v>765</v>
      </c>
      <c r="O188" s="11"/>
      <c r="P188" s="11"/>
      <c r="Q188" s="11"/>
      <c r="R188" s="11"/>
      <c r="S188" s="9"/>
      <c r="T188" s="9" t="s">
        <v>501</v>
      </c>
      <c r="V188" s="9" t="s">
        <v>293</v>
      </c>
      <c r="X188" s="11"/>
      <c r="Z188" s="9" t="str">
        <f>IF(ISBLANK(Y188),  "", _xlfn.CONCAT("haas/entity/sensor/", LOWER(C188), "/", E188, "/config"))</f>
        <v/>
      </c>
      <c r="AA188" s="9" t="str">
        <f>IF(ISBLANK(Y188),  "", _xlfn.CONCAT(LOWER(C188), "/", E188))</f>
        <v/>
      </c>
      <c r="AD188" s="9"/>
      <c r="AN188" s="9" t="str">
        <f>IF(AND(ISBLANK(AL188), ISBLANK(AM188)), "", _xlfn.CONCAT("[", IF(ISBLANK(AL188), "", _xlfn.CONCAT("[""mac"", """, AL188, """]")), IF(ISBLANK(AM188), "", _xlfn.CONCAT(", [""ip"", """, AM188, """]")), "]"))</f>
        <v/>
      </c>
    </row>
    <row r="189" spans="1:40" ht="16" customHeight="1" x14ac:dyDescent="0.2">
      <c r="A189" s="9">
        <v>2122</v>
      </c>
      <c r="B189" s="9" t="s">
        <v>26</v>
      </c>
      <c r="C189" s="9" t="s">
        <v>259</v>
      </c>
      <c r="D189" s="9" t="s">
        <v>27</v>
      </c>
      <c r="E189" s="9" t="s">
        <v>514</v>
      </c>
      <c r="F189" s="9" t="str">
        <f>IF(ISBLANK(E189), "", Table2[[#This Row],[unique_id]])</f>
        <v>server_network_power</v>
      </c>
      <c r="G189" s="9" t="s">
        <v>752</v>
      </c>
      <c r="H189" s="9" t="s">
        <v>292</v>
      </c>
      <c r="I189" s="9" t="s">
        <v>141</v>
      </c>
      <c r="L189" s="9" t="s">
        <v>136</v>
      </c>
      <c r="N189" s="9" t="s">
        <v>765</v>
      </c>
      <c r="O189" s="11"/>
      <c r="P189" s="11"/>
      <c r="Q189" s="11"/>
      <c r="R189" s="11"/>
      <c r="S189" s="9"/>
      <c r="T189" s="9" t="s">
        <v>501</v>
      </c>
      <c r="V189" s="9" t="s">
        <v>293</v>
      </c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>IF(AND(ISBLANK(AL189), ISBLANK(AM189)), "", _xlfn.CONCAT("[", IF(ISBLANK(AL189), "", _xlfn.CONCAT("[""mac"", """, AL189, """]")), IF(ISBLANK(AM189), "", _xlfn.CONCAT(", [""ip"", """, AM189, """]")), "]"))</f>
        <v/>
      </c>
    </row>
    <row r="190" spans="1:40" ht="16" customHeight="1" x14ac:dyDescent="0.2">
      <c r="A190" s="9">
        <v>2123</v>
      </c>
      <c r="B190" s="9" t="s">
        <v>26</v>
      </c>
      <c r="C190" s="9" t="s">
        <v>768</v>
      </c>
      <c r="D190" s="9" t="s">
        <v>507</v>
      </c>
      <c r="E190" s="9" t="s">
        <v>506</v>
      </c>
      <c r="F190" s="9" t="str">
        <f>IF(ISBLANK(E190), "", Table2[[#This Row],[unique_id]])</f>
        <v>column_break</v>
      </c>
      <c r="G190" s="9" t="s">
        <v>503</v>
      </c>
      <c r="H190" s="9" t="s">
        <v>292</v>
      </c>
      <c r="I190" s="9" t="s">
        <v>141</v>
      </c>
      <c r="L190" s="9" t="s">
        <v>504</v>
      </c>
      <c r="M190" s="9" t="s">
        <v>505</v>
      </c>
      <c r="N190" s="9"/>
      <c r="O190" s="11"/>
      <c r="P190" s="11"/>
      <c r="Q190" s="11"/>
      <c r="R190" s="11"/>
      <c r="S190" s="9"/>
      <c r="X190" s="11"/>
      <c r="AA190" s="9" t="str">
        <f>IF(ISBLANK(Y190),  "", _xlfn.CONCAT(LOWER(C190), "/", E190))</f>
        <v/>
      </c>
      <c r="AD190" s="9"/>
      <c r="AN190" s="9" t="str">
        <f>IF(AND(ISBLANK(AL190), ISBLANK(AM190)), "", _xlfn.CONCAT("[", IF(ISBLANK(AL190), "", _xlfn.CONCAT("[""mac"", """, AL190, """]")), IF(ISBLANK(AM190), "", _xlfn.CONCAT(", [""ip"", """, AM190, """]")), "]"))</f>
        <v/>
      </c>
    </row>
    <row r="191" spans="1:40" ht="16" customHeight="1" x14ac:dyDescent="0.2">
      <c r="A191" s="9">
        <v>2124</v>
      </c>
      <c r="B191" s="9" t="s">
        <v>26</v>
      </c>
      <c r="C191" s="9" t="s">
        <v>259</v>
      </c>
      <c r="D191" s="9" t="s">
        <v>27</v>
      </c>
      <c r="E191" s="9" t="s">
        <v>527</v>
      </c>
      <c r="F191" s="13" t="str">
        <f>IF(ISBLANK(E191), "", Table2[[#This Row],[unique_id]])</f>
        <v>rack_modem_current_consumption</v>
      </c>
      <c r="G191" s="9" t="s">
        <v>242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>IF(AND(ISBLANK(AL191), ISBLANK(AM191)), "", _xlfn.CONCAT("[", IF(ISBLANK(AL191), "", _xlfn.CONCAT("[""mac"", """, AL191, """]")), IF(ISBLANK(AM191), "", _xlfn.CONCAT(", [""ip"", """, AM191, """]")), "]"))</f>
        <v/>
      </c>
    </row>
    <row r="192" spans="1:40" ht="16" customHeight="1" x14ac:dyDescent="0.2">
      <c r="A192" s="9">
        <v>2125</v>
      </c>
      <c r="B192" s="9" t="s">
        <v>26</v>
      </c>
      <c r="C192" s="9" t="s">
        <v>259</v>
      </c>
      <c r="D192" s="9" t="s">
        <v>27</v>
      </c>
      <c r="E192" s="9" t="s">
        <v>257</v>
      </c>
      <c r="F192" s="13" t="str">
        <f>IF(ISBLANK(E192), "", Table2[[#This Row],[unique_id]])</f>
        <v>rack_outlet_current_consumption</v>
      </c>
      <c r="G192" s="9" t="s">
        <v>528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>IF(AND(ISBLANK(AL192), ISBLANK(AM192)), "", _xlfn.CONCAT("[", IF(ISBLANK(AL192), "", _xlfn.CONCAT("[""mac"", """, AL192, """]")), IF(ISBLANK(AM192), "", _xlfn.CONCAT(", [""ip"", """, AM192, """]")), "]"))</f>
        <v/>
      </c>
    </row>
    <row r="193" spans="1:40" ht="16" customHeight="1" x14ac:dyDescent="0.2">
      <c r="A193" s="9">
        <v>2126</v>
      </c>
      <c r="B193" s="9" t="s">
        <v>26</v>
      </c>
      <c r="C193" s="9" t="s">
        <v>259</v>
      </c>
      <c r="D193" s="9" t="s">
        <v>27</v>
      </c>
      <c r="E193" s="9" t="s">
        <v>237</v>
      </c>
      <c r="F193" s="13" t="str">
        <f>IF(ISBLANK(E193), "", Table2[[#This Row],[unique_id]])</f>
        <v>kitchen_fan_current_consumption</v>
      </c>
      <c r="G193" s="9" t="s">
        <v>241</v>
      </c>
      <c r="H193" s="9" t="s">
        <v>292</v>
      </c>
      <c r="I193" s="9" t="s">
        <v>141</v>
      </c>
      <c r="N193" s="9" t="s">
        <v>765</v>
      </c>
      <c r="O193" s="11"/>
      <c r="P193" s="11"/>
      <c r="Q193" s="11"/>
      <c r="R193" s="11"/>
      <c r="S193" s="9"/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>IF(AND(ISBLANK(AL193), ISBLANK(AM193)), "", _xlfn.CONCAT("[", IF(ISBLANK(AL193), "", _xlfn.CONCAT("[""mac"", """, AL193, """]")), IF(ISBLANK(AM193), "", _xlfn.CONCAT(", [""ip"", """, AM193, """]")), "]"))</f>
        <v/>
      </c>
    </row>
    <row r="194" spans="1:40" ht="16" customHeight="1" x14ac:dyDescent="0.2">
      <c r="A194" s="9">
        <v>2127</v>
      </c>
      <c r="B194" s="9" t="s">
        <v>26</v>
      </c>
      <c r="C194" s="9" t="s">
        <v>259</v>
      </c>
      <c r="D194" s="9" t="s">
        <v>27</v>
      </c>
      <c r="E194" s="9" t="s">
        <v>706</v>
      </c>
      <c r="F194" s="13" t="str">
        <f>IF(ISBLANK(E194), "", Table2[[#This Row],[unique_id]])</f>
        <v>roof_network_switch_current_consumption</v>
      </c>
      <c r="G194" s="9" t="s">
        <v>240</v>
      </c>
      <c r="H194" s="9" t="s">
        <v>292</v>
      </c>
      <c r="I194" s="9" t="s">
        <v>141</v>
      </c>
      <c r="N194" s="9" t="s">
        <v>765</v>
      </c>
      <c r="O194" s="11"/>
      <c r="P194" s="11"/>
      <c r="Q194" s="11"/>
      <c r="R194" s="11"/>
      <c r="S194" s="9"/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>IF(AND(ISBLANK(AL194), ISBLANK(AM194)), "", _xlfn.CONCAT("[", IF(ISBLANK(AL194), "", _xlfn.CONCAT("[""mac"", """, AL194, """]")), IF(ISBLANK(AM194), "", _xlfn.CONCAT(", [""ip"", """, AM194, """]")), "]"))</f>
        <v/>
      </c>
    </row>
    <row r="195" spans="1:40" ht="16" customHeight="1" x14ac:dyDescent="0.2">
      <c r="A195" s="9">
        <v>2150</v>
      </c>
      <c r="B195" s="9" t="s">
        <v>26</v>
      </c>
      <c r="C195" s="9" t="s">
        <v>153</v>
      </c>
      <c r="D195" s="9" t="s">
        <v>27</v>
      </c>
      <c r="E195" s="9" t="s">
        <v>285</v>
      </c>
      <c r="F195" s="9" t="str">
        <f>IF(ISBLANK(E195), "", Table2[[#This Row],[unique_id]])</f>
        <v>home_energy_daily</v>
      </c>
      <c r="G195" s="9" t="s">
        <v>488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Z195" s="9" t="str">
        <f>IF(ISBLANK(Y195),  "", _xlfn.CONCAT("haas/entity/sensor/", LOWER(C195), "/", E195, "/config"))</f>
        <v/>
      </c>
      <c r="AA195" s="9" t="str">
        <f>IF(ISBLANK(Y195),  "", _xlfn.CONCAT(LOWER(C195), "/", E195))</f>
        <v/>
      </c>
      <c r="AD195" s="9"/>
      <c r="AN195" s="9" t="str">
        <f>IF(AND(ISBLANK(AL195), ISBLANK(AM195)), "", _xlfn.CONCAT("[", IF(ISBLANK(AL195), "", _xlfn.CONCAT("[""mac"", """, AL195, """]")), IF(ISBLANK(AM195), "", _xlfn.CONCAT(", [""ip"", """, AM195, """]")), "]"))</f>
        <v/>
      </c>
    </row>
    <row r="196" spans="1:40" ht="16" customHeight="1" x14ac:dyDescent="0.2">
      <c r="A196" s="9">
        <v>2151</v>
      </c>
      <c r="B196" s="9" t="s">
        <v>26</v>
      </c>
      <c r="C196" s="9" t="s">
        <v>153</v>
      </c>
      <c r="D196" s="9" t="s">
        <v>27</v>
      </c>
      <c r="E196" s="9" t="s">
        <v>490</v>
      </c>
      <c r="F196" s="9" t="str">
        <f>IF(ISBLANK(E196), "", Table2[[#This Row],[unique_id]])</f>
        <v>home_base_energy_daily</v>
      </c>
      <c r="G196" s="9" t="s">
        <v>486</v>
      </c>
      <c r="H196" s="9" t="s">
        <v>235</v>
      </c>
      <c r="I196" s="9" t="s">
        <v>141</v>
      </c>
      <c r="L196" s="9" t="s">
        <v>90</v>
      </c>
      <c r="N196" s="9" t="s">
        <v>764</v>
      </c>
      <c r="O196" s="11"/>
      <c r="P196" s="11"/>
      <c r="Q196" s="11"/>
      <c r="R196" s="11"/>
      <c r="S196" s="9"/>
      <c r="T196" s="9" t="s">
        <v>502</v>
      </c>
      <c r="V196" s="9" t="s">
        <v>294</v>
      </c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D196" s="9"/>
      <c r="AN196" s="9" t="str">
        <f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customHeight="1" x14ac:dyDescent="0.2">
      <c r="A197" s="9">
        <v>2152</v>
      </c>
      <c r="B197" s="9" t="s">
        <v>26</v>
      </c>
      <c r="C197" s="9" t="s">
        <v>153</v>
      </c>
      <c r="D197" s="9" t="s">
        <v>27</v>
      </c>
      <c r="E197" s="9" t="s">
        <v>489</v>
      </c>
      <c r="F197" s="9" t="str">
        <f>IF(ISBLANK(E197), "", Table2[[#This Row],[unique_id]])</f>
        <v>home_peak_energy_daily</v>
      </c>
      <c r="G197" s="9" t="s">
        <v>487</v>
      </c>
      <c r="H197" s="9" t="s">
        <v>235</v>
      </c>
      <c r="I197" s="9" t="s">
        <v>141</v>
      </c>
      <c r="L197" s="9" t="s">
        <v>90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AA197" s="9" t="str">
        <f>IF(ISBLANK(Y197),  "", _xlfn.CONCAT(LOWER(C197), "/", E197))</f>
        <v/>
      </c>
      <c r="AD197" s="9"/>
      <c r="AN197" s="9" t="str">
        <f>IF(AND(ISBLANK(AL197), ISBLANK(AM197)), "", _xlfn.CONCAT("[", IF(ISBLANK(AL197), "", _xlfn.CONCAT("[""mac"", """, AL197, """]")), IF(ISBLANK(AM197), "", _xlfn.CONCAT(", [""ip"", """, AM197, """]")), "]"))</f>
        <v/>
      </c>
    </row>
    <row r="198" spans="1:40" ht="16" customHeight="1" x14ac:dyDescent="0.2">
      <c r="A198" s="9">
        <v>2153</v>
      </c>
      <c r="B198" s="9" t="s">
        <v>26</v>
      </c>
      <c r="C198" s="9" t="s">
        <v>768</v>
      </c>
      <c r="D198" s="9" t="s">
        <v>507</v>
      </c>
      <c r="E198" s="9" t="s">
        <v>766</v>
      </c>
      <c r="F198" s="9" t="str">
        <f>IF(ISBLANK(E198), "", Table2[[#This Row],[unique_id]])</f>
        <v>graph_break</v>
      </c>
      <c r="G198" s="9" t="s">
        <v>767</v>
      </c>
      <c r="H198" s="9" t="s">
        <v>235</v>
      </c>
      <c r="I198" s="9" t="s">
        <v>141</v>
      </c>
      <c r="N198" s="9" t="s">
        <v>764</v>
      </c>
      <c r="O198" s="11"/>
      <c r="P198" s="11"/>
      <c r="Q198" s="11"/>
      <c r="R198" s="11"/>
      <c r="S198" s="9"/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N198" s="13" t="str">
        <f>IF(AND(ISBLANK(AL198), ISBLANK(AM198)), "", _xlfn.CONCAT("[", IF(ISBLANK(AL198), "", _xlfn.CONCAT("[""mac"", """, AL198, """]")), IF(ISBLANK(AM198), "", _xlfn.CONCAT(", [""ip"", """, AM198, """]")), "]"))</f>
        <v/>
      </c>
    </row>
    <row r="199" spans="1:40" ht="16" customHeight="1" x14ac:dyDescent="0.2">
      <c r="A199" s="9">
        <v>2154</v>
      </c>
      <c r="B199" s="9" t="s">
        <v>26</v>
      </c>
      <c r="C199" s="9" t="s">
        <v>259</v>
      </c>
      <c r="D199" s="9" t="s">
        <v>27</v>
      </c>
      <c r="E199" s="9" t="s">
        <v>282</v>
      </c>
      <c r="F199" s="9" t="str">
        <f>IF(ISBLANK(E199), "", Table2[[#This Row],[unique_id]])</f>
        <v>various_adhoc_outlet_today_s_consumption</v>
      </c>
      <c r="G199" s="9" t="s">
        <v>253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>IF(AND(ISBLANK(AL199), ISBLANK(AM199)), "", _xlfn.CONCAT("[", IF(ISBLANK(AL199), "", _xlfn.CONCAT("[""mac"", """, AL199, """]")), IF(ISBLANK(AM199), "", _xlfn.CONCAT(", [""ip"", """, AM199, """]")), "]"))</f>
        <v/>
      </c>
    </row>
    <row r="200" spans="1:40" ht="16" customHeight="1" x14ac:dyDescent="0.2">
      <c r="A200" s="9">
        <v>2155</v>
      </c>
      <c r="B200" s="9" t="s">
        <v>26</v>
      </c>
      <c r="C200" s="9" t="s">
        <v>259</v>
      </c>
      <c r="D200" s="9" t="s">
        <v>27</v>
      </c>
      <c r="E200" s="9" t="s">
        <v>280</v>
      </c>
      <c r="F200" s="9" t="str">
        <f>IF(ISBLANK(E200), "", Table2[[#This Row],[unique_id]])</f>
        <v>study_battery_charger_today_s_consumption</v>
      </c>
      <c r="G200" s="9" t="s">
        <v>252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>IF(AND(ISBLANK(AL200), ISBLANK(AM200)), "", _xlfn.CONCAT("[", IF(ISBLANK(AL200), "", _xlfn.CONCAT("[""mac"", """, AL200, """]")), IF(ISBLANK(AM200), "", _xlfn.CONCAT(", [""ip"", """, AM200, """]")), "]"))</f>
        <v/>
      </c>
    </row>
    <row r="201" spans="1:40" ht="16" customHeight="1" x14ac:dyDescent="0.2">
      <c r="A201" s="9">
        <v>2156</v>
      </c>
      <c r="B201" s="9" t="s">
        <v>26</v>
      </c>
      <c r="C201" s="9" t="s">
        <v>259</v>
      </c>
      <c r="D201" s="9" t="s">
        <v>27</v>
      </c>
      <c r="E201" s="9" t="s">
        <v>281</v>
      </c>
      <c r="F201" s="9" t="str">
        <f>IF(ISBLANK(E201), "", Table2[[#This Row],[unique_id]])</f>
        <v>laundry_vacuum_charger_today_s_consumption</v>
      </c>
      <c r="G201" s="9" t="s">
        <v>251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>IF(AND(ISBLANK(AL201), ISBLANK(AM201)), "", _xlfn.CONCAT("[", IF(ISBLANK(AL201), "", _xlfn.CONCAT("[""mac"", """, AL201, """]")), IF(ISBLANK(AM201), "", _xlfn.CONCAT(", [""ip"", """, AM201, """]")), "]"))</f>
        <v/>
      </c>
    </row>
    <row r="202" spans="1:40" ht="16" customHeight="1" x14ac:dyDescent="0.2">
      <c r="A202" s="9">
        <v>2157</v>
      </c>
      <c r="B202" s="9" t="s">
        <v>26</v>
      </c>
      <c r="C202" s="9" t="s">
        <v>153</v>
      </c>
      <c r="D202" s="9" t="s">
        <v>27</v>
      </c>
      <c r="E202" s="9" t="s">
        <v>512</v>
      </c>
      <c r="F202" s="9" t="str">
        <f>IF(ISBLANK(E202), "", Table2[[#This Row],[unique_id]])</f>
        <v>home_lights_energy_daily</v>
      </c>
      <c r="G202" s="9" t="s">
        <v>493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>IF(AND(ISBLANK(AL202), ISBLANK(AM202)), "", _xlfn.CONCAT("[", IF(ISBLANK(AL202), "", _xlfn.CONCAT("[""mac"", """, AL202, """]")), IF(ISBLANK(AM202), "", _xlfn.CONCAT(", [""ip"", """, AM202, """]")), "]"))</f>
        <v/>
      </c>
    </row>
    <row r="203" spans="1:40" ht="16" customHeight="1" x14ac:dyDescent="0.2">
      <c r="A203" s="9">
        <v>2158</v>
      </c>
      <c r="B203" s="9" t="s">
        <v>26</v>
      </c>
      <c r="C203" s="9" t="s">
        <v>153</v>
      </c>
      <c r="D203" s="9" t="s">
        <v>27</v>
      </c>
      <c r="E203" s="9" t="s">
        <v>513</v>
      </c>
      <c r="F203" s="9" t="str">
        <f>IF(ISBLANK(E203), "", Table2[[#This Row],[unique_id]])</f>
        <v>home_fans_energy_daily</v>
      </c>
      <c r="G203" s="9" t="s">
        <v>494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>IF(AND(ISBLANK(AL203), ISBLANK(AM203)), "", _xlfn.CONCAT("[", IF(ISBLANK(AL203), "", _xlfn.CONCAT("[""mac"", """, AL203, """]")), IF(ISBLANK(AM203), "", _xlfn.CONCAT(", [""ip"", """, AM203, """]")), "]"))</f>
        <v/>
      </c>
    </row>
    <row r="204" spans="1:40" ht="16" customHeight="1" x14ac:dyDescent="0.2">
      <c r="A204" s="9">
        <v>2159</v>
      </c>
      <c r="B204" s="9" t="s">
        <v>234</v>
      </c>
      <c r="C204" s="9" t="s">
        <v>516</v>
      </c>
      <c r="D204" s="9" t="s">
        <v>27</v>
      </c>
      <c r="E204" s="9" t="s">
        <v>779</v>
      </c>
      <c r="F204" s="9" t="str">
        <f>IF(ISBLANK(E204), "", Table2[[#This Row],[unique_id]])</f>
        <v>outdoor_pool_filter_energy_daily</v>
      </c>
      <c r="G204" s="9" t="s">
        <v>483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>IF(AND(ISBLANK(AL204), ISBLANK(AM204)), "", _xlfn.CONCAT("[", IF(ISBLANK(AL204), "", _xlfn.CONCAT("[""mac"", """, AL204, """]")), IF(ISBLANK(AM204), "", _xlfn.CONCAT(", [""ip"", """, AM204, """]")), "]"))</f>
        <v/>
      </c>
    </row>
    <row r="205" spans="1:40" ht="16" customHeight="1" x14ac:dyDescent="0.2">
      <c r="A205" s="9">
        <v>2160</v>
      </c>
      <c r="B205" s="9" t="s">
        <v>26</v>
      </c>
      <c r="C205" s="9" t="s">
        <v>516</v>
      </c>
      <c r="D205" s="9" t="s">
        <v>27</v>
      </c>
      <c r="E205" s="9" t="s">
        <v>781</v>
      </c>
      <c r="F205" s="9" t="str">
        <f>IF(ISBLANK(E205), "", Table2[[#This Row],[unique_id]])</f>
        <v>roof_water_heater_booster_energy_today</v>
      </c>
      <c r="G205" s="9" t="s">
        <v>782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>IF(AND(ISBLANK(AL205), ISBLANK(AM205)), "", _xlfn.CONCAT("[", IF(ISBLANK(AL205), "", _xlfn.CONCAT("[""mac"", """, AL205, """]")), IF(ISBLANK(AM205), "", _xlfn.CONCAT(", [""ip"", """, AM205, """]")), "]"))</f>
        <v/>
      </c>
    </row>
    <row r="206" spans="1:40" ht="16" customHeight="1" x14ac:dyDescent="0.2">
      <c r="A206" s="9">
        <v>2161</v>
      </c>
      <c r="B206" s="9" t="s">
        <v>26</v>
      </c>
      <c r="C206" s="9" t="s">
        <v>259</v>
      </c>
      <c r="D206" s="9" t="s">
        <v>27</v>
      </c>
      <c r="E206" s="9" t="s">
        <v>270</v>
      </c>
      <c r="F206" s="9" t="str">
        <f>IF(ISBLANK(E206), "", Table2[[#This Row],[unique_id]])</f>
        <v>kitchen_dish_washer_today_s_consumption</v>
      </c>
      <c r="G206" s="9" t="s">
        <v>249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>IF(AND(ISBLANK(AL206), ISBLANK(AM206)), "", _xlfn.CONCAT("[", IF(ISBLANK(AL206), "", _xlfn.CONCAT("[""mac"", """, AL206, """]")), IF(ISBLANK(AM206), "", _xlfn.CONCAT(", [""ip"", """, AM206, """]")), "]"))</f>
        <v/>
      </c>
    </row>
    <row r="207" spans="1:40" ht="16" customHeight="1" x14ac:dyDescent="0.2">
      <c r="A207" s="9">
        <v>2162</v>
      </c>
      <c r="B207" s="9" t="s">
        <v>26</v>
      </c>
      <c r="C207" s="9" t="s">
        <v>259</v>
      </c>
      <c r="D207" s="9" t="s">
        <v>27</v>
      </c>
      <c r="E207" s="9" t="s">
        <v>271</v>
      </c>
      <c r="F207" s="9" t="str">
        <f>IF(ISBLANK(E207), "", Table2[[#This Row],[unique_id]])</f>
        <v>laundry_clothes_dryer_today_s_consumption</v>
      </c>
      <c r="G207" s="9" t="s">
        <v>250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>IF(AND(ISBLANK(AL207), ISBLANK(AM207)), "", _xlfn.CONCAT("[", IF(ISBLANK(AL207), "", _xlfn.CONCAT("[""mac"", """, AL207, """]")), IF(ISBLANK(AM207), "", _xlfn.CONCAT(", [""ip"", """, AM207, """]")), "]"))</f>
        <v/>
      </c>
    </row>
    <row r="208" spans="1:40" ht="16" customHeight="1" x14ac:dyDescent="0.2">
      <c r="A208" s="9">
        <v>2163</v>
      </c>
      <c r="B208" s="9" t="s">
        <v>26</v>
      </c>
      <c r="C208" s="9" t="s">
        <v>259</v>
      </c>
      <c r="D208" s="9" t="s">
        <v>27</v>
      </c>
      <c r="E208" s="9" t="s">
        <v>272</v>
      </c>
      <c r="F208" s="9" t="str">
        <f>IF(ISBLANK(E208), "", Table2[[#This Row],[unique_id]])</f>
        <v>laundry_washing_machine_today_s_consumption</v>
      </c>
      <c r="G208" s="9" t="s">
        <v>248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>IF(AND(ISBLANK(AL208), ISBLANK(AM208)), "", _xlfn.CONCAT("[", IF(ISBLANK(AL208), "", _xlfn.CONCAT("[""mac"", """, AL208, """]")), IF(ISBLANK(AM208), "", _xlfn.CONCAT(", [""ip"", """, AM208, """]")), "]"))</f>
        <v/>
      </c>
    </row>
    <row r="209" spans="1:40" ht="16" customHeight="1" x14ac:dyDescent="0.2">
      <c r="A209" s="9">
        <v>2164</v>
      </c>
      <c r="B209" s="9" t="s">
        <v>26</v>
      </c>
      <c r="C209" s="9" t="s">
        <v>259</v>
      </c>
      <c r="D209" s="9" t="s">
        <v>27</v>
      </c>
      <c r="E209" s="9" t="s">
        <v>273</v>
      </c>
      <c r="F209" s="9" t="str">
        <f>IF(ISBLANK(E209), "", Table2[[#This Row],[unique_id]])</f>
        <v>kitchen_coffee_machine_today_s_consumption</v>
      </c>
      <c r="G209" s="9" t="s">
        <v>135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>IF(AND(ISBLANK(AL209), ISBLANK(AM209)), "", _xlfn.CONCAT("[", IF(ISBLANK(AL209), "", _xlfn.CONCAT("[""mac"", """, AL209, """]")), IF(ISBLANK(AM209), "", _xlfn.CONCAT(", [""ip"", """, AM209, """]")), "]"))</f>
        <v/>
      </c>
    </row>
    <row r="210" spans="1:40" ht="16" customHeight="1" x14ac:dyDescent="0.2">
      <c r="A210" s="9">
        <v>2165</v>
      </c>
      <c r="B210" s="9" t="s">
        <v>26</v>
      </c>
      <c r="C210" s="9" t="s">
        <v>259</v>
      </c>
      <c r="D210" s="9" t="s">
        <v>27</v>
      </c>
      <c r="E210" s="9" t="s">
        <v>274</v>
      </c>
      <c r="F210" s="9" t="str">
        <f>IF(ISBLANK(E210), "", Table2[[#This Row],[unique_id]])</f>
        <v>kitchen_fridge_today_s_consumption</v>
      </c>
      <c r="G210" s="9" t="s">
        <v>244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>IF(ISBLANK(Y210),  "", _xlfn.CONCAT("haas/entity/sensor/", LOWER(C210), "/", E210, "/config"))</f>
        <v/>
      </c>
      <c r="AA210" s="9" t="str">
        <f>IF(ISBLANK(Y210),  "", _xlfn.CONCAT(LOWER(C210), "/", E210))</f>
        <v/>
      </c>
      <c r="AD210" s="9"/>
      <c r="AN210" s="9" t="str">
        <f>IF(AND(ISBLANK(AL210), ISBLANK(AM210)), "", _xlfn.CONCAT("[", IF(ISBLANK(AL210), "", _xlfn.CONCAT("[""mac"", """, AL210, """]")), IF(ISBLANK(AM210), "", _xlfn.CONCAT(", [""ip"", """, AM210, """]")), "]"))</f>
        <v/>
      </c>
    </row>
    <row r="211" spans="1:40" ht="16" customHeight="1" x14ac:dyDescent="0.2">
      <c r="A211" s="9">
        <v>2166</v>
      </c>
      <c r="B211" s="9" t="s">
        <v>26</v>
      </c>
      <c r="C211" s="9" t="s">
        <v>259</v>
      </c>
      <c r="D211" s="9" t="s">
        <v>27</v>
      </c>
      <c r="E211" s="9" t="s">
        <v>275</v>
      </c>
      <c r="F211" s="9" t="str">
        <f>IF(ISBLANK(E211), "", Table2[[#This Row],[unique_id]])</f>
        <v>deck_freezer_today_s_consumption</v>
      </c>
      <c r="G211" s="9" t="s">
        <v>245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>IF(AND(ISBLANK(AL211), ISBLANK(AM211)), "", _xlfn.CONCAT("[", IF(ISBLANK(AL211), "", _xlfn.CONCAT("[""mac"", """, AL211, """]")), IF(ISBLANK(AM211), "", _xlfn.CONCAT(", [""ip"", """, AM211, """]")), "]"))</f>
        <v/>
      </c>
    </row>
    <row r="212" spans="1:40" ht="16" customHeight="1" x14ac:dyDescent="0.2">
      <c r="A212" s="9">
        <v>2167</v>
      </c>
      <c r="B212" s="9" t="s">
        <v>26</v>
      </c>
      <c r="C212" s="9" t="s">
        <v>259</v>
      </c>
      <c r="D212" s="9" t="s">
        <v>27</v>
      </c>
      <c r="E212" s="9" t="s">
        <v>526</v>
      </c>
      <c r="F212" s="9" t="str">
        <f>IF(ISBLANK(E212), "", Table2[[#This Row],[unique_id]])</f>
        <v>deck_festoons_today_s_consumption</v>
      </c>
      <c r="G212" s="9" t="s">
        <v>403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>IF(AND(ISBLANK(AL212), ISBLANK(AM212)), "", _xlfn.CONCAT("[", IF(ISBLANK(AL212), "", _xlfn.CONCAT("[""mac"", """, AL212, """]")), IF(ISBLANK(AM212), "", _xlfn.CONCAT(", [""ip"", """, AM212, """]")), "]"))</f>
        <v/>
      </c>
    </row>
    <row r="213" spans="1:40" ht="16" customHeight="1" x14ac:dyDescent="0.2">
      <c r="A213" s="9">
        <v>2168</v>
      </c>
      <c r="B213" s="9" t="s">
        <v>26</v>
      </c>
      <c r="C213" s="9" t="s">
        <v>259</v>
      </c>
      <c r="D213" s="9" t="s">
        <v>27</v>
      </c>
      <c r="E213" s="9" t="s">
        <v>276</v>
      </c>
      <c r="F213" s="9" t="str">
        <f>IF(ISBLANK(E213), "", Table2[[#This Row],[unique_id]])</f>
        <v>lounge_tv_today_s_consumption</v>
      </c>
      <c r="G213" s="9" t="s">
        <v>190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>IF(AND(ISBLANK(AL213), ISBLANK(AM213)), "", _xlfn.CONCAT("[", IF(ISBLANK(AL213), "", _xlfn.CONCAT("[""mac"", """, AL213, """]")), IF(ISBLANK(AM213), "", _xlfn.CONCAT(", [""ip"", """, AM213, """]")), "]"))</f>
        <v/>
      </c>
    </row>
    <row r="214" spans="1:40" ht="16" customHeight="1" x14ac:dyDescent="0.2">
      <c r="A214" s="9">
        <v>2169</v>
      </c>
      <c r="B214" s="9" t="s">
        <v>26</v>
      </c>
      <c r="C214" s="9" t="s">
        <v>259</v>
      </c>
      <c r="D214" s="9" t="s">
        <v>27</v>
      </c>
      <c r="E214" s="9" t="s">
        <v>277</v>
      </c>
      <c r="F214" s="9" t="str">
        <f>IF(ISBLANK(E214), "", Table2[[#This Row],[unique_id]])</f>
        <v>bathroom_rails_today_s_consumption</v>
      </c>
      <c r="G214" s="9" t="s">
        <v>785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>IF(AND(ISBLANK(AL214), ISBLANK(AM214)), "", _xlfn.CONCAT("[", IF(ISBLANK(AL214), "", _xlfn.CONCAT("[""mac"", """, AL214, """]")), IF(ISBLANK(AM214), "", _xlfn.CONCAT(", [""ip"", """, AM214, """]")), "]"))</f>
        <v/>
      </c>
    </row>
    <row r="215" spans="1:40" ht="16" customHeight="1" x14ac:dyDescent="0.2">
      <c r="A215" s="9">
        <v>2170</v>
      </c>
      <c r="B215" s="9" t="s">
        <v>26</v>
      </c>
      <c r="C215" s="9" t="s">
        <v>259</v>
      </c>
      <c r="D215" s="9" t="s">
        <v>27</v>
      </c>
      <c r="E215" s="9" t="s">
        <v>278</v>
      </c>
      <c r="F215" s="9" t="str">
        <f>IF(ISBLANK(E215), "", Table2[[#This Row],[unique_id]])</f>
        <v>study_outlet_today_s_consumption</v>
      </c>
      <c r="G215" s="9" t="s">
        <v>247</v>
      </c>
      <c r="H215" s="9" t="s">
        <v>235</v>
      </c>
      <c r="I215" s="9" t="s">
        <v>141</v>
      </c>
      <c r="L215" s="9" t="s">
        <v>136</v>
      </c>
      <c r="N215" s="9" t="s">
        <v>764</v>
      </c>
      <c r="O215" s="11"/>
      <c r="P215" s="11"/>
      <c r="Q215" s="11"/>
      <c r="R215" s="11"/>
      <c r="S215" s="9"/>
      <c r="T215" s="9" t="s">
        <v>502</v>
      </c>
      <c r="V215" s="9" t="s">
        <v>294</v>
      </c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>IF(AND(ISBLANK(AL215), ISBLANK(AM215)), "", _xlfn.CONCAT("[", IF(ISBLANK(AL215), "", _xlfn.CONCAT("[""mac"", """, AL215, """]")), IF(ISBLANK(AM215), "", _xlfn.CONCAT(", [""ip"", """, AM215, """]")), "]"))</f>
        <v/>
      </c>
    </row>
    <row r="216" spans="1:40" ht="16" customHeight="1" x14ac:dyDescent="0.2">
      <c r="A216" s="9">
        <v>2171</v>
      </c>
      <c r="B216" s="9" t="s">
        <v>26</v>
      </c>
      <c r="C216" s="9" t="s">
        <v>259</v>
      </c>
      <c r="D216" s="9" t="s">
        <v>27</v>
      </c>
      <c r="E216" s="9" t="s">
        <v>279</v>
      </c>
      <c r="F216" s="9" t="str">
        <f>IF(ISBLANK(E216), "", Table2[[#This Row],[unique_id]])</f>
        <v>office_outlet_today_s_consumption</v>
      </c>
      <c r="G216" s="9" t="s">
        <v>246</v>
      </c>
      <c r="H216" s="9" t="s">
        <v>235</v>
      </c>
      <c r="I216" s="9" t="s">
        <v>141</v>
      </c>
      <c r="L216" s="9" t="s">
        <v>136</v>
      </c>
      <c r="N216" s="9" t="s">
        <v>764</v>
      </c>
      <c r="O216" s="11"/>
      <c r="P216" s="11"/>
      <c r="Q216" s="11"/>
      <c r="R216" s="11"/>
      <c r="S216" s="9"/>
      <c r="T216" s="9" t="s">
        <v>502</v>
      </c>
      <c r="V216" s="9" t="s">
        <v>294</v>
      </c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>IF(AND(ISBLANK(AL216), ISBLANK(AM216)), "", _xlfn.CONCAT("[", IF(ISBLANK(AL216), "", _xlfn.CONCAT("[""mac"", """, AL216, """]")), IF(ISBLANK(AM216), "", _xlfn.CONCAT(", [""ip"", """, AM216, """]")), "]"))</f>
        <v/>
      </c>
    </row>
    <row r="217" spans="1:40" ht="16" customHeight="1" x14ac:dyDescent="0.2">
      <c r="A217" s="9">
        <v>2172</v>
      </c>
      <c r="B217" s="9" t="s">
        <v>26</v>
      </c>
      <c r="C217" s="9" t="s">
        <v>259</v>
      </c>
      <c r="D217" s="9" t="s">
        <v>27</v>
      </c>
      <c r="E217" s="9" t="s">
        <v>707</v>
      </c>
      <c r="F217" s="13" t="str">
        <f>IF(ISBLANK(E217), "", Table2[[#This Row],[unique_id]])</f>
        <v>roof_network_switch_today_s_consumption</v>
      </c>
      <c r="G217" s="9" t="s">
        <v>240</v>
      </c>
      <c r="H217" s="9" t="s">
        <v>235</v>
      </c>
      <c r="I217" s="9" t="s">
        <v>141</v>
      </c>
      <c r="N217" s="9" t="s">
        <v>764</v>
      </c>
      <c r="O217" s="11"/>
      <c r="P217" s="11"/>
      <c r="Q217" s="11"/>
      <c r="R217" s="11"/>
      <c r="S217" s="9"/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>IF(AND(ISBLANK(AL217), ISBLANK(AM217)), "", _xlfn.CONCAT("[", IF(ISBLANK(AL217), "", _xlfn.CONCAT("[""mac"", """, AL217, """]")), IF(ISBLANK(AM217), "", _xlfn.CONCAT(", [""ip"", """, AM217, """]")), "]"))</f>
        <v/>
      </c>
    </row>
    <row r="218" spans="1:40" ht="16" customHeight="1" x14ac:dyDescent="0.2">
      <c r="A218" s="9">
        <v>2173</v>
      </c>
      <c r="B218" s="9" t="s">
        <v>26</v>
      </c>
      <c r="C218" s="9" t="s">
        <v>259</v>
      </c>
      <c r="D218" s="9" t="s">
        <v>27</v>
      </c>
      <c r="E218" s="9" t="s">
        <v>703</v>
      </c>
      <c r="F218" s="13" t="str">
        <f>IF(ISBLANK(E218), "", Table2[[#This Row],[unique_id]])</f>
        <v>rack_modem_today_s_consumption</v>
      </c>
      <c r="G218" s="9" t="s">
        <v>242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>IF(AND(ISBLANK(AL218), ISBLANK(AM218)), "", _xlfn.CONCAT("[", IF(ISBLANK(AL218), "", _xlfn.CONCAT("[""mac"", """, AL218, """]")), IF(ISBLANK(AM218), "", _xlfn.CONCAT(", [""ip"", """, AM218, """]")), "]"))</f>
        <v/>
      </c>
    </row>
    <row r="219" spans="1:40" ht="16" customHeight="1" x14ac:dyDescent="0.2">
      <c r="A219" s="9">
        <v>2174</v>
      </c>
      <c r="B219" s="9" t="s">
        <v>26</v>
      </c>
      <c r="C219" s="9" t="s">
        <v>259</v>
      </c>
      <c r="D219" s="9" t="s">
        <v>27</v>
      </c>
      <c r="E219" s="9" t="s">
        <v>515</v>
      </c>
      <c r="F219" s="9" t="str">
        <f>IF(ISBLANK(E219), "", Table2[[#This Row],[unique_id]])</f>
        <v>server_network_energy_daily</v>
      </c>
      <c r="G219" s="9" t="s">
        <v>752</v>
      </c>
      <c r="H219" s="9" t="s">
        <v>235</v>
      </c>
      <c r="I219" s="9" t="s">
        <v>141</v>
      </c>
      <c r="L219" s="9" t="s">
        <v>136</v>
      </c>
      <c r="N219" s="9" t="s">
        <v>764</v>
      </c>
      <c r="O219" s="11"/>
      <c r="P219" s="11"/>
      <c r="Q219" s="11"/>
      <c r="R219" s="11"/>
      <c r="S219" s="9"/>
      <c r="T219" s="9" t="s">
        <v>502</v>
      </c>
      <c r="V219" s="9" t="s">
        <v>294</v>
      </c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>IF(AND(ISBLANK(AL219), ISBLANK(AM219)), "", _xlfn.CONCAT("[", IF(ISBLANK(AL219), "", _xlfn.CONCAT("[""mac"", """, AL219, """]")), IF(ISBLANK(AM219), "", _xlfn.CONCAT(", [""ip"", """, AM219, """]")), "]"))</f>
        <v/>
      </c>
    </row>
    <row r="220" spans="1:40" ht="16" customHeight="1" x14ac:dyDescent="0.2">
      <c r="A220" s="9">
        <v>2175</v>
      </c>
      <c r="B220" s="9" t="s">
        <v>26</v>
      </c>
      <c r="C220" s="9" t="s">
        <v>259</v>
      </c>
      <c r="D220" s="9" t="s">
        <v>27</v>
      </c>
      <c r="E220" s="9" t="s">
        <v>704</v>
      </c>
      <c r="F220" s="13" t="str">
        <f>IF(ISBLANK(E220), "", Table2[[#This Row],[unique_id]])</f>
        <v>rack_outlet_today_s_consumption</v>
      </c>
      <c r="G220" s="9" t="s">
        <v>528</v>
      </c>
      <c r="H220" s="9" t="s">
        <v>235</v>
      </c>
      <c r="I220" s="9" t="s">
        <v>141</v>
      </c>
      <c r="N220" s="9" t="s">
        <v>764</v>
      </c>
      <c r="O220" s="11"/>
      <c r="P220" s="11"/>
      <c r="Q220" s="11"/>
      <c r="R220" s="11"/>
      <c r="S220" s="9"/>
      <c r="X220" s="11"/>
      <c r="Z220" s="9" t="str">
        <f>IF(ISBLANK(Y220),  "", _xlfn.CONCAT("haas/entity/sensor/", LOWER(C220), "/", E220, "/config"))</f>
        <v/>
      </c>
      <c r="AA220" s="9" t="str">
        <f>IF(ISBLANK(Y220),  "", _xlfn.CONCAT(LOWER(C220), "/", E220))</f>
        <v/>
      </c>
      <c r="AD220" s="9"/>
      <c r="AN220" s="9" t="str">
        <f>IF(AND(ISBLANK(AL220), ISBLANK(AM220)), "", _xlfn.CONCAT("[", IF(ISBLANK(AL220), "", _xlfn.CONCAT("[""mac"", """, AL220, """]")), IF(ISBLANK(AM220), "", _xlfn.CONCAT(", [""ip"", """, AM220, """]")), "]"))</f>
        <v/>
      </c>
    </row>
    <row r="221" spans="1:40" ht="16" customHeight="1" x14ac:dyDescent="0.2">
      <c r="A221" s="9">
        <v>2176</v>
      </c>
      <c r="B221" s="9" t="s">
        <v>26</v>
      </c>
      <c r="C221" s="9" t="s">
        <v>259</v>
      </c>
      <c r="D221" s="9" t="s">
        <v>27</v>
      </c>
      <c r="E221" s="9" t="s">
        <v>705</v>
      </c>
      <c r="F221" s="13" t="str">
        <f>IF(ISBLANK(E221), "", Table2[[#This Row],[unique_id]])</f>
        <v>kitchen_fan_today_s_consumption</v>
      </c>
      <c r="G221" s="9" t="s">
        <v>241</v>
      </c>
      <c r="H221" s="9" t="s">
        <v>235</v>
      </c>
      <c r="I221" s="9" t="s">
        <v>141</v>
      </c>
      <c r="N221" s="9" t="s">
        <v>764</v>
      </c>
      <c r="O221" s="11"/>
      <c r="P221" s="11"/>
      <c r="Q221" s="11"/>
      <c r="R221" s="11"/>
      <c r="S221" s="9"/>
      <c r="X221" s="11"/>
      <c r="Z221" s="9" t="str">
        <f>IF(ISBLANK(Y221),  "", _xlfn.CONCAT("haas/entity/sensor/", LOWER(C221), "/", E221, "/config"))</f>
        <v/>
      </c>
      <c r="AA221" s="9" t="str">
        <f>IF(ISBLANK(Y221),  "", _xlfn.CONCAT(LOWER(C221), "/", E221))</f>
        <v/>
      </c>
      <c r="AD221" s="9"/>
      <c r="AN221" s="9" t="str">
        <f>IF(AND(ISBLANK(AL221), ISBLANK(AM221)), "", _xlfn.CONCAT("[", IF(ISBLANK(AL221), "", _xlfn.CONCAT("[""mac"", """, AL221, """]")), IF(ISBLANK(AM221), "", _xlfn.CONCAT(", [""ip"", """, AM221, """]")), "]"))</f>
        <v/>
      </c>
    </row>
    <row r="222" spans="1:40" ht="16" customHeight="1" x14ac:dyDescent="0.2">
      <c r="A222" s="9">
        <v>2177</v>
      </c>
      <c r="B222" s="9" t="s">
        <v>26</v>
      </c>
      <c r="C222" s="9" t="s">
        <v>768</v>
      </c>
      <c r="D222" s="9" t="s">
        <v>507</v>
      </c>
      <c r="E222" s="9" t="s">
        <v>506</v>
      </c>
      <c r="F222" s="9" t="str">
        <f>IF(ISBLANK(E222), "", Table2[[#This Row],[unique_id]])</f>
        <v>column_break</v>
      </c>
      <c r="G222" s="9" t="s">
        <v>503</v>
      </c>
      <c r="H222" s="9" t="s">
        <v>235</v>
      </c>
      <c r="I222" s="9" t="s">
        <v>141</v>
      </c>
      <c r="L222" s="9" t="s">
        <v>504</v>
      </c>
      <c r="M222" s="9" t="s">
        <v>505</v>
      </c>
      <c r="N222" s="9"/>
      <c r="O222" s="11"/>
      <c r="P222" s="11"/>
      <c r="Q222" s="11"/>
      <c r="R222" s="11"/>
      <c r="S222" s="9"/>
      <c r="X222" s="11"/>
      <c r="AA222" s="9" t="str">
        <f>IF(ISBLANK(Y222),  "", _xlfn.CONCAT(LOWER(C222), "/", E222))</f>
        <v/>
      </c>
      <c r="AD222" s="9"/>
      <c r="AN222" s="9" t="str">
        <f>IF(AND(ISBLANK(AL222), ISBLANK(AM222)), "", _xlfn.CONCAT("[", IF(ISBLANK(AL222), "", _xlfn.CONCAT("[""mac"", """, AL222, """]")), IF(ISBLANK(AM222), "", _xlfn.CONCAT(", [""ip"", """, AM222, """]")), "]"))</f>
        <v/>
      </c>
    </row>
    <row r="223" spans="1:40" ht="16" customHeight="1" x14ac:dyDescent="0.2">
      <c r="A223" s="9">
        <v>2200</v>
      </c>
      <c r="B223" s="9" t="s">
        <v>234</v>
      </c>
      <c r="C223" s="9" t="s">
        <v>153</v>
      </c>
      <c r="D223" s="9" t="s">
        <v>27</v>
      </c>
      <c r="E223" s="9" t="s">
        <v>287</v>
      </c>
      <c r="F223" s="9" t="str">
        <f>IF(ISBLANK(E223), "", Table2[[#This Row],[unique_id]])</f>
        <v>home_energy_weekly</v>
      </c>
      <c r="G223" s="9" t="s">
        <v>488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>IF(ISBLANK(Y223),  "", _xlfn.CONCAT("haas/entity/sensor/", LOWER(C223), "/", E223, "/config"))</f>
        <v/>
      </c>
      <c r="AA223" s="9" t="str">
        <f>IF(ISBLANK(Y223),  "", _xlfn.CONCAT(LOWER(C223), "/", E223))</f>
        <v/>
      </c>
      <c r="AD223" s="9"/>
      <c r="AN223" s="9" t="str">
        <f>IF(AND(ISBLANK(AL223), ISBLANK(AM223)), "", _xlfn.CONCAT("[", IF(ISBLANK(AL223), "", _xlfn.CONCAT("[""mac"", """, AL223, """]")), IF(ISBLANK(AM223), "", _xlfn.CONCAT(", [""ip"", """, AM223, """]")), "]"))</f>
        <v/>
      </c>
    </row>
    <row r="224" spans="1:40" ht="16" customHeight="1" x14ac:dyDescent="0.2">
      <c r="A224" s="9">
        <v>2201</v>
      </c>
      <c r="B224" s="9" t="s">
        <v>234</v>
      </c>
      <c r="C224" s="9" t="s">
        <v>153</v>
      </c>
      <c r="D224" s="9" t="s">
        <v>27</v>
      </c>
      <c r="E224" s="9" t="s">
        <v>499</v>
      </c>
      <c r="F224" s="9" t="str">
        <f>IF(ISBLANK(E224), "", Table2[[#This Row],[unique_id]])</f>
        <v>home_base_energy_weekly</v>
      </c>
      <c r="G224" s="9" t="s">
        <v>486</v>
      </c>
      <c r="H224" s="9" t="s">
        <v>286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>IF(ISBLANK(Y224),  "", _xlfn.CONCAT("haas/entity/sensor/", LOWER(C224), "/", E224, "/config"))</f>
        <v/>
      </c>
      <c r="AA224" s="9" t="str">
        <f>IF(ISBLANK(Y224),  "", _xlfn.CONCAT(LOWER(C224), "/", E224))</f>
        <v/>
      </c>
      <c r="AD224" s="9"/>
      <c r="AN224" s="9" t="str">
        <f>IF(AND(ISBLANK(AL224), ISBLANK(AM224)), "", _xlfn.CONCAT("[", IF(ISBLANK(AL224), "", _xlfn.CONCAT("[""mac"", """, AL224, """]")), IF(ISBLANK(AM224), "", _xlfn.CONCAT(", [""ip"", """, AM224, """]")), "]"))</f>
        <v/>
      </c>
    </row>
    <row r="225" spans="1:40" ht="16" customHeight="1" x14ac:dyDescent="0.2">
      <c r="A225" s="9">
        <v>2203</v>
      </c>
      <c r="B225" s="9" t="s">
        <v>234</v>
      </c>
      <c r="C225" s="9" t="s">
        <v>153</v>
      </c>
      <c r="D225" s="9" t="s">
        <v>27</v>
      </c>
      <c r="E225" s="9" t="s">
        <v>500</v>
      </c>
      <c r="F225" s="9" t="str">
        <f>IF(ISBLANK(E225), "", Table2[[#This Row],[unique_id]])</f>
        <v>home_peak_energy_weekly</v>
      </c>
      <c r="G225" s="9" t="s">
        <v>487</v>
      </c>
      <c r="H225" s="9" t="s">
        <v>286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>IF(ISBLANK(Y225),  "", _xlfn.CONCAT("haas/entity/sensor/", LOWER(C225), "/", E225, "/config"))</f>
        <v/>
      </c>
      <c r="AA225" s="9" t="str">
        <f>IF(ISBLANK(Y225),  "", _xlfn.CONCAT(LOWER(C225), "/", E225))</f>
        <v/>
      </c>
      <c r="AD225" s="9"/>
      <c r="AN225" s="9" t="str">
        <f>IF(AND(ISBLANK(AL225), ISBLANK(AM225)), "", _xlfn.CONCAT("[", IF(ISBLANK(AL225), "", _xlfn.CONCAT("[""mac"", """, AL225, """]")), IF(ISBLANK(AM225), "", _xlfn.CONCAT(", [""ip"", """, AM225, """]")), "]"))</f>
        <v/>
      </c>
    </row>
    <row r="226" spans="1:40" ht="16" customHeight="1" x14ac:dyDescent="0.2">
      <c r="A226" s="9">
        <v>2250</v>
      </c>
      <c r="B226" s="9" t="s">
        <v>234</v>
      </c>
      <c r="C226" s="9" t="s">
        <v>153</v>
      </c>
      <c r="D226" s="9" t="s">
        <v>27</v>
      </c>
      <c r="E226" s="9" t="s">
        <v>288</v>
      </c>
      <c r="F226" s="9" t="str">
        <f>IF(ISBLANK(E226), "", Table2[[#This Row],[unique_id]])</f>
        <v>home_energy_monthly</v>
      </c>
      <c r="G226" s="9" t="s">
        <v>488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>IF(AND(ISBLANK(AL226), ISBLANK(AM226)), "", _xlfn.CONCAT("[", IF(ISBLANK(AL226), "", _xlfn.CONCAT("[""mac"", """, AL226, """]")), IF(ISBLANK(AM226), "", _xlfn.CONCAT(", [""ip"", """, AM226, """]")), "]"))</f>
        <v/>
      </c>
    </row>
    <row r="227" spans="1:40" ht="16" customHeight="1" x14ac:dyDescent="0.2">
      <c r="A227" s="9">
        <v>2251</v>
      </c>
      <c r="B227" s="9" t="s">
        <v>234</v>
      </c>
      <c r="C227" s="9" t="s">
        <v>153</v>
      </c>
      <c r="D227" s="9" t="s">
        <v>27</v>
      </c>
      <c r="E227" s="9" t="s">
        <v>497</v>
      </c>
      <c r="F227" s="9" t="str">
        <f>IF(ISBLANK(E227), "", Table2[[#This Row],[unique_id]])</f>
        <v>home_base_energy_monthly</v>
      </c>
      <c r="G227" s="9" t="s">
        <v>486</v>
      </c>
      <c r="H227" s="9" t="s">
        <v>289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>IF(AND(ISBLANK(AL227), ISBLANK(AM227)), "", _xlfn.CONCAT("[", IF(ISBLANK(AL227), "", _xlfn.CONCAT("[""mac"", """, AL227, """]")), IF(ISBLANK(AM227), "", _xlfn.CONCAT(", [""ip"", """, AM227, """]")), "]"))</f>
        <v/>
      </c>
    </row>
    <row r="228" spans="1:40" ht="16" customHeight="1" x14ac:dyDescent="0.2">
      <c r="A228" s="9">
        <v>2252</v>
      </c>
      <c r="B228" s="9" t="s">
        <v>234</v>
      </c>
      <c r="C228" s="9" t="s">
        <v>153</v>
      </c>
      <c r="D228" s="9" t="s">
        <v>27</v>
      </c>
      <c r="E228" s="9" t="s">
        <v>498</v>
      </c>
      <c r="F228" s="9" t="str">
        <f>IF(ISBLANK(E228), "", Table2[[#This Row],[unique_id]])</f>
        <v>home_peak_energy_monthly</v>
      </c>
      <c r="G228" s="9" t="s">
        <v>487</v>
      </c>
      <c r="H228" s="9" t="s">
        <v>289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>IF(AND(ISBLANK(AL228), ISBLANK(AM228)), "", _xlfn.CONCAT("[", IF(ISBLANK(AL228), "", _xlfn.CONCAT("[""mac"", """, AL228, """]")), IF(ISBLANK(AM228), "", _xlfn.CONCAT(", [""ip"", """, AM228, """]")), "]"))</f>
        <v/>
      </c>
    </row>
    <row r="229" spans="1:40" ht="16" customHeight="1" x14ac:dyDescent="0.2">
      <c r="A229" s="9">
        <v>2300</v>
      </c>
      <c r="B229" s="9" t="s">
        <v>234</v>
      </c>
      <c r="C229" s="9" t="s">
        <v>153</v>
      </c>
      <c r="D229" s="9" t="s">
        <v>27</v>
      </c>
      <c r="E229" s="9" t="s">
        <v>290</v>
      </c>
      <c r="F229" s="9" t="str">
        <f>IF(ISBLANK(E229), "", Table2[[#This Row],[unique_id]])</f>
        <v>home_energy_yearly</v>
      </c>
      <c r="G229" s="9" t="s">
        <v>488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>IF(AND(ISBLANK(AL229), ISBLANK(AM229)), "", _xlfn.CONCAT("[", IF(ISBLANK(AL229), "", _xlfn.CONCAT("[""mac"", """, AL229, """]")), IF(ISBLANK(AM229), "", _xlfn.CONCAT(", [""ip"", """, AM229, """]")), "]"))</f>
        <v/>
      </c>
    </row>
    <row r="230" spans="1:40" ht="16" customHeight="1" x14ac:dyDescent="0.2">
      <c r="A230" s="9">
        <v>2301</v>
      </c>
      <c r="B230" s="9" t="s">
        <v>234</v>
      </c>
      <c r="C230" s="9" t="s">
        <v>153</v>
      </c>
      <c r="D230" s="9" t="s">
        <v>27</v>
      </c>
      <c r="E230" s="9" t="s">
        <v>495</v>
      </c>
      <c r="F230" s="9" t="str">
        <f>IF(ISBLANK(E230), "", Table2[[#This Row],[unique_id]])</f>
        <v>home_base_energy_yearly</v>
      </c>
      <c r="G230" s="9" t="s">
        <v>486</v>
      </c>
      <c r="H230" s="9" t="s">
        <v>291</v>
      </c>
      <c r="I230" s="9" t="s">
        <v>141</v>
      </c>
      <c r="L230" s="9" t="s">
        <v>90</v>
      </c>
      <c r="N230" s="9" t="s">
        <v>764</v>
      </c>
      <c r="O230" s="11"/>
      <c r="P230" s="11"/>
      <c r="Q230" s="11"/>
      <c r="R230" s="11"/>
      <c r="S230" s="9"/>
      <c r="T230" s="9" t="s">
        <v>502</v>
      </c>
      <c r="V230" s="9" t="s">
        <v>294</v>
      </c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N230" s="9" t="str">
        <f>IF(AND(ISBLANK(AL230), ISBLANK(AM230)), "", _xlfn.CONCAT("[", IF(ISBLANK(AL230), "", _xlfn.CONCAT("[""mac"", """, AL230, """]")), IF(ISBLANK(AM230), "", _xlfn.CONCAT(", [""ip"", """, AM230, """]")), "]"))</f>
        <v/>
      </c>
    </row>
    <row r="231" spans="1:40" ht="16" customHeight="1" x14ac:dyDescent="0.2">
      <c r="A231" s="9">
        <v>2302</v>
      </c>
      <c r="B231" s="9" t="s">
        <v>234</v>
      </c>
      <c r="C231" s="9" t="s">
        <v>153</v>
      </c>
      <c r="D231" s="9" t="s">
        <v>27</v>
      </c>
      <c r="E231" s="9" t="s">
        <v>496</v>
      </c>
      <c r="F231" s="9" t="str">
        <f>IF(ISBLANK(E231), "", Table2[[#This Row],[unique_id]])</f>
        <v>home_peak_energy_yearly</v>
      </c>
      <c r="G231" s="9" t="s">
        <v>487</v>
      </c>
      <c r="H231" s="9" t="s">
        <v>291</v>
      </c>
      <c r="I231" s="9" t="s">
        <v>141</v>
      </c>
      <c r="L231" s="9" t="s">
        <v>90</v>
      </c>
      <c r="N231" s="9" t="s">
        <v>764</v>
      </c>
      <c r="O231" s="11"/>
      <c r="P231" s="11"/>
      <c r="Q231" s="11"/>
      <c r="R231" s="11"/>
      <c r="S231" s="9"/>
      <c r="T231" s="9" t="s">
        <v>502</v>
      </c>
      <c r="V231" s="9" t="s">
        <v>294</v>
      </c>
      <c r="X231" s="11"/>
      <c r="Z231" s="9" t="str">
        <f>IF(ISBLANK(Y231),  "", _xlfn.CONCAT("haas/entity/sensor/", LOWER(C231), "/", E231, "/config"))</f>
        <v/>
      </c>
      <c r="AA231" s="9" t="str">
        <f>IF(ISBLANK(Y231),  "", _xlfn.CONCAT(LOWER(C231), "/", E231))</f>
        <v/>
      </c>
      <c r="AD231" s="9"/>
      <c r="AN231" s="9" t="str">
        <f>IF(AND(ISBLANK(AL231), ISBLANK(AM231)), "", _xlfn.CONCAT("[", IF(ISBLANK(AL231), "", _xlfn.CONCAT("[""mac"", """, AL231, """]")), IF(ISBLANK(AM231), "", _xlfn.CONCAT(", [""ip"", """, AM231, """]")), "]"))</f>
        <v/>
      </c>
    </row>
    <row r="232" spans="1:40" ht="16" customHeight="1" x14ac:dyDescent="0.2">
      <c r="A232" s="9">
        <v>2400</v>
      </c>
      <c r="B232" s="9" t="s">
        <v>26</v>
      </c>
      <c r="C232" s="9" t="s">
        <v>191</v>
      </c>
      <c r="D232" s="9" t="s">
        <v>27</v>
      </c>
      <c r="E232" s="9" t="s">
        <v>142</v>
      </c>
      <c r="F232" s="9" t="str">
        <f>IF(ISBLANK(E232), "", Table2[[#This Row],[unique_id]])</f>
        <v>withings_weight_kg_graham</v>
      </c>
      <c r="G232" s="9" t="s">
        <v>396</v>
      </c>
      <c r="H232" s="9" t="s">
        <v>397</v>
      </c>
      <c r="I232" s="9" t="s">
        <v>143</v>
      </c>
      <c r="N232" s="9"/>
      <c r="O232" s="11"/>
      <c r="P232" s="11"/>
      <c r="Q232" s="11"/>
      <c r="R232" s="11"/>
      <c r="S232" s="9"/>
      <c r="X232" s="11"/>
      <c r="Z232" s="9" t="str">
        <f>IF(ISBLANK(Y232),  "", _xlfn.CONCAT("haas/entity/sensor/", LOWER(C232), "/", E232, "/config"))</f>
        <v/>
      </c>
      <c r="AA232" s="9" t="str">
        <f>IF(ISBLANK(Y232),  "", _xlfn.CONCAT(LOWER(C232), "/", E232))</f>
        <v/>
      </c>
      <c r="AD232" s="9"/>
      <c r="AE232" s="9" t="s">
        <v>628</v>
      </c>
      <c r="AF232" s="11" t="s">
        <v>631</v>
      </c>
      <c r="AG232" s="9" t="s">
        <v>630</v>
      </c>
      <c r="AH232" s="9" t="s">
        <v>632</v>
      </c>
      <c r="AI232" s="9" t="s">
        <v>191</v>
      </c>
      <c r="AJ232" s="9" t="s">
        <v>629</v>
      </c>
      <c r="AK232" s="9" t="s">
        <v>646</v>
      </c>
      <c r="AL232" s="20" t="s">
        <v>744</v>
      </c>
      <c r="AN232" s="9" t="str">
        <f>IF(AND(ISBLANK(AL232), ISBLANK(AM232)), "", _xlfn.CONCAT("[", IF(ISBLANK(AL232), "", _xlfn.CONCAT("[""mac"", """, AL232, """]")), IF(ISBLANK(AM232), "", _xlfn.CONCAT(", [""ip"", """, AM232, """]")), "]"))</f>
        <v>[["mac", "00:24:e4:af:5a:e6"]]</v>
      </c>
    </row>
    <row r="233" spans="1:40" ht="16" customHeight="1" x14ac:dyDescent="0.2">
      <c r="A233" s="9">
        <v>2500</v>
      </c>
      <c r="B233" s="9" t="s">
        <v>234</v>
      </c>
      <c r="C233" s="9" t="s">
        <v>373</v>
      </c>
      <c r="D233" s="9" t="s">
        <v>27</v>
      </c>
      <c r="E233" s="9" t="s">
        <v>363</v>
      </c>
      <c r="F233" s="9" t="str">
        <f>IF(ISBLANK(E233), "", Table2[[#This Row],[unique_id]])</f>
        <v>network_internet_uptime</v>
      </c>
      <c r="G233" s="9" t="s">
        <v>383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364</v>
      </c>
      <c r="V233" s="9" t="s">
        <v>385</v>
      </c>
      <c r="W233" s="9">
        <v>200</v>
      </c>
      <c r="X233" s="11" t="s">
        <v>34</v>
      </c>
      <c r="Y233" s="9" t="s">
        <v>369</v>
      </c>
      <c r="Z233" s="9" t="str">
        <f>IF(ISBLANK(Y233),  "", _xlfn.CONCAT("haas/entity/sensor/", LOWER(C233), "/", E233, "/config"))</f>
        <v>haas/entity/sensor/internet/network_internet_uptime/config</v>
      </c>
      <c r="AA233" s="9" t="str">
        <f>IF(ISBLANK(Y233),  "", _xlfn.CONCAT(LOWER(C233), "/", E233))</f>
        <v>internet/network_internet_uptime</v>
      </c>
      <c r="AB233" s="9" t="s">
        <v>398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>IF(AND(ISBLANK(AL233), ISBLANK(AM233)), "", _xlfn.CONCAT("[", IF(ISBLANK(AL233), "", _xlfn.CONCAT("[""mac"", """, AL233, """]")), IF(ISBLANK(AM233), "", _xlfn.CONCAT(", [""ip"", """, AM233, """]")), "]"))</f>
        <v/>
      </c>
    </row>
    <row r="234" spans="1:40" ht="16" customHeight="1" x14ac:dyDescent="0.2">
      <c r="A234" s="9">
        <v>2501</v>
      </c>
      <c r="B234" s="9" t="s">
        <v>234</v>
      </c>
      <c r="C234" s="9" t="s">
        <v>373</v>
      </c>
      <c r="D234" s="9" t="s">
        <v>27</v>
      </c>
      <c r="E234" s="9" t="s">
        <v>358</v>
      </c>
      <c r="F234" s="9" t="str">
        <f>IF(ISBLANK(E234), "", Table2[[#This Row],[unique_id]])</f>
        <v>network_internet_ping</v>
      </c>
      <c r="G234" s="9" t="s">
        <v>359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365</v>
      </c>
      <c r="V234" s="9" t="s">
        <v>384</v>
      </c>
      <c r="W234" s="9">
        <v>200</v>
      </c>
      <c r="X234" s="11" t="s">
        <v>34</v>
      </c>
      <c r="Y234" s="9" t="s">
        <v>370</v>
      </c>
      <c r="Z234" s="9" t="str">
        <f>IF(ISBLANK(Y234),  "", _xlfn.CONCAT("haas/entity/sensor/", LOWER(C234), "/", E234, "/config"))</f>
        <v>haas/entity/sensor/internet/network_internet_ping/config</v>
      </c>
      <c r="AA234" s="9" t="str">
        <f>IF(ISBLANK(Y234),  "", _xlfn.CONCAT(LOWER(C234), "/", E234))</f>
        <v>internet/network_internet_ping</v>
      </c>
      <c r="AB234" s="17" t="s">
        <v>400</v>
      </c>
      <c r="AC234" s="9">
        <v>1</v>
      </c>
      <c r="AD234" s="12" t="s">
        <v>368</v>
      </c>
      <c r="AE234" s="9" t="s">
        <v>591</v>
      </c>
      <c r="AI234" s="9" t="s">
        <v>367</v>
      </c>
      <c r="AJ234" s="9" t="s">
        <v>174</v>
      </c>
      <c r="AN234" s="9" t="str">
        <f>IF(AND(ISBLANK(AL234), ISBLANK(AM234)), "", _xlfn.CONCAT("[", IF(ISBLANK(AL234), "", _xlfn.CONCAT("[""mac"", """, AL234, """]")), IF(ISBLANK(AM234), "", _xlfn.CONCAT(", [""ip"", """, AM234, """]")), "]"))</f>
        <v/>
      </c>
    </row>
    <row r="235" spans="1:40" ht="16" customHeight="1" x14ac:dyDescent="0.2">
      <c r="A235" s="9">
        <v>2502</v>
      </c>
      <c r="B235" s="9" t="s">
        <v>234</v>
      </c>
      <c r="C235" s="9" t="s">
        <v>373</v>
      </c>
      <c r="D235" s="9" t="s">
        <v>27</v>
      </c>
      <c r="E235" s="9" t="s">
        <v>356</v>
      </c>
      <c r="F235" s="9" t="str">
        <f>IF(ISBLANK(E235), "", Table2[[#This Row],[unique_id]])</f>
        <v>network_internet_upload</v>
      </c>
      <c r="G235" s="9" t="s">
        <v>360</v>
      </c>
      <c r="H235" s="9" t="s">
        <v>373</v>
      </c>
      <c r="I235" s="9" t="s">
        <v>388</v>
      </c>
      <c r="L235" s="9" t="s">
        <v>136</v>
      </c>
      <c r="N235" s="9"/>
      <c r="O235" s="11"/>
      <c r="P235" s="11"/>
      <c r="Q235" s="11"/>
      <c r="R235" s="11"/>
      <c r="S235" s="9" t="s">
        <v>31</v>
      </c>
      <c r="T235" s="9" t="s">
        <v>366</v>
      </c>
      <c r="V235" s="9" t="s">
        <v>386</v>
      </c>
      <c r="W235" s="9">
        <v>200</v>
      </c>
      <c r="X235" s="11" t="s">
        <v>34</v>
      </c>
      <c r="Y235" s="9" t="s">
        <v>371</v>
      </c>
      <c r="Z235" s="9" t="str">
        <f>IF(ISBLANK(Y235),  "", _xlfn.CONCAT("haas/entity/sensor/", LOWER(C235), "/", E235, "/config"))</f>
        <v>haas/entity/sensor/internet/network_internet_upload/config</v>
      </c>
      <c r="AA235" s="9" t="str">
        <f>IF(ISBLANK(Y235),  "", _xlfn.CONCAT(LOWER(C235), "/", E235))</f>
        <v>internet/network_internet_upload</v>
      </c>
      <c r="AB235" s="17" t="s">
        <v>402</v>
      </c>
      <c r="AC235" s="9">
        <v>1</v>
      </c>
      <c r="AD235" s="12" t="s">
        <v>368</v>
      </c>
      <c r="AE235" s="9" t="s">
        <v>591</v>
      </c>
      <c r="AI235" s="9" t="s">
        <v>367</v>
      </c>
      <c r="AJ235" s="9" t="s">
        <v>174</v>
      </c>
      <c r="AN235" s="9" t="str">
        <f>IF(AND(ISBLANK(AL235), ISBLANK(AM235)), "", _xlfn.CONCAT("[", IF(ISBLANK(AL235), "", _xlfn.CONCAT("[""mac"", """, AL235, """]")), IF(ISBLANK(AM235), "", _xlfn.CONCAT(", [""ip"", """, AM235, """]")), "]"))</f>
        <v/>
      </c>
    </row>
    <row r="236" spans="1:40" ht="16" customHeight="1" x14ac:dyDescent="0.2">
      <c r="A236" s="9">
        <v>2503</v>
      </c>
      <c r="B236" s="9" t="s">
        <v>234</v>
      </c>
      <c r="C236" s="9" t="s">
        <v>373</v>
      </c>
      <c r="D236" s="9" t="s">
        <v>27</v>
      </c>
      <c r="E236" s="9" t="s">
        <v>357</v>
      </c>
      <c r="F236" s="9" t="str">
        <f>IF(ISBLANK(E236), "", Table2[[#This Row],[unique_id]])</f>
        <v>network_internet_download</v>
      </c>
      <c r="G236" s="9" t="s">
        <v>361</v>
      </c>
      <c r="H236" s="9" t="s">
        <v>373</v>
      </c>
      <c r="I236" s="9" t="s">
        <v>388</v>
      </c>
      <c r="L236" s="9" t="s">
        <v>136</v>
      </c>
      <c r="N236" s="9"/>
      <c r="O236" s="11"/>
      <c r="P236" s="11"/>
      <c r="Q236" s="11"/>
      <c r="R236" s="11"/>
      <c r="S236" s="9" t="s">
        <v>31</v>
      </c>
      <c r="T236" s="9" t="s">
        <v>366</v>
      </c>
      <c r="V236" s="9" t="s">
        <v>387</v>
      </c>
      <c r="W236" s="9">
        <v>200</v>
      </c>
      <c r="X236" s="11" t="s">
        <v>34</v>
      </c>
      <c r="Y236" s="9" t="s">
        <v>372</v>
      </c>
      <c r="Z236" s="9" t="str">
        <f>IF(ISBLANK(Y236),  "", _xlfn.CONCAT("haas/entity/sensor/", LOWER(C236), "/", E236, "/config"))</f>
        <v>haas/entity/sensor/internet/network_internet_download/config</v>
      </c>
      <c r="AA236" s="9" t="str">
        <f>IF(ISBLANK(Y236),  "", _xlfn.CONCAT(LOWER(C236), "/", E236))</f>
        <v>internet/network_internet_download</v>
      </c>
      <c r="AB236" s="17" t="s">
        <v>402</v>
      </c>
      <c r="AC236" s="9">
        <v>1</v>
      </c>
      <c r="AD236" s="12" t="s">
        <v>368</v>
      </c>
      <c r="AE236" s="9" t="s">
        <v>591</v>
      </c>
      <c r="AH236" s="15"/>
      <c r="AI236" s="9" t="s">
        <v>367</v>
      </c>
      <c r="AJ236" s="9" t="s">
        <v>174</v>
      </c>
      <c r="AN236" s="9" t="str">
        <f>IF(AND(ISBLANK(AL236), ISBLANK(AM236)), "", _xlfn.CONCAT("[", IF(ISBLANK(AL236), "", _xlfn.CONCAT("[""mac"", """, AL236, """]")), IF(ISBLANK(AM236), "", _xlfn.CONCAT(", [""ip"", """, AM236, """]")), "]"))</f>
        <v/>
      </c>
    </row>
    <row r="237" spans="1:40" ht="16" customHeight="1" x14ac:dyDescent="0.2">
      <c r="A237" s="9">
        <v>2504</v>
      </c>
      <c r="B237" s="9" t="s">
        <v>234</v>
      </c>
      <c r="C237" s="9" t="s">
        <v>768</v>
      </c>
      <c r="D237" s="9" t="s">
        <v>507</v>
      </c>
      <c r="E237" s="9" t="s">
        <v>506</v>
      </c>
      <c r="F237" s="9" t="str">
        <f>IF(ISBLANK(E237), "", Table2[[#This Row],[unique_id]])</f>
        <v>column_break</v>
      </c>
      <c r="G237" s="9" t="s">
        <v>503</v>
      </c>
      <c r="H237" s="9" t="s">
        <v>373</v>
      </c>
      <c r="I237" s="9" t="s">
        <v>388</v>
      </c>
      <c r="L237" s="9" t="s">
        <v>504</v>
      </c>
      <c r="M237" s="9" t="s">
        <v>505</v>
      </c>
      <c r="N237" s="9"/>
      <c r="O237" s="11"/>
      <c r="P237" s="11"/>
      <c r="Q237" s="11"/>
      <c r="R237" s="11"/>
      <c r="S237" s="9"/>
      <c r="X237" s="11"/>
      <c r="AA237" s="9" t="str">
        <f>IF(ISBLANK(Y237),  "", _xlfn.CONCAT(LOWER(C237), "/", E237))</f>
        <v/>
      </c>
      <c r="AB237" s="17"/>
      <c r="AD237" s="12"/>
      <c r="AN237" s="9" t="str">
        <f>IF(AND(ISBLANK(AL237), ISBLANK(AM237)), "", _xlfn.CONCAT("[", IF(ISBLANK(AL237), "", _xlfn.CONCAT("[""mac"", """, AL237, """]")), IF(ISBLANK(AM237), "", _xlfn.CONCAT(", [""ip"", """, AM237, """]")), "]"))</f>
        <v/>
      </c>
    </row>
    <row r="238" spans="1:40" ht="16" customHeight="1" x14ac:dyDescent="0.2">
      <c r="A238" s="9">
        <v>2505</v>
      </c>
      <c r="B238" s="9" t="s">
        <v>26</v>
      </c>
      <c r="C238" s="9" t="s">
        <v>259</v>
      </c>
      <c r="D238" s="9" t="s">
        <v>134</v>
      </c>
      <c r="E238" s="9" t="s">
        <v>189</v>
      </c>
      <c r="F238" s="9" t="str">
        <f>IF(ISBLANK(E238), "", Table2[[#This Row],[unique_id]])</f>
        <v>lounge_tv</v>
      </c>
      <c r="G238" s="9" t="s">
        <v>190</v>
      </c>
      <c r="H238" s="9" t="s">
        <v>912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318</v>
      </c>
      <c r="X238" s="11"/>
      <c r="Z238" s="9" t="str">
        <f>IF(ISBLANK(Y238),  "", _xlfn.CONCAT("haas/entity/sensor/", LOWER(C238), "/", E238, "/config"))</f>
        <v/>
      </c>
      <c r="AA238" s="9" t="str">
        <f>IF(ISBLANK(Y238),  "", _xlfn.CONCAT(LOWER(C238), "/", E238))</f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tplink-lounge-tv</v>
      </c>
      <c r="AF238" s="11" t="s">
        <v>553</v>
      </c>
      <c r="AG238" s="9" t="s">
        <v>560</v>
      </c>
      <c r="AH238" s="15" t="s">
        <v>550</v>
      </c>
      <c r="AI238" s="9" t="str">
        <f>IF(OR(ISBLANK(AL238), ISBLANK(AM238)), "", Table2[[#This Row],[device_via_device]])</f>
        <v>TPLink</v>
      </c>
      <c r="AJ238" s="9" t="s">
        <v>209</v>
      </c>
      <c r="AK238" s="9" t="s">
        <v>691</v>
      </c>
      <c r="AL238" s="9" t="s">
        <v>539</v>
      </c>
      <c r="AM238" s="9" t="s">
        <v>683</v>
      </c>
      <c r="AN238" s="9" t="str">
        <f>IF(AND(ISBLANK(AL238), ISBLANK(AM238)), "", _xlfn.CONCAT("[", IF(ISBLANK(AL238), "", _xlfn.CONCAT("[""mac"", """, AL238, """]")), IF(ISBLANK(AM238), "", _xlfn.CONCAT(", [""ip"", """, AM238, """]")), "]"))</f>
        <v>[["mac", "ac:84:c6:54:a3:a2"], ["ip", "10.0.6.80"]]</v>
      </c>
    </row>
    <row r="239" spans="1:40" ht="16" customHeight="1" x14ac:dyDescent="0.2">
      <c r="A239" s="9">
        <v>2506</v>
      </c>
      <c r="B239" s="9" t="s">
        <v>26</v>
      </c>
      <c r="C239" s="9" t="s">
        <v>259</v>
      </c>
      <c r="D239" s="9" t="s">
        <v>134</v>
      </c>
      <c r="E239" s="9" t="s">
        <v>311</v>
      </c>
      <c r="F239" s="9" t="str">
        <f>IF(ISBLANK(E239), "", Table2[[#This Row],[unique_id]])</f>
        <v>various_adhoc_outlet</v>
      </c>
      <c r="G239" s="9" t="s">
        <v>253</v>
      </c>
      <c r="H239" s="9" t="s">
        <v>912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tplink-various-adhoc-outlet</v>
      </c>
      <c r="AF239" s="11" t="s">
        <v>552</v>
      </c>
      <c r="AG239" s="9" t="s">
        <v>585</v>
      </c>
      <c r="AH239" s="16" t="s">
        <v>551</v>
      </c>
      <c r="AI239" s="9" t="str">
        <f>IF(OR(ISBLANK(AL239), ISBLANK(AM239)), "", Table2[[#This Row],[device_via_device]])</f>
        <v>TPLink</v>
      </c>
      <c r="AJ239" s="9" t="s">
        <v>546</v>
      </c>
      <c r="AK239" s="9" t="s">
        <v>691</v>
      </c>
      <c r="AL239" s="9" t="s">
        <v>529</v>
      </c>
      <c r="AM239" s="9" t="s">
        <v>673</v>
      </c>
      <c r="AN239" s="9" t="str">
        <f>IF(AND(ISBLANK(AL239), ISBLANK(AM239)), "", _xlfn.CONCAT("[", IF(ISBLANK(AL239), "", _xlfn.CONCAT("[""mac"", """, AL239, """]")), IF(ISBLANK(AM239), "", _xlfn.CONCAT(", [""ip"", """, AM239, """]")), "]"))</f>
        <v>[["mac", "10:27:f5:31:f2:2b"], ["ip", "10.0.6.70"]]</v>
      </c>
    </row>
    <row r="240" spans="1:40" ht="16" customHeight="1" x14ac:dyDescent="0.2">
      <c r="A240" s="9">
        <v>2507</v>
      </c>
      <c r="B240" s="9" t="s">
        <v>26</v>
      </c>
      <c r="C240" s="9" t="s">
        <v>259</v>
      </c>
      <c r="D240" s="9" t="s">
        <v>134</v>
      </c>
      <c r="E240" s="9" t="s">
        <v>305</v>
      </c>
      <c r="F240" s="9" t="str">
        <f>IF(ISBLANK(E240), "", Table2[[#This Row],[unique_id]])</f>
        <v>study_outlet</v>
      </c>
      <c r="G240" s="9" t="s">
        <v>247</v>
      </c>
      <c r="H240" s="9" t="s">
        <v>912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320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tplink-study-outlet</v>
      </c>
      <c r="AF240" s="11" t="s">
        <v>552</v>
      </c>
      <c r="AG240" s="9" t="s">
        <v>562</v>
      </c>
      <c r="AH240" s="16" t="s">
        <v>551</v>
      </c>
      <c r="AI240" s="9" t="str">
        <f>IF(OR(ISBLANK(AL240), ISBLANK(AM240)), "", Table2[[#This Row],[device_via_device]])</f>
        <v>TPLink</v>
      </c>
      <c r="AJ240" s="9" t="s">
        <v>547</v>
      </c>
      <c r="AK240" s="9" t="s">
        <v>691</v>
      </c>
      <c r="AL240" s="9" t="s">
        <v>541</v>
      </c>
      <c r="AM240" s="9" t="s">
        <v>685</v>
      </c>
      <c r="AN240" s="9" t="str">
        <f>IF(AND(ISBLANK(AL240), ISBLANK(AM240)), "", _xlfn.CONCAT("[", IF(ISBLANK(AL240), "", _xlfn.CONCAT("[""mac"", """, AL240, """]")), IF(ISBLANK(AM240), "", _xlfn.CONCAT(", [""ip"", """, AM240, """]")), "]"))</f>
        <v>[["mac", "60:a4:b7:1f:72:0a"], ["ip", "10.0.6.82"]]</v>
      </c>
    </row>
    <row r="241" spans="1:40" ht="16" customHeight="1" x14ac:dyDescent="0.2">
      <c r="A241" s="9">
        <v>2508</v>
      </c>
      <c r="B241" s="9" t="s">
        <v>26</v>
      </c>
      <c r="C241" s="9" t="s">
        <v>259</v>
      </c>
      <c r="D241" s="9" t="s">
        <v>134</v>
      </c>
      <c r="E241" s="9" t="s">
        <v>306</v>
      </c>
      <c r="F241" s="9" t="str">
        <f>IF(ISBLANK(E241), "", Table2[[#This Row],[unique_id]])</f>
        <v>office_outlet</v>
      </c>
      <c r="G241" s="9" t="s">
        <v>246</v>
      </c>
      <c r="H241" s="9" t="s">
        <v>912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320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tplink-office-outlet</v>
      </c>
      <c r="AF241" s="11" t="s">
        <v>552</v>
      </c>
      <c r="AG241" s="9" t="s">
        <v>562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228</v>
      </c>
      <c r="AK241" s="9" t="s">
        <v>691</v>
      </c>
      <c r="AL241" s="9" t="s">
        <v>542</v>
      </c>
      <c r="AM241" s="9" t="s">
        <v>686</v>
      </c>
      <c r="AN241" s="9" t="str">
        <f>IF(AND(ISBLANK(AL241), ISBLANK(AM241)), "", _xlfn.CONCAT("[", IF(ISBLANK(AL241), "", _xlfn.CONCAT("[""mac"", """, AL241, """]")), IF(ISBLANK(AM241), "", _xlfn.CONCAT(", [""ip"", """, AM241, """]")), "]"))</f>
        <v>[["mac", "10:27:f5:31:ec:58"], ["ip", "10.0.6.83"]]</v>
      </c>
    </row>
    <row r="242" spans="1:40" ht="16" customHeight="1" x14ac:dyDescent="0.2">
      <c r="A242" s="9">
        <v>2509</v>
      </c>
      <c r="B242" s="9" t="s">
        <v>26</v>
      </c>
      <c r="C242" s="9" t="s">
        <v>259</v>
      </c>
      <c r="D242" s="9" t="s">
        <v>134</v>
      </c>
      <c r="E242" s="9" t="s">
        <v>298</v>
      </c>
      <c r="F242" s="9" t="str">
        <f>IF(ISBLANK(E242), "", Table2[[#This Row],[unique_id]])</f>
        <v>kitchen_dish_washer</v>
      </c>
      <c r="G242" s="9" t="s">
        <v>249</v>
      </c>
      <c r="H242" s="9" t="s">
        <v>912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312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tplink-kitchen-dish_washer</v>
      </c>
      <c r="AF242" s="11" t="s">
        <v>552</v>
      </c>
      <c r="AG242" s="9" t="s">
        <v>564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221</v>
      </c>
      <c r="AK242" s="9" t="s">
        <v>691</v>
      </c>
      <c r="AL242" s="9" t="s">
        <v>532</v>
      </c>
      <c r="AM242" s="9" t="s">
        <v>676</v>
      </c>
      <c r="AN242" s="9" t="str">
        <f>IF(AND(ISBLANK(AL242), ISBLANK(AM242)), "", _xlfn.CONCAT("[", IF(ISBLANK(AL242), "", _xlfn.CONCAT("[""mac"", """, AL242, """]")), IF(ISBLANK(AM242), "", _xlfn.CONCAT(", [""ip"", """, AM242, """]")), "]"))</f>
        <v>[["mac", "5c:a6:e6:25:55:f7"], ["ip", "10.0.6.73"]]</v>
      </c>
    </row>
    <row r="243" spans="1:40" ht="16" customHeight="1" x14ac:dyDescent="0.2">
      <c r="A243" s="9">
        <v>2510</v>
      </c>
      <c r="B243" s="9" t="s">
        <v>26</v>
      </c>
      <c r="C243" s="9" t="s">
        <v>259</v>
      </c>
      <c r="D243" s="9" t="s">
        <v>134</v>
      </c>
      <c r="E243" s="9" t="s">
        <v>299</v>
      </c>
      <c r="F243" s="9" t="str">
        <f>IF(ISBLANK(E243), "", Table2[[#This Row],[unique_id]])</f>
        <v>laundry_clothes_dryer</v>
      </c>
      <c r="G243" s="9" t="s">
        <v>250</v>
      </c>
      <c r="H243" s="9" t="s">
        <v>912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313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tplink-laundry-clothes-dryer</v>
      </c>
      <c r="AF243" s="11" t="s">
        <v>552</v>
      </c>
      <c r="AG243" s="9" t="s">
        <v>588</v>
      </c>
      <c r="AH243" s="17" t="s">
        <v>551</v>
      </c>
      <c r="AI243" s="9" t="str">
        <f>IF(OR(ISBLANK(AL243), ISBLANK(AM243)), "", Table2[[#This Row],[device_via_device]])</f>
        <v>TPLink</v>
      </c>
      <c r="AJ243" s="9" t="s">
        <v>229</v>
      </c>
      <c r="AK243" s="9" t="s">
        <v>691</v>
      </c>
      <c r="AL243" s="9" t="s">
        <v>533</v>
      </c>
      <c r="AM243" s="9" t="s">
        <v>677</v>
      </c>
      <c r="AN243" s="9" t="str">
        <f>IF(AND(ISBLANK(AL243), ISBLANK(AM243)), "", _xlfn.CONCAT("[", IF(ISBLANK(AL243), "", _xlfn.CONCAT("[""mac"", """, AL243, """]")), IF(ISBLANK(AM243), "", _xlfn.CONCAT(", [""ip"", """, AM243, """]")), "]"))</f>
        <v>[["mac", "5c:a6:e6:25:55:f0"], ["ip", "10.0.6.74"]]</v>
      </c>
    </row>
    <row r="244" spans="1:40" ht="16" customHeight="1" x14ac:dyDescent="0.2">
      <c r="A244" s="9">
        <v>2511</v>
      </c>
      <c r="B244" s="9" t="s">
        <v>26</v>
      </c>
      <c r="C244" s="9" t="s">
        <v>259</v>
      </c>
      <c r="D244" s="9" t="s">
        <v>134</v>
      </c>
      <c r="E244" s="9" t="s">
        <v>300</v>
      </c>
      <c r="F244" s="9" t="str">
        <f>IF(ISBLANK(E244), "", Table2[[#This Row],[unique_id]])</f>
        <v>laundry_washing_machine</v>
      </c>
      <c r="G244" s="9" t="s">
        <v>248</v>
      </c>
      <c r="H244" s="9" t="s">
        <v>912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314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tplink-laundry-washing-machine</v>
      </c>
      <c r="AF244" s="11" t="s">
        <v>552</v>
      </c>
      <c r="AG244" s="9" t="s">
        <v>589</v>
      </c>
      <c r="AH244" s="17" t="s">
        <v>551</v>
      </c>
      <c r="AI244" s="9" t="str">
        <f>IF(OR(ISBLANK(AL244), ISBLANK(AM244)), "", Table2[[#This Row],[device_via_device]])</f>
        <v>TPLink</v>
      </c>
      <c r="AJ244" s="9" t="s">
        <v>229</v>
      </c>
      <c r="AK244" s="9" t="s">
        <v>691</v>
      </c>
      <c r="AL244" s="9" t="s">
        <v>534</v>
      </c>
      <c r="AM244" s="9" t="s">
        <v>678</v>
      </c>
      <c r="AN244" s="9" t="str">
        <f>IF(AND(ISBLANK(AL244), ISBLANK(AM244)), "", _xlfn.CONCAT("[", IF(ISBLANK(AL244), "", _xlfn.CONCAT("[""mac"", """, AL244, """]")), IF(ISBLANK(AM244), "", _xlfn.CONCAT(", [""ip"", """, AM244, """]")), "]"))</f>
        <v>[["mac", "5c:a6:e6:25:5a:a3"], ["ip", "10.0.6.75"]]</v>
      </c>
    </row>
    <row r="245" spans="1:40" ht="16" customHeight="1" x14ac:dyDescent="0.2">
      <c r="A245" s="9">
        <v>2512</v>
      </c>
      <c r="B245" s="9" t="s">
        <v>26</v>
      </c>
      <c r="C245" s="9" t="s">
        <v>259</v>
      </c>
      <c r="D245" s="9" t="s">
        <v>134</v>
      </c>
      <c r="E245" s="9" t="s">
        <v>301</v>
      </c>
      <c r="F245" s="9" t="str">
        <f>IF(ISBLANK(E245), "", Table2[[#This Row],[unique_id]])</f>
        <v>kitchen_coffee_machine</v>
      </c>
      <c r="G245" s="9" t="s">
        <v>135</v>
      </c>
      <c r="H245" s="9" t="s">
        <v>912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315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tplink-kitchen-coffee-machine</v>
      </c>
      <c r="AF245" s="11" t="s">
        <v>552</v>
      </c>
      <c r="AG245" s="9" t="s">
        <v>590</v>
      </c>
      <c r="AH245" s="9" t="s">
        <v>551</v>
      </c>
      <c r="AI245" s="9" t="str">
        <f>IF(OR(ISBLANK(AL245), ISBLANK(AM245)), "", Table2[[#This Row],[device_via_device]])</f>
        <v>TPLink</v>
      </c>
      <c r="AJ245" s="9" t="s">
        <v>221</v>
      </c>
      <c r="AK245" s="9" t="s">
        <v>691</v>
      </c>
      <c r="AL245" s="9" t="s">
        <v>535</v>
      </c>
      <c r="AM245" s="9" t="s">
        <v>679</v>
      </c>
      <c r="AN245" s="9" t="str">
        <f>IF(AND(ISBLANK(AL245), ISBLANK(AM245)), "", _xlfn.CONCAT("[", IF(ISBLANK(AL245), "", _xlfn.CONCAT("[""mac"", """, AL245, """]")), IF(ISBLANK(AM245), "", _xlfn.CONCAT(", [""ip"", """, AM245, """]")), "]"))</f>
        <v>[["mac", "60:a4:b7:1f:71:0a"], ["ip", "10.0.6.76"]]</v>
      </c>
    </row>
    <row r="246" spans="1:40" ht="16" customHeight="1" x14ac:dyDescent="0.2">
      <c r="A246" s="9">
        <v>2513</v>
      </c>
      <c r="B246" s="9" t="s">
        <v>26</v>
      </c>
      <c r="C246" s="9" t="s">
        <v>259</v>
      </c>
      <c r="D246" s="9" t="s">
        <v>134</v>
      </c>
      <c r="E246" s="9" t="s">
        <v>302</v>
      </c>
      <c r="F246" s="9" t="str">
        <f>IF(ISBLANK(E246), "", Table2[[#This Row],[unique_id]])</f>
        <v>kitchen_fridge</v>
      </c>
      <c r="G246" s="9" t="s">
        <v>244</v>
      </c>
      <c r="H246" s="9" t="s">
        <v>912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316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tplink-kitchen-fridge</v>
      </c>
      <c r="AF246" s="11" t="s">
        <v>553</v>
      </c>
      <c r="AG246" s="9" t="s">
        <v>557</v>
      </c>
      <c r="AH246" s="15" t="s">
        <v>550</v>
      </c>
      <c r="AI246" s="9" t="str">
        <f>IF(OR(ISBLANK(AL246), ISBLANK(AM246)), "", Table2[[#This Row],[device_via_device]])</f>
        <v>TPLink</v>
      </c>
      <c r="AJ246" s="9" t="s">
        <v>221</v>
      </c>
      <c r="AK246" s="9" t="s">
        <v>691</v>
      </c>
      <c r="AL246" s="9" t="s">
        <v>536</v>
      </c>
      <c r="AM246" s="9" t="s">
        <v>680</v>
      </c>
      <c r="AN246" s="9" t="str">
        <f>IF(AND(ISBLANK(AL246), ISBLANK(AM246)), "", _xlfn.CONCAT("[", IF(ISBLANK(AL246), "", _xlfn.CONCAT("[""mac"", """, AL246, """]")), IF(ISBLANK(AM246), "", _xlfn.CONCAT(", [""ip"", """, AM246, """]")), "]"))</f>
        <v>[["mac", "ac:84:c6:54:96:50"], ["ip", "10.0.6.77"]]</v>
      </c>
    </row>
    <row r="247" spans="1:40" ht="16" customHeight="1" x14ac:dyDescent="0.2">
      <c r="A247" s="9">
        <v>2514</v>
      </c>
      <c r="B247" s="9" t="s">
        <v>26</v>
      </c>
      <c r="C247" s="9" t="s">
        <v>259</v>
      </c>
      <c r="D247" s="9" t="s">
        <v>134</v>
      </c>
      <c r="E247" s="9" t="s">
        <v>303</v>
      </c>
      <c r="F247" s="9" t="str">
        <f>IF(ISBLANK(E247), "", Table2[[#This Row],[unique_id]])</f>
        <v>deck_freezer</v>
      </c>
      <c r="G247" s="9" t="s">
        <v>245</v>
      </c>
      <c r="H247" s="9" t="s">
        <v>912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317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tplink-deck-freezer</v>
      </c>
      <c r="AF247" s="11" t="s">
        <v>553</v>
      </c>
      <c r="AG247" s="9" t="s">
        <v>558</v>
      </c>
      <c r="AH247" s="9" t="s">
        <v>550</v>
      </c>
      <c r="AI247" s="9" t="str">
        <f>IF(OR(ISBLANK(AL247), ISBLANK(AM247)), "", Table2[[#This Row],[device_via_device]])</f>
        <v>TPLink</v>
      </c>
      <c r="AJ247" s="9" t="s">
        <v>548</v>
      </c>
      <c r="AK247" s="9" t="s">
        <v>691</v>
      </c>
      <c r="AL247" s="9" t="s">
        <v>537</v>
      </c>
      <c r="AM247" s="9" t="s">
        <v>681</v>
      </c>
      <c r="AN247" s="9" t="str">
        <f>IF(AND(ISBLANK(AL247), ISBLANK(AM247)), "", _xlfn.CONCAT("[", IF(ISBLANK(AL247), "", _xlfn.CONCAT("[""mac"", """, AL247, """]")), IF(ISBLANK(AM247), "", _xlfn.CONCAT(", [""ip"", """, AM247, """]")), "]"))</f>
        <v>[["mac", "ac:84:c6:54:9e:cf"], ["ip", "10.0.6.78"]]</v>
      </c>
    </row>
    <row r="248" spans="1:40" ht="16" customHeight="1" x14ac:dyDescent="0.2">
      <c r="A248" s="9">
        <v>2515</v>
      </c>
      <c r="B248" s="9" t="s">
        <v>26</v>
      </c>
      <c r="C248" s="9" t="s">
        <v>259</v>
      </c>
      <c r="D248" s="9" t="s">
        <v>134</v>
      </c>
      <c r="E248" s="9" t="s">
        <v>309</v>
      </c>
      <c r="F248" s="9" t="str">
        <f>IF(ISBLANK(E248), "", Table2[[#This Row],[unique_id]])</f>
        <v>study_battery_charger</v>
      </c>
      <c r="G248" s="9" t="s">
        <v>252</v>
      </c>
      <c r="H248" s="9" t="s">
        <v>912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324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tplink-study-battery-charger</v>
      </c>
      <c r="AF248" s="11" t="s">
        <v>552</v>
      </c>
      <c r="AG248" s="9" t="s">
        <v>586</v>
      </c>
      <c r="AH248" s="17" t="s">
        <v>551</v>
      </c>
      <c r="AI248" s="9" t="str">
        <f>IF(OR(ISBLANK(AL248), ISBLANK(AM248)), "", Table2[[#This Row],[device_via_device]])</f>
        <v>TPLink</v>
      </c>
      <c r="AJ248" s="9" t="s">
        <v>547</v>
      </c>
      <c r="AK248" s="9" t="s">
        <v>691</v>
      </c>
      <c r="AL248" s="9" t="s">
        <v>530</v>
      </c>
      <c r="AM248" s="9" t="s">
        <v>674</v>
      </c>
      <c r="AN248" s="9" t="str">
        <f>IF(AND(ISBLANK(AL248), ISBLANK(AM248)), "", _xlfn.CONCAT("[", IF(ISBLANK(AL248), "", _xlfn.CONCAT("[""mac"", """, AL248, """]")), IF(ISBLANK(AM248), "", _xlfn.CONCAT(", [""ip"", """, AM248, """]")), "]"))</f>
        <v>[["mac", "5c:a6:e6:25:64:e9"], ["ip", "10.0.6.71"]]</v>
      </c>
    </row>
    <row r="249" spans="1:40" ht="16" customHeight="1" x14ac:dyDescent="0.2">
      <c r="A249" s="9">
        <v>2516</v>
      </c>
      <c r="B249" s="9" t="s">
        <v>26</v>
      </c>
      <c r="C249" s="9" t="s">
        <v>259</v>
      </c>
      <c r="D249" s="9" t="s">
        <v>134</v>
      </c>
      <c r="E249" s="9" t="s">
        <v>310</v>
      </c>
      <c r="F249" s="9" t="str">
        <f>IF(ISBLANK(E249), "", Table2[[#This Row],[unique_id]])</f>
        <v>laundry_vacuum_charger</v>
      </c>
      <c r="G249" s="9" t="s">
        <v>251</v>
      </c>
      <c r="H249" s="9" t="s">
        <v>912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324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tplink-laundry-vacuum-charger</v>
      </c>
      <c r="AF249" s="11" t="s">
        <v>552</v>
      </c>
      <c r="AG249" s="9" t="s">
        <v>587</v>
      </c>
      <c r="AH249" s="17" t="s">
        <v>551</v>
      </c>
      <c r="AI249" s="9" t="str">
        <f>IF(OR(ISBLANK(AL249), ISBLANK(AM249)), "", Table2[[#This Row],[device_via_device]])</f>
        <v>TPLink</v>
      </c>
      <c r="AJ249" s="9" t="s">
        <v>229</v>
      </c>
      <c r="AK249" s="9" t="s">
        <v>691</v>
      </c>
      <c r="AL249" s="9" t="s">
        <v>531</v>
      </c>
      <c r="AM249" s="9" t="s">
        <v>675</v>
      </c>
      <c r="AN249" s="9" t="str">
        <f>IF(AND(ISBLANK(AL249), ISBLANK(AM249)), "", _xlfn.CONCAT("[", IF(ISBLANK(AL249), "", _xlfn.CONCAT("[""mac"", """, AL249, """]")), IF(ISBLANK(AM249), "", _xlfn.CONCAT(", [""ip"", """, AM249, """]")), "]"))</f>
        <v>[["mac", "5c:a6:e6:25:57:fd"], ["ip", "10.0.6.72"]]</v>
      </c>
    </row>
    <row r="250" spans="1:40" ht="16" customHeight="1" x14ac:dyDescent="0.2">
      <c r="A250" s="9">
        <v>2517</v>
      </c>
      <c r="B250" s="9" t="s">
        <v>26</v>
      </c>
      <c r="C250" s="9" t="s">
        <v>259</v>
      </c>
      <c r="D250" s="9" t="s">
        <v>134</v>
      </c>
      <c r="E250" s="9" t="s">
        <v>307</v>
      </c>
      <c r="F250" s="9" t="str">
        <f>IF(ISBLANK(E250), "", Table2[[#This Row],[unique_id]])</f>
        <v>rack_outlet</v>
      </c>
      <c r="G250" s="9" t="s">
        <v>243</v>
      </c>
      <c r="H250" s="9" t="s">
        <v>912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321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tplink-rack-outlet</v>
      </c>
      <c r="AF250" s="11" t="s">
        <v>553</v>
      </c>
      <c r="AG250" s="9" t="s">
        <v>562</v>
      </c>
      <c r="AH250" s="15" t="s">
        <v>550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545</v>
      </c>
      <c r="AM250" s="9" t="s">
        <v>689</v>
      </c>
      <c r="AN250" s="9" t="str">
        <f>IF(AND(ISBLANK(AL250), ISBLANK(AM250)), "", _xlfn.CONCAT("[", IF(ISBLANK(AL250), "", _xlfn.CONCAT("[""mac"", """, AL250, """]")), IF(ISBLANK(AM250), "", _xlfn.CONCAT(", [""ip"", """, AM250, """]")), "]"))</f>
        <v>[["mac", "ac:84:c6:54:95:8b"], ["ip", "10.0.6.86"]]</v>
      </c>
    </row>
    <row r="251" spans="1:40" ht="16" customHeight="1" x14ac:dyDescent="0.2">
      <c r="A251" s="9">
        <v>2518</v>
      </c>
      <c r="B251" s="9" t="s">
        <v>26</v>
      </c>
      <c r="C251" s="9" t="s">
        <v>259</v>
      </c>
      <c r="D251" s="9" t="s">
        <v>134</v>
      </c>
      <c r="E251" s="9" t="s">
        <v>308</v>
      </c>
      <c r="F251" s="9" t="str">
        <f>IF(ISBLANK(E251), "", Table2[[#This Row],[unique_id]])</f>
        <v>roof_network_switch</v>
      </c>
      <c r="G251" s="9" t="s">
        <v>240</v>
      </c>
      <c r="H251" s="9" t="s">
        <v>912</v>
      </c>
      <c r="I251" s="9" t="s">
        <v>388</v>
      </c>
      <c r="L251" s="9" t="s">
        <v>326</v>
      </c>
      <c r="N251" s="9"/>
      <c r="O251" s="11"/>
      <c r="P251" s="11"/>
      <c r="Q251" s="11"/>
      <c r="R251" s="11"/>
      <c r="S251" s="9"/>
      <c r="V251" s="9" t="s">
        <v>322</v>
      </c>
      <c r="X251" s="11"/>
      <c r="Z251" s="9" t="str">
        <f>IF(ISBLANK(Y251),  "", _xlfn.CONCAT("haas/entity/sensor/", LOWER(C251), "/", E251, "/config"))</f>
        <v/>
      </c>
      <c r="AA251" s="9" t="str">
        <f>IF(ISBLANK(Y251),  "", _xlfn.CONCAT(LOWER(C251), "/", E251))</f>
        <v/>
      </c>
      <c r="AE251" s="9" t="str">
        <f>IF(OR(ISBLANK(AL251), ISBLANK(AM251)), "", LOWER(_xlfn.CONCAT(Table2[[#This Row],[device_manufacturer]], "-",Table2[[#This Row],[device_suggested_area]], "-", Table2[[#This Row],[device_identifiers]])))</f>
        <v>tplink-roof-network-switch</v>
      </c>
      <c r="AF251" s="11" t="s">
        <v>553</v>
      </c>
      <c r="AG251" s="9" t="s">
        <v>702</v>
      </c>
      <c r="AH251" s="9" t="s">
        <v>550</v>
      </c>
      <c r="AI251" s="9" t="str">
        <f>IF(OR(ISBLANK(AL251), ISBLANK(AM251)), "", Table2[[#This Row],[device_via_device]])</f>
        <v>TPLink</v>
      </c>
      <c r="AJ251" s="9" t="s">
        <v>38</v>
      </c>
      <c r="AK251" s="9" t="s">
        <v>691</v>
      </c>
      <c r="AL251" s="9" t="s">
        <v>543</v>
      </c>
      <c r="AM251" s="9" t="s">
        <v>687</v>
      </c>
      <c r="AN251" s="9" t="str">
        <f>IF(AND(ISBLANK(AL251), ISBLANK(AM251)), "", _xlfn.CONCAT("[", IF(ISBLANK(AL251), "", _xlfn.CONCAT("[""mac"", """, AL251, """]")), IF(ISBLANK(AM251), "", _xlfn.CONCAT(", [""ip"", """, AM251, """]")), "]"))</f>
        <v>[["mac", "ac:84:c6:0d:20:9e"], ["ip", "10.0.6.84"]]</v>
      </c>
    </row>
    <row r="252" spans="1:40" ht="16" customHeight="1" x14ac:dyDescent="0.2">
      <c r="A252" s="9">
        <v>2519</v>
      </c>
      <c r="B252" s="9" t="s">
        <v>26</v>
      </c>
      <c r="C252" s="9" t="s">
        <v>259</v>
      </c>
      <c r="D252" s="9" t="s">
        <v>134</v>
      </c>
      <c r="E252" s="9" t="s">
        <v>701</v>
      </c>
      <c r="F252" s="9" t="str">
        <f>IF(ISBLANK(E252), "", Table2[[#This Row],[unique_id]])</f>
        <v>rack_modem</v>
      </c>
      <c r="G252" s="9" t="s">
        <v>242</v>
      </c>
      <c r="H252" s="9" t="s">
        <v>912</v>
      </c>
      <c r="I252" s="9" t="s">
        <v>388</v>
      </c>
      <c r="L252" s="9" t="s">
        <v>326</v>
      </c>
      <c r="N252" s="9"/>
      <c r="O252" s="11"/>
      <c r="P252" s="11"/>
      <c r="Q252" s="11"/>
      <c r="R252" s="11"/>
      <c r="S252" s="9"/>
      <c r="V252" s="9" t="s">
        <v>323</v>
      </c>
      <c r="X252" s="11"/>
      <c r="Z252" s="9" t="str">
        <f>IF(ISBLANK(Y252),  "", _xlfn.CONCAT("haas/entity/sensor/", LOWER(C252), "/", E252, "/config"))</f>
        <v/>
      </c>
      <c r="AA252" s="9" t="str">
        <f>IF(ISBLANK(Y252),  "", _xlfn.CONCAT(LOWER(C252), "/", E252))</f>
        <v/>
      </c>
      <c r="AE252" s="9" t="str">
        <f>IF(OR(ISBLANK(AL252), ISBLANK(AM252)), "", LOWER(_xlfn.CONCAT(Table2[[#This Row],[device_manufacturer]], "-",Table2[[#This Row],[device_suggested_area]], "-", Table2[[#This Row],[device_identifiers]])))</f>
        <v>tplink-rack-modem</v>
      </c>
      <c r="AF252" s="11" t="s">
        <v>552</v>
      </c>
      <c r="AG252" s="9" t="s">
        <v>563</v>
      </c>
      <c r="AH252" s="17" t="s">
        <v>551</v>
      </c>
      <c r="AI252" s="9" t="str">
        <f>IF(OR(ISBLANK(AL252), ISBLANK(AM252)), "", Table2[[#This Row],[device_via_device]])</f>
        <v>TPLink</v>
      </c>
      <c r="AJ252" s="9" t="s">
        <v>28</v>
      </c>
      <c r="AK252" s="9" t="s">
        <v>691</v>
      </c>
      <c r="AL252" s="9" t="s">
        <v>544</v>
      </c>
      <c r="AM252" s="9" t="s">
        <v>688</v>
      </c>
      <c r="AN252" s="9" t="str">
        <f>IF(AND(ISBLANK(AL252), ISBLANK(AM252)), "", _xlfn.CONCAT("[", IF(ISBLANK(AL252), "", _xlfn.CONCAT("[""mac"", """, AL252, """]")), IF(ISBLANK(AM252), "", _xlfn.CONCAT(", [""ip"", """, AM252, """]")), "]"))</f>
        <v>[["mac", "10:27:f5:31:f6:7e"], ["ip", "10.0.6.85"]]</v>
      </c>
    </row>
    <row r="253" spans="1:40" ht="16" customHeight="1" x14ac:dyDescent="0.2">
      <c r="A253" s="9">
        <v>2520</v>
      </c>
      <c r="B253" s="9" t="s">
        <v>26</v>
      </c>
      <c r="C253" s="9" t="s">
        <v>768</v>
      </c>
      <c r="D253" s="9" t="s">
        <v>507</v>
      </c>
      <c r="E253" s="9" t="s">
        <v>506</v>
      </c>
      <c r="F253" s="9" t="str">
        <f>IF(ISBLANK(E253), "", Table2[[#This Row],[unique_id]])</f>
        <v>column_break</v>
      </c>
      <c r="G253" s="9" t="s">
        <v>503</v>
      </c>
      <c r="H253" s="9" t="s">
        <v>912</v>
      </c>
      <c r="I253" s="9" t="s">
        <v>388</v>
      </c>
      <c r="L253" s="9" t="s">
        <v>504</v>
      </c>
      <c r="M253" s="9" t="s">
        <v>505</v>
      </c>
      <c r="N253" s="9"/>
      <c r="O253" s="11"/>
      <c r="P253" s="11"/>
      <c r="Q253" s="11"/>
      <c r="R253" s="11"/>
      <c r="S253" s="9"/>
      <c r="X253" s="11"/>
      <c r="AA253" s="9" t="str">
        <f>IF(ISBLANK(Y253),  "", _xlfn.CONCAT(LOWER(C253), "/", E253))</f>
        <v/>
      </c>
      <c r="AN253" s="9" t="str">
        <f>IF(AND(ISBLANK(AL253), ISBLANK(AM253)), "", _xlfn.CONCAT("[", IF(ISBLANK(AL253), "", _xlfn.CONCAT("[""mac"", """, AL253, """]")), IF(ISBLANK(AM253), "", _xlfn.CONCAT(", [""ip"", """, AM253, """]")), "]"))</f>
        <v/>
      </c>
    </row>
    <row r="254" spans="1:40" ht="16" customHeight="1" x14ac:dyDescent="0.2">
      <c r="A254" s="9">
        <v>2530</v>
      </c>
      <c r="B254" s="9" t="s">
        <v>26</v>
      </c>
      <c r="C254" s="9" t="s">
        <v>153</v>
      </c>
      <c r="D254" s="9" t="s">
        <v>428</v>
      </c>
      <c r="E254" t="s">
        <v>920</v>
      </c>
      <c r="F254" s="13" t="str">
        <f>IF(ISBLANK(E254), "", Table2[[#This Row],[unique_id]])</f>
        <v>lighting_reset_adaptive_lighting_ada_lamp</v>
      </c>
      <c r="G254" t="s">
        <v>210</v>
      </c>
      <c r="H254" s="9" t="s">
        <v>919</v>
      </c>
      <c r="I254" s="9" t="s">
        <v>388</v>
      </c>
      <c r="J254" s="9" t="s">
        <v>918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389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D254" s="12"/>
      <c r="AJ254" s="9" t="s">
        <v>130</v>
      </c>
      <c r="AN254" s="13" t="str">
        <f>IF(AND(ISBLANK(AL254), ISBLANK(AM254)), "", _xlfn.CONCAT("[", IF(ISBLANK(AL254), "", _xlfn.CONCAT("[""mac"", """, AL254, """]")), IF(ISBLANK(AM254), "", _xlfn.CONCAT(", [""ip"", """, AM254, """]")), "]"))</f>
        <v/>
      </c>
    </row>
    <row r="255" spans="1:40" ht="16" customHeight="1" x14ac:dyDescent="0.2">
      <c r="A255" s="9">
        <v>2531</v>
      </c>
      <c r="B255" s="9" t="s">
        <v>26</v>
      </c>
      <c r="C255" s="9" t="s">
        <v>153</v>
      </c>
      <c r="D255" s="9" t="s">
        <v>428</v>
      </c>
      <c r="E255" t="s">
        <v>910</v>
      </c>
      <c r="F255" s="13" t="str">
        <f>IF(ISBLANK(E255), "", Table2[[#This Row],[unique_id]])</f>
        <v>lighting_reset_adaptive_lighting_edwin_lamp</v>
      </c>
      <c r="G255" t="s">
        <v>220</v>
      </c>
      <c r="H255" s="9" t="s">
        <v>919</v>
      </c>
      <c r="I255" s="9" t="s">
        <v>388</v>
      </c>
      <c r="J255" s="9" t="s">
        <v>918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389</v>
      </c>
      <c r="X255" s="11"/>
      <c r="Z255" s="9" t="str">
        <f>IF(ISBLANK(Y255),  "", _xlfn.CONCAT("haas/entity/sensor/", LOWER(C255), "/", E255, "/config"))</f>
        <v/>
      </c>
      <c r="AA255" s="9" t="str">
        <f>IF(ISBLANK(Y255),  "", _xlfn.CONCAT(LOWER(C255), "/", E255))</f>
        <v/>
      </c>
      <c r="AJ255" s="9" t="s">
        <v>127</v>
      </c>
      <c r="AN255" s="13" t="str">
        <f>IF(AND(ISBLANK(AL255), ISBLANK(AM255)), "", _xlfn.CONCAT("[", IF(ISBLANK(AL255), "", _xlfn.CONCAT("[""mac"", """, AL255, """]")), IF(ISBLANK(AM255), "", _xlfn.CONCAT(", [""ip"", """, AM255, """]")), "]"))</f>
        <v/>
      </c>
    </row>
    <row r="256" spans="1:40" ht="16" customHeight="1" x14ac:dyDescent="0.2">
      <c r="A256" s="9">
        <v>2532</v>
      </c>
      <c r="B256" s="9" t="s">
        <v>26</v>
      </c>
      <c r="C256" s="9" t="s">
        <v>153</v>
      </c>
      <c r="D256" s="9" t="s">
        <v>428</v>
      </c>
      <c r="E256" t="s">
        <v>921</v>
      </c>
      <c r="F256" s="13" t="str">
        <f>IF(ISBLANK(E256), "", Table2[[#This Row],[unique_id]])</f>
        <v>lighting_reset_adaptive_lighting_edwin_night_light</v>
      </c>
      <c r="G256" t="s">
        <v>692</v>
      </c>
      <c r="H256" s="9" t="s">
        <v>919</v>
      </c>
      <c r="I256" s="9" t="s">
        <v>388</v>
      </c>
      <c r="J256" s="9" t="s">
        <v>933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389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J256" s="9" t="s">
        <v>127</v>
      </c>
      <c r="AN256" s="13" t="str">
        <f>IF(AND(ISBLANK(AL256), ISBLANK(AM256)), "", _xlfn.CONCAT("[", IF(ISBLANK(AL256), "", _xlfn.CONCAT("[""mac"", """, AL256, """]")), IF(ISBLANK(AM256), "", _xlfn.CONCAT(", [""ip"", """, AM256, """]")), "]"))</f>
        <v/>
      </c>
    </row>
    <row r="257" spans="1:40" ht="16" customHeight="1" x14ac:dyDescent="0.2">
      <c r="A257" s="9">
        <v>2533</v>
      </c>
      <c r="B257" s="9" t="s">
        <v>26</v>
      </c>
      <c r="C257" s="9" t="s">
        <v>153</v>
      </c>
      <c r="D257" s="9" t="s">
        <v>428</v>
      </c>
      <c r="E257" t="s">
        <v>922</v>
      </c>
      <c r="F257" s="13" t="str">
        <f>IF(ISBLANK(E257), "", Table2[[#This Row],[unique_id]])</f>
        <v>lighting_reset_adaptive_lighting_hallway_main</v>
      </c>
      <c r="G257" t="s">
        <v>215</v>
      </c>
      <c r="H257" s="9" t="s">
        <v>919</v>
      </c>
      <c r="I257" s="9" t="s">
        <v>388</v>
      </c>
      <c r="J257" s="9" t="s">
        <v>932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389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J257" s="9" t="s">
        <v>655</v>
      </c>
      <c r="AN257" s="13" t="str">
        <f>IF(AND(ISBLANK(AL257), ISBLANK(AM257)), "", _xlfn.CONCAT("[", IF(ISBLANK(AL257), "", _xlfn.CONCAT("[""mac"", """, AL257, """]")), IF(ISBLANK(AM257), "", _xlfn.CONCAT(", [""ip"", """, AM257, """]")), "]"))</f>
        <v/>
      </c>
    </row>
    <row r="258" spans="1:40" ht="16" customHeight="1" x14ac:dyDescent="0.2">
      <c r="A258" s="9">
        <v>2534</v>
      </c>
      <c r="B258" s="9" t="s">
        <v>26</v>
      </c>
      <c r="C258" s="9" t="s">
        <v>153</v>
      </c>
      <c r="D258" s="9" t="s">
        <v>428</v>
      </c>
      <c r="E258" t="s">
        <v>923</v>
      </c>
      <c r="F258" s="13" t="str">
        <f>IF(ISBLANK(E258), "", Table2[[#This Row],[unique_id]])</f>
        <v>lighting_reset_adaptive_lighting_dining_main</v>
      </c>
      <c r="G258" t="s">
        <v>138</v>
      </c>
      <c r="H258" s="9" t="s">
        <v>919</v>
      </c>
      <c r="I258" s="9" t="s">
        <v>388</v>
      </c>
      <c r="J258" s="9" t="s">
        <v>932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389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J258" s="9" t="s">
        <v>208</v>
      </c>
      <c r="AN258" s="13" t="str">
        <f>IF(AND(ISBLANK(AL258), ISBLANK(AM258)), "", _xlfn.CONCAT("[", IF(ISBLANK(AL258), "", _xlfn.CONCAT("[""mac"", """, AL258, """]")), IF(ISBLANK(AM258), "", _xlfn.CONCAT(", [""ip"", """, AM258, """]")), "]"))</f>
        <v/>
      </c>
    </row>
    <row r="259" spans="1:40" ht="16" customHeight="1" x14ac:dyDescent="0.2">
      <c r="A259" s="9">
        <v>2535</v>
      </c>
      <c r="B259" s="9" t="s">
        <v>26</v>
      </c>
      <c r="C259" s="9" t="s">
        <v>153</v>
      </c>
      <c r="D259" s="9" t="s">
        <v>428</v>
      </c>
      <c r="E259" t="s">
        <v>924</v>
      </c>
      <c r="F259" s="13" t="str">
        <f>IF(ISBLANK(E259), "", Table2[[#This Row],[unique_id]])</f>
        <v>lighting_reset_adaptive_lighting_lounge_main</v>
      </c>
      <c r="G259" t="s">
        <v>222</v>
      </c>
      <c r="H259" s="9" t="s">
        <v>919</v>
      </c>
      <c r="I259" s="9" t="s">
        <v>388</v>
      </c>
      <c r="J259" s="9" t="s">
        <v>932</v>
      </c>
      <c r="L259" s="9" t="s">
        <v>136</v>
      </c>
      <c r="N259" s="9"/>
      <c r="O259" s="11"/>
      <c r="P259" s="11"/>
      <c r="Q259" s="11"/>
      <c r="R259" s="11"/>
      <c r="S259" s="9"/>
      <c r="V259" s="9" t="s">
        <v>389</v>
      </c>
      <c r="X259" s="11"/>
      <c r="Z259" s="9" t="str">
        <f>IF(ISBLANK(Y259),  "", _xlfn.CONCAT("haas/entity/sensor/", LOWER(C259), "/", E259, "/config"))</f>
        <v/>
      </c>
      <c r="AA259" s="9" t="str">
        <f>IF(ISBLANK(Y259),  "", _xlfn.CONCAT(LOWER(C259), "/", E259))</f>
        <v/>
      </c>
      <c r="AJ259" s="9" t="s">
        <v>209</v>
      </c>
      <c r="AN259" s="13" t="str">
        <f>IF(AND(ISBLANK(AL259), ISBLANK(AM259)), "", _xlfn.CONCAT("[", IF(ISBLANK(AL259), "", _xlfn.CONCAT("[""mac"", """, AL259, """]")), IF(ISBLANK(AM259), "", _xlfn.CONCAT(", [""ip"", """, AM259, """]")), "]"))</f>
        <v/>
      </c>
    </row>
    <row r="260" spans="1:40" ht="16" customHeight="1" x14ac:dyDescent="0.2">
      <c r="A260" s="9">
        <v>2536</v>
      </c>
      <c r="B260" s="9" t="s">
        <v>26</v>
      </c>
      <c r="C260" s="9" t="s">
        <v>153</v>
      </c>
      <c r="D260" s="9" t="s">
        <v>428</v>
      </c>
      <c r="E260" t="s">
        <v>925</v>
      </c>
      <c r="F260" s="13" t="str">
        <f>IF(ISBLANK(E260), "", Table2[[#This Row],[unique_id]])</f>
        <v>lighting_reset_adaptive_lighting_parents_main</v>
      </c>
      <c r="G260" t="s">
        <v>211</v>
      </c>
      <c r="H260" s="9" t="s">
        <v>919</v>
      </c>
      <c r="I260" s="9" t="s">
        <v>388</v>
      </c>
      <c r="J260" s="9" t="s">
        <v>932</v>
      </c>
      <c r="L260" s="9" t="s">
        <v>136</v>
      </c>
      <c r="N260" s="9"/>
      <c r="O260" s="11"/>
      <c r="P260" s="11"/>
      <c r="Q260" s="11"/>
      <c r="R260" s="11"/>
      <c r="S260" s="9"/>
      <c r="V260" s="9" t="s">
        <v>389</v>
      </c>
      <c r="X260" s="11"/>
      <c r="Z260" s="9" t="str">
        <f>IF(ISBLANK(Y260),  "", _xlfn.CONCAT("haas/entity/sensor/", LOWER(C260), "/", E260, "/config"))</f>
        <v/>
      </c>
      <c r="AA260" s="9" t="str">
        <f>IF(ISBLANK(Y260),  "", _xlfn.CONCAT(LOWER(C260), "/", E260))</f>
        <v/>
      </c>
      <c r="AJ260" s="9" t="s">
        <v>207</v>
      </c>
      <c r="AN260" s="13" t="str">
        <f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customHeight="1" x14ac:dyDescent="0.2">
      <c r="A261" s="9">
        <v>2537</v>
      </c>
      <c r="B261" s="9" t="s">
        <v>26</v>
      </c>
      <c r="C261" s="9" t="s">
        <v>153</v>
      </c>
      <c r="D261" s="9" t="s">
        <v>428</v>
      </c>
      <c r="E261" t="s">
        <v>926</v>
      </c>
      <c r="F261" s="13" t="str">
        <f>IF(ISBLANK(E261), "", Table2[[#This Row],[unique_id]])</f>
        <v>lighting_reset_adaptive_lighting_kitchen_main</v>
      </c>
      <c r="G261" t="s">
        <v>217</v>
      </c>
      <c r="H261" s="9" t="s">
        <v>919</v>
      </c>
      <c r="I261" s="9" t="s">
        <v>388</v>
      </c>
      <c r="J261" s="9" t="s">
        <v>932</v>
      </c>
      <c r="L261" s="9" t="s">
        <v>136</v>
      </c>
      <c r="N261" s="9"/>
      <c r="O261" s="11"/>
      <c r="P261" s="11"/>
      <c r="Q261" s="11"/>
      <c r="R261" s="11"/>
      <c r="S261" s="9"/>
      <c r="V261" s="9" t="s">
        <v>389</v>
      </c>
      <c r="X261" s="11"/>
      <c r="Z261" s="9" t="str">
        <f>IF(ISBLANK(Y261),  "", _xlfn.CONCAT("haas/entity/sensor/", LOWER(C261), "/", E261, "/config"))</f>
        <v/>
      </c>
      <c r="AA261" s="9" t="str">
        <f>IF(ISBLANK(Y261),  "", _xlfn.CONCAT(LOWER(C261), "/", E261))</f>
        <v/>
      </c>
      <c r="AJ261" s="9" t="s">
        <v>221</v>
      </c>
      <c r="AN261" s="13" t="str">
        <f>IF(AND(ISBLANK(AL261), ISBLANK(AM261)), "", _xlfn.CONCAT("[", IF(ISBLANK(AL261), "", _xlfn.CONCAT("[""mac"", """, AL261, """]")), IF(ISBLANK(AM261), "", _xlfn.CONCAT(", [""ip"", """, AM261, """]")), "]"))</f>
        <v/>
      </c>
    </row>
    <row r="262" spans="1:40" ht="16" customHeight="1" x14ac:dyDescent="0.2">
      <c r="A262" s="9">
        <v>2538</v>
      </c>
      <c r="B262" s="9" t="s">
        <v>26</v>
      </c>
      <c r="C262" s="9" t="s">
        <v>153</v>
      </c>
      <c r="D262" s="9" t="s">
        <v>428</v>
      </c>
      <c r="E262" t="s">
        <v>927</v>
      </c>
      <c r="F262" s="13" t="str">
        <f>IF(ISBLANK(E262), "", Table2[[#This Row],[unique_id]])</f>
        <v>lighting_reset_adaptive_lighting_laundry_main</v>
      </c>
      <c r="G262" t="s">
        <v>219</v>
      </c>
      <c r="H262" s="9" t="s">
        <v>919</v>
      </c>
      <c r="I262" s="9" t="s">
        <v>388</v>
      </c>
      <c r="J262" s="9" t="s">
        <v>932</v>
      </c>
      <c r="L262" s="9" t="s">
        <v>136</v>
      </c>
      <c r="N262" s="9"/>
      <c r="O262" s="11"/>
      <c r="P262" s="11"/>
      <c r="Q262" s="11"/>
      <c r="R262" s="11"/>
      <c r="S262" s="9"/>
      <c r="V262" s="9" t="s">
        <v>389</v>
      </c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J262" s="9" t="s">
        <v>229</v>
      </c>
      <c r="AN262" s="13" t="str">
        <f>IF(AND(ISBLANK(AL262), ISBLANK(AM262)), "", _xlfn.CONCAT("[", IF(ISBLANK(AL262), "", _xlfn.CONCAT("[""mac"", """, AL262, """]")), IF(ISBLANK(AM262), "", _xlfn.CONCAT(", [""ip"", """, AM262, """]")), "]"))</f>
        <v/>
      </c>
    </row>
    <row r="263" spans="1:40" ht="16" customHeight="1" x14ac:dyDescent="0.2">
      <c r="A263" s="9">
        <v>2539</v>
      </c>
      <c r="B263" s="9" t="s">
        <v>26</v>
      </c>
      <c r="C263" s="9" t="s">
        <v>153</v>
      </c>
      <c r="D263" s="9" t="s">
        <v>428</v>
      </c>
      <c r="E263" t="s">
        <v>928</v>
      </c>
      <c r="F263" s="13" t="str">
        <f>IF(ISBLANK(E263), "", Table2[[#This Row],[unique_id]])</f>
        <v>lighting_reset_adaptive_lighting_pantry_main</v>
      </c>
      <c r="G263" t="s">
        <v>218</v>
      </c>
      <c r="H263" s="9" t="s">
        <v>919</v>
      </c>
      <c r="I263" s="9" t="s">
        <v>388</v>
      </c>
      <c r="J263" s="9" t="s">
        <v>932</v>
      </c>
      <c r="L263" s="9" t="s">
        <v>136</v>
      </c>
      <c r="N263" s="9"/>
      <c r="O263" s="11"/>
      <c r="P263" s="11"/>
      <c r="Q263" s="11"/>
      <c r="R263" s="11"/>
      <c r="S263" s="9"/>
      <c r="V263" s="9" t="s">
        <v>389</v>
      </c>
      <c r="X263" s="11"/>
      <c r="Z263" s="9" t="str">
        <f>IF(ISBLANK(Y263),  "", _xlfn.CONCAT("haas/entity/sensor/", LOWER(C263), "/", E263, "/config"))</f>
        <v/>
      </c>
      <c r="AA263" s="9" t="str">
        <f>IF(ISBLANK(Y263),  "", _xlfn.CONCAT(LOWER(C263), "/", E263))</f>
        <v/>
      </c>
      <c r="AJ263" s="9" t="s">
        <v>227</v>
      </c>
      <c r="AN263" s="13" t="str">
        <f>IF(AND(ISBLANK(AL263), ISBLANK(AM263)), "", _xlfn.CONCAT("[", IF(ISBLANK(AL263), "", _xlfn.CONCAT("[""mac"", """, AL263, """]")), IF(ISBLANK(AM263), "", _xlfn.CONCAT(", [""ip"", """, AM263, """]")), "]"))</f>
        <v/>
      </c>
    </row>
    <row r="264" spans="1:40" ht="16" customHeight="1" x14ac:dyDescent="0.2">
      <c r="A264" s="9">
        <v>2540</v>
      </c>
      <c r="B264" s="9" t="s">
        <v>26</v>
      </c>
      <c r="C264" s="9" t="s">
        <v>153</v>
      </c>
      <c r="D264" s="9" t="s">
        <v>428</v>
      </c>
      <c r="E264" t="s">
        <v>929</v>
      </c>
      <c r="F264" s="13" t="str">
        <f>IF(ISBLANK(E264), "", Table2[[#This Row],[unique_id]])</f>
        <v>lighting_reset_adaptive_lighting_bathroom_main</v>
      </c>
      <c r="G264" t="s">
        <v>213</v>
      </c>
      <c r="H264" s="9" t="s">
        <v>919</v>
      </c>
      <c r="I264" s="9" t="s">
        <v>388</v>
      </c>
      <c r="J264" s="9" t="s">
        <v>932</v>
      </c>
      <c r="L264" s="9" t="s">
        <v>136</v>
      </c>
      <c r="N264" s="9"/>
      <c r="O264" s="11"/>
      <c r="P264" s="11"/>
      <c r="Q264" s="11"/>
      <c r="R264" s="11"/>
      <c r="S264" s="9"/>
      <c r="V264" s="9" t="s">
        <v>389</v>
      </c>
      <c r="X264" s="11"/>
      <c r="Z264" s="9" t="str">
        <f>IF(ISBLANK(Y264),  "", _xlfn.CONCAT("haas/entity/sensor/", LOWER(C264), "/", E264, "/config"))</f>
        <v/>
      </c>
      <c r="AA264" s="9" t="str">
        <f>IF(ISBLANK(Y264),  "", _xlfn.CONCAT(LOWER(C264), "/", E264))</f>
        <v/>
      </c>
      <c r="AJ264" s="9" t="s">
        <v>549</v>
      </c>
      <c r="AN264" s="13" t="str">
        <f>IF(AND(ISBLANK(AL264), ISBLANK(AM264)), "", _xlfn.CONCAT("[", IF(ISBLANK(AL264), "", _xlfn.CONCAT("[""mac"", """, AL264, """]")), IF(ISBLANK(AM264), "", _xlfn.CONCAT(", [""ip"", """, AM264, """]")), "]"))</f>
        <v/>
      </c>
    </row>
    <row r="265" spans="1:40" ht="16" customHeight="1" x14ac:dyDescent="0.2">
      <c r="A265" s="9">
        <v>2541</v>
      </c>
      <c r="B265" s="9" t="s">
        <v>26</v>
      </c>
      <c r="C265" s="9" t="s">
        <v>153</v>
      </c>
      <c r="D265" s="9" t="s">
        <v>428</v>
      </c>
      <c r="E265" t="s">
        <v>930</v>
      </c>
      <c r="F265" s="13" t="str">
        <f>IF(ISBLANK(E265), "", Table2[[#This Row],[unique_id]])</f>
        <v>lighting_reset_adaptive_lighting_ensuite_main</v>
      </c>
      <c r="G265" t="s">
        <v>212</v>
      </c>
      <c r="H265" s="9" t="s">
        <v>919</v>
      </c>
      <c r="I265" s="9" t="s">
        <v>388</v>
      </c>
      <c r="J265" s="9" t="s">
        <v>932</v>
      </c>
      <c r="L265" s="9" t="s">
        <v>136</v>
      </c>
      <c r="N265" s="9"/>
      <c r="O265" s="11"/>
      <c r="P265" s="11"/>
      <c r="Q265" s="11"/>
      <c r="R265" s="11"/>
      <c r="S265" s="9"/>
      <c r="V265" s="9" t="s">
        <v>389</v>
      </c>
      <c r="X265" s="11"/>
      <c r="Z265" s="9" t="str">
        <f>IF(ISBLANK(Y265),  "", _xlfn.CONCAT("haas/entity/sensor/", LOWER(C265), "/", E265, "/config"))</f>
        <v/>
      </c>
      <c r="AA265" s="9" t="str">
        <f>IF(ISBLANK(Y265),  "", _xlfn.CONCAT(LOWER(C265), "/", E265))</f>
        <v/>
      </c>
      <c r="AJ265" s="9" t="s">
        <v>629</v>
      </c>
      <c r="AN265" s="13" t="str">
        <f>IF(AND(ISBLANK(AL265), ISBLANK(AM265)), "", _xlfn.CONCAT("[", IF(ISBLANK(AL265), "", _xlfn.CONCAT("[""mac"", """, AL265, """]")), IF(ISBLANK(AM265), "", _xlfn.CONCAT(", [""ip"", """, AM265, """]")), "]"))</f>
        <v/>
      </c>
    </row>
    <row r="266" spans="1:40" ht="16" customHeight="1" x14ac:dyDescent="0.2">
      <c r="A266" s="9">
        <v>2542</v>
      </c>
      <c r="B266" s="9" t="s">
        <v>26</v>
      </c>
      <c r="C266" s="9" t="s">
        <v>153</v>
      </c>
      <c r="D266" s="9" t="s">
        <v>428</v>
      </c>
      <c r="E266" t="s">
        <v>931</v>
      </c>
      <c r="F266" s="13" t="str">
        <f>IF(ISBLANK(E266), "", Table2[[#This Row],[unique_id]])</f>
        <v>lighting_reset_adaptive_lighting_wardrobe_main</v>
      </c>
      <c r="G266" t="s">
        <v>216</v>
      </c>
      <c r="H266" s="9" t="s">
        <v>919</v>
      </c>
      <c r="I266" s="9" t="s">
        <v>388</v>
      </c>
      <c r="J266" s="9" t="s">
        <v>932</v>
      </c>
      <c r="L266" s="9" t="s">
        <v>136</v>
      </c>
      <c r="N266" s="9"/>
      <c r="O266" s="11"/>
      <c r="P266" s="11"/>
      <c r="Q266" s="11"/>
      <c r="R266" s="11"/>
      <c r="S266" s="9"/>
      <c r="V266" s="9" t="s">
        <v>389</v>
      </c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J266" s="9" t="s">
        <v>870</v>
      </c>
      <c r="AN266" s="13" t="str">
        <f>IF(AND(ISBLANK(AL266), ISBLANK(AM266)), "", _xlfn.CONCAT("[", IF(ISBLANK(AL266), "", _xlfn.CONCAT("[""mac"", """, AL266, """]")), IF(ISBLANK(AM266), "", _xlfn.CONCAT(", [""ip"", """, AM266, """]")), "]"))</f>
        <v/>
      </c>
    </row>
    <row r="267" spans="1:40" ht="16" customHeight="1" x14ac:dyDescent="0.2">
      <c r="A267" s="9">
        <v>2543</v>
      </c>
      <c r="B267" s="9" t="s">
        <v>26</v>
      </c>
      <c r="C267" s="9" t="s">
        <v>768</v>
      </c>
      <c r="D267" s="9" t="s">
        <v>507</v>
      </c>
      <c r="E267" s="9" t="s">
        <v>506</v>
      </c>
      <c r="F267" s="9" t="str">
        <f>IF(ISBLANK(E267), "", Table2[[#This Row],[unique_id]])</f>
        <v>column_break</v>
      </c>
      <c r="G267" s="9" t="s">
        <v>503</v>
      </c>
      <c r="H267" s="9" t="s">
        <v>919</v>
      </c>
      <c r="I267" s="9" t="s">
        <v>388</v>
      </c>
      <c r="L267" s="9" t="s">
        <v>504</v>
      </c>
      <c r="M267" s="9" t="s">
        <v>505</v>
      </c>
      <c r="N267" s="9"/>
      <c r="O267" s="11"/>
      <c r="P267" s="11"/>
      <c r="Q267" s="11"/>
      <c r="R267" s="11"/>
      <c r="S267" s="9"/>
      <c r="X267" s="11"/>
      <c r="AA267" s="9" t="str">
        <f>IF(ISBLANK(Y267),  "", _xlfn.CONCAT(LOWER(C267), "/", E267))</f>
        <v/>
      </c>
      <c r="AN267" s="9" t="str">
        <f>IF(AND(ISBLANK(AL267), ISBLANK(AM267)), "", _xlfn.CONCAT("[", IF(ISBLANK(AL267), "", _xlfn.CONCAT("[""mac"", """, AL267, """]")), IF(ISBLANK(AM267), "", _xlfn.CONCAT(", [""ip"", """, AM267, """]")), "]"))</f>
        <v/>
      </c>
    </row>
    <row r="268" spans="1:40" ht="16" customHeight="1" x14ac:dyDescent="0.2">
      <c r="A268" s="9">
        <v>2550</v>
      </c>
      <c r="B268" s="9" t="s">
        <v>26</v>
      </c>
      <c r="C268" s="9" t="s">
        <v>128</v>
      </c>
      <c r="D268" s="9" t="s">
        <v>27</v>
      </c>
      <c r="E268" s="17" t="s">
        <v>349</v>
      </c>
      <c r="F268" s="9" t="str">
        <f>IF(ISBLANK(E268), "", Table2[[#This Row],[unique_id]])</f>
        <v>netatmo_bertram_2_office_pantry_battery_percent</v>
      </c>
      <c r="G268" s="9" t="s">
        <v>796</v>
      </c>
      <c r="H268" s="9" t="s">
        <v>911</v>
      </c>
      <c r="I268" s="9" t="s">
        <v>388</v>
      </c>
      <c r="L268" s="9" t="s">
        <v>136</v>
      </c>
      <c r="N268" s="9"/>
      <c r="O268" s="11"/>
      <c r="P268" s="11"/>
      <c r="Q268" s="11"/>
      <c r="R268" s="11"/>
      <c r="S268" s="9"/>
      <c r="V268" s="9" t="s">
        <v>354</v>
      </c>
      <c r="X268" s="11"/>
      <c r="Z268" s="9" t="str">
        <f>IF(ISBLANK(Y268),  "", _xlfn.CONCAT("haas/entity/sensor/", LOWER(C268), "/", E268, "/config"))</f>
        <v/>
      </c>
      <c r="AA268" s="9" t="str">
        <f>IF(ISBLANK(Y268),  "", _xlfn.CONCAT(LOWER(C268), "/", E268))</f>
        <v/>
      </c>
      <c r="AB268" s="15"/>
      <c r="AE268" s="9" t="s">
        <v>823</v>
      </c>
      <c r="AF268" s="11" t="s">
        <v>736</v>
      </c>
      <c r="AG268" s="9" t="s">
        <v>737</v>
      </c>
      <c r="AH268" s="9" t="s">
        <v>734</v>
      </c>
      <c r="AI268" s="9" t="s">
        <v>128</v>
      </c>
      <c r="AJ268" s="9" t="s">
        <v>227</v>
      </c>
      <c r="AN268" s="9" t="str">
        <f>IF(AND(ISBLANK(AL268), ISBLANK(AM268)), "", _xlfn.CONCAT("[", IF(ISBLANK(AL268), "", _xlfn.CONCAT("[""mac"", """, AL268, """]")), IF(ISBLANK(AM268), "", _xlfn.CONCAT(", [""ip"", """, AM268, """]")), "]"))</f>
        <v/>
      </c>
    </row>
    <row r="269" spans="1:40" ht="16" customHeight="1" x14ac:dyDescent="0.2">
      <c r="A269" s="9">
        <v>2551</v>
      </c>
      <c r="B269" s="9" t="s">
        <v>26</v>
      </c>
      <c r="C269" s="9" t="s">
        <v>128</v>
      </c>
      <c r="D269" s="9" t="s">
        <v>27</v>
      </c>
      <c r="E269" s="17" t="s">
        <v>350</v>
      </c>
      <c r="F269" s="9" t="str">
        <f>IF(ISBLANK(E269), "", Table2[[#This Row],[unique_id]])</f>
        <v>netatmo_bertram_2_office_lounge_battery_percent</v>
      </c>
      <c r="G269" s="9" t="s">
        <v>797</v>
      </c>
      <c r="H269" s="9" t="s">
        <v>911</v>
      </c>
      <c r="I269" s="9" t="s">
        <v>388</v>
      </c>
      <c r="L269" s="9" t="s">
        <v>136</v>
      </c>
      <c r="N269" s="9"/>
      <c r="O269" s="11"/>
      <c r="P269" s="11"/>
      <c r="Q269" s="11"/>
      <c r="R269" s="11"/>
      <c r="S269" s="9"/>
      <c r="V269" s="9" t="s">
        <v>354</v>
      </c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B269" s="15"/>
      <c r="AE269" s="9" t="s">
        <v>822</v>
      </c>
      <c r="AF269" s="11" t="s">
        <v>736</v>
      </c>
      <c r="AG269" s="9" t="s">
        <v>737</v>
      </c>
      <c r="AH269" s="9" t="s">
        <v>734</v>
      </c>
      <c r="AI269" s="9" t="s">
        <v>128</v>
      </c>
      <c r="AJ269" s="9" t="s">
        <v>209</v>
      </c>
      <c r="AN269" s="9" t="str">
        <f>IF(AND(ISBLANK(AL269), ISBLANK(AM269)), "", _xlfn.CONCAT("[", IF(ISBLANK(AL269), "", _xlfn.CONCAT("[""mac"", """, AL269, """]")), IF(ISBLANK(AM269), "", _xlfn.CONCAT(", [""ip"", """, AM269, """]")), "]"))</f>
        <v/>
      </c>
    </row>
    <row r="270" spans="1:40" ht="16" customHeight="1" x14ac:dyDescent="0.2">
      <c r="A270" s="9">
        <v>2552</v>
      </c>
      <c r="B270" s="9" t="s">
        <v>26</v>
      </c>
      <c r="C270" s="9" t="s">
        <v>128</v>
      </c>
      <c r="D270" s="9" t="s">
        <v>27</v>
      </c>
      <c r="E270" s="17" t="s">
        <v>351</v>
      </c>
      <c r="F270" s="9" t="str">
        <f>IF(ISBLANK(E270), "", Table2[[#This Row],[unique_id]])</f>
        <v>netatmo_bertram_2_office_dining_battery_percent</v>
      </c>
      <c r="G270" s="9" t="s">
        <v>798</v>
      </c>
      <c r="H270" s="9" t="s">
        <v>911</v>
      </c>
      <c r="I270" s="9" t="s">
        <v>388</v>
      </c>
      <c r="L270" s="9" t="s">
        <v>136</v>
      </c>
      <c r="N270" s="9"/>
      <c r="O270" s="11"/>
      <c r="P270" s="11"/>
      <c r="Q270" s="11"/>
      <c r="R270" s="11"/>
      <c r="S270" s="9"/>
      <c r="V270" s="9" t="s">
        <v>354</v>
      </c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B270" s="15"/>
      <c r="AE270" s="9" t="s">
        <v>824</v>
      </c>
      <c r="AF270" s="11" t="s">
        <v>736</v>
      </c>
      <c r="AG270" s="9" t="s">
        <v>737</v>
      </c>
      <c r="AH270" s="9" t="s">
        <v>734</v>
      </c>
      <c r="AI270" s="9" t="s">
        <v>128</v>
      </c>
      <c r="AJ270" s="9" t="s">
        <v>208</v>
      </c>
      <c r="AN270" s="9" t="str">
        <f>IF(AND(ISBLANK(AL270), ISBLANK(AM270)), "", _xlfn.CONCAT("[", IF(ISBLANK(AL270), "", _xlfn.CONCAT("[""mac"", """, AL270, """]")), IF(ISBLANK(AM270), "", _xlfn.CONCAT(", [""ip"", """, AM270, """]")), "]"))</f>
        <v/>
      </c>
    </row>
    <row r="271" spans="1:40" ht="16" customHeight="1" x14ac:dyDescent="0.2">
      <c r="A271" s="9">
        <v>2553</v>
      </c>
      <c r="B271" s="9" t="s">
        <v>26</v>
      </c>
      <c r="C271" s="9" t="s">
        <v>128</v>
      </c>
      <c r="D271" s="9" t="s">
        <v>27</v>
      </c>
      <c r="E271" s="17" t="s">
        <v>352</v>
      </c>
      <c r="F271" s="9" t="str">
        <f>IF(ISBLANK(E271), "", Table2[[#This Row],[unique_id]])</f>
        <v>netatmo_bertram_2_office_basement_battery_percent</v>
      </c>
      <c r="G271" s="9" t="s">
        <v>799</v>
      </c>
      <c r="H271" s="9" t="s">
        <v>911</v>
      </c>
      <c r="I271" s="9" t="s">
        <v>388</v>
      </c>
      <c r="L271" s="9" t="s">
        <v>136</v>
      </c>
      <c r="N271" s="9"/>
      <c r="O271" s="11"/>
      <c r="P271" s="11"/>
      <c r="Q271" s="11"/>
      <c r="R271" s="11"/>
      <c r="S271" s="9"/>
      <c r="V271" s="9" t="s">
        <v>354</v>
      </c>
      <c r="X271" s="11"/>
      <c r="Z271" s="9" t="str">
        <f>IF(ISBLANK(Y271),  "", _xlfn.CONCAT("haas/entity/sensor/", LOWER(C271), "/", E271, "/config"))</f>
        <v/>
      </c>
      <c r="AA271" s="9" t="str">
        <f>IF(ISBLANK(Y271),  "", _xlfn.CONCAT(LOWER(C271), "/", E271))</f>
        <v/>
      </c>
      <c r="AE271" s="9" t="s">
        <v>825</v>
      </c>
      <c r="AF271" s="11" t="s">
        <v>736</v>
      </c>
      <c r="AG271" s="9" t="s">
        <v>737</v>
      </c>
      <c r="AH271" s="9" t="s">
        <v>734</v>
      </c>
      <c r="AI271" s="9" t="s">
        <v>128</v>
      </c>
      <c r="AJ271" s="9" t="s">
        <v>226</v>
      </c>
      <c r="AN271" s="9" t="str">
        <f>IF(AND(ISBLANK(AL271), ISBLANK(AM271)), "", _xlfn.CONCAT("[", IF(ISBLANK(AL271), "", _xlfn.CONCAT("[""mac"", """, AL271, """]")), IF(ISBLANK(AM271), "", _xlfn.CONCAT(", [""ip"", """, AM271, """]")), "]"))</f>
        <v/>
      </c>
    </row>
    <row r="272" spans="1:40" ht="16" customHeight="1" x14ac:dyDescent="0.2">
      <c r="A272" s="9">
        <v>2554</v>
      </c>
      <c r="B272" s="9" t="s">
        <v>26</v>
      </c>
      <c r="C272" s="9" t="s">
        <v>795</v>
      </c>
      <c r="D272" s="9" t="s">
        <v>27</v>
      </c>
      <c r="E272" s="9" t="s">
        <v>851</v>
      </c>
      <c r="F272" s="9" t="str">
        <f>IF(ISBLANK(E272), "", Table2[[#This Row],[unique_id]])</f>
        <v>home_cube_remote_battery</v>
      </c>
      <c r="G272" s="9" t="s">
        <v>803</v>
      </c>
      <c r="H272" s="9" t="s">
        <v>911</v>
      </c>
      <c r="I272" s="9" t="s">
        <v>388</v>
      </c>
      <c r="L272" s="9" t="s">
        <v>136</v>
      </c>
      <c r="N272" s="9"/>
      <c r="O272" s="11"/>
      <c r="P272" s="11"/>
      <c r="Q272" s="11"/>
      <c r="R272" s="11"/>
      <c r="S272" s="9"/>
      <c r="V272" s="9" t="s">
        <v>354</v>
      </c>
      <c r="X272" s="11"/>
      <c r="Z272" s="9" t="str">
        <f>IF(ISBLANK(Y272),  "", _xlfn.CONCAT("haas/entity/sensor/", LOWER(C272), "/", E272, "/config"))</f>
        <v/>
      </c>
      <c r="AA272" s="9" t="str">
        <f>IF(ISBLANK(Y272),  "", _xlfn.CONCAT(LOWER(C272), "/", E272))</f>
        <v/>
      </c>
      <c r="AN272" s="13" t="str">
        <f>IF(AND(ISBLANK(AL272), ISBLANK(AM272)), "", _xlfn.CONCAT("[", IF(ISBLANK(AL272), "", _xlfn.CONCAT("[""mac"", """, AL272, """]")), IF(ISBLANK(AM272), "", _xlfn.CONCAT(", [""ip"", """, AM272, """]")), "]"))</f>
        <v/>
      </c>
    </row>
    <row r="273" spans="1:40" ht="16" customHeight="1" x14ac:dyDescent="0.2">
      <c r="A273" s="9">
        <v>2555</v>
      </c>
      <c r="B273" s="9" t="s">
        <v>26</v>
      </c>
      <c r="C273" s="9" t="s">
        <v>192</v>
      </c>
      <c r="D273" s="9" t="s">
        <v>27</v>
      </c>
      <c r="E273" s="9" t="s">
        <v>144</v>
      </c>
      <c r="F273" s="9" t="str">
        <f>IF(ISBLANK(E273), "", Table2[[#This Row],[unique_id]])</f>
        <v>parents_speaker_battery</v>
      </c>
      <c r="G273" s="9" t="s">
        <v>800</v>
      </c>
      <c r="H273" s="9" t="s">
        <v>911</v>
      </c>
      <c r="I273" s="9" t="s">
        <v>388</v>
      </c>
      <c r="L273" s="9" t="s">
        <v>136</v>
      </c>
      <c r="N273" s="9"/>
      <c r="O273" s="11"/>
      <c r="P273" s="11"/>
      <c r="Q273" s="11"/>
      <c r="R273" s="11"/>
      <c r="S273" s="9"/>
      <c r="V273" s="9" t="s">
        <v>354</v>
      </c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N273" s="9" t="str">
        <f>IF(AND(ISBLANK(AL273), ISBLANK(AM273)), "", _xlfn.CONCAT("[", IF(ISBLANK(AL273), "", _xlfn.CONCAT("[""mac"", """, AL273, """]")), IF(ISBLANK(AM273), "", _xlfn.CONCAT(", [""ip"", """, AM273, """]")), "]"))</f>
        <v/>
      </c>
    </row>
    <row r="274" spans="1:40" ht="16" customHeight="1" x14ac:dyDescent="0.2">
      <c r="A274" s="9">
        <v>2556</v>
      </c>
      <c r="B274" s="9" t="s">
        <v>26</v>
      </c>
      <c r="C274" s="9" t="s">
        <v>192</v>
      </c>
      <c r="D274" s="9" t="s">
        <v>27</v>
      </c>
      <c r="E274" s="9" t="s">
        <v>353</v>
      </c>
      <c r="F274" s="9" t="str">
        <f>IF(ISBLANK(E274), "", Table2[[#This Row],[unique_id]])</f>
        <v>kitchen_home_battery</v>
      </c>
      <c r="G274" s="9" t="s">
        <v>801</v>
      </c>
      <c r="H274" s="9" t="s">
        <v>911</v>
      </c>
      <c r="I274" s="9" t="s">
        <v>388</v>
      </c>
      <c r="L274" s="9" t="s">
        <v>136</v>
      </c>
      <c r="N274" s="9"/>
      <c r="O274" s="11"/>
      <c r="P274" s="11"/>
      <c r="Q274" s="11"/>
      <c r="R274" s="11"/>
      <c r="S274" s="9"/>
      <c r="V274" s="9" t="s">
        <v>354</v>
      </c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N274" s="9" t="str">
        <f>IF(AND(ISBLANK(AL274), ISBLANK(AM274)), "", _xlfn.CONCAT("[", IF(ISBLANK(AL274), "", _xlfn.CONCAT("[""mac"", """, AL274, """]")), IF(ISBLANK(AM274), "", _xlfn.CONCAT(", [""ip"", """, AM274, """]")), "]"))</f>
        <v/>
      </c>
    </row>
    <row r="275" spans="1:40" ht="16" customHeight="1" x14ac:dyDescent="0.2">
      <c r="A275" s="9">
        <v>2557</v>
      </c>
      <c r="B275" s="9" t="s">
        <v>26</v>
      </c>
      <c r="C275" s="9" t="s">
        <v>39</v>
      </c>
      <c r="D275" s="9" t="s">
        <v>27</v>
      </c>
      <c r="E275" s="9" t="s">
        <v>179</v>
      </c>
      <c r="F275" s="9" t="str">
        <f>IF(ISBLANK(E275), "", Table2[[#This Row],[unique_id]])</f>
        <v>weatherstation_console_battery_voltage</v>
      </c>
      <c r="G275" s="9" t="s">
        <v>802</v>
      </c>
      <c r="H275" s="9" t="s">
        <v>911</v>
      </c>
      <c r="I275" s="9" t="s">
        <v>388</v>
      </c>
      <c r="L275" s="9" t="s">
        <v>136</v>
      </c>
      <c r="N275" s="9"/>
      <c r="O275" s="11"/>
      <c r="P275" s="11"/>
      <c r="Q275" s="11"/>
      <c r="R275" s="11"/>
      <c r="S275" s="9" t="s">
        <v>31</v>
      </c>
      <c r="T275" s="9" t="s">
        <v>83</v>
      </c>
      <c r="U275" s="9" t="s">
        <v>84</v>
      </c>
      <c r="V275" s="9" t="s">
        <v>354</v>
      </c>
      <c r="W275" s="9">
        <v>300</v>
      </c>
      <c r="X275" s="11" t="s">
        <v>34</v>
      </c>
      <c r="Y275" s="9" t="s">
        <v>85</v>
      </c>
      <c r="Z275" s="9" t="str">
        <f>IF(ISBLANK(Y275),  "", _xlfn.CONCAT("haas/entity/sensor/", LOWER(C275), "/", E275, "/config"))</f>
        <v>haas/entity/sensor/weewx/weatherstation_console_battery_voltage/config</v>
      </c>
      <c r="AA275" s="9" t="str">
        <f>IF(ISBLANK(Y275),  "", _xlfn.CONCAT(LOWER(C275), "/", E275))</f>
        <v>weewx/weatherstation_console_battery_voltage</v>
      </c>
      <c r="AB275" s="17" t="s">
        <v>399</v>
      </c>
      <c r="AC275" s="9">
        <v>1</v>
      </c>
      <c r="AD275" s="12" t="s">
        <v>194</v>
      </c>
      <c r="AE275" s="9" t="s">
        <v>582</v>
      </c>
      <c r="AF275" s="11">
        <v>3.15</v>
      </c>
      <c r="AG275" s="9" t="s">
        <v>555</v>
      </c>
      <c r="AH275" s="9" t="s">
        <v>36</v>
      </c>
      <c r="AI275" s="9" t="s">
        <v>37</v>
      </c>
      <c r="AJ275" s="9" t="s">
        <v>28</v>
      </c>
      <c r="AN275" s="9" t="str">
        <f>IF(AND(ISBLANK(AL275), ISBLANK(AM275)), "", _xlfn.CONCAT("[", IF(ISBLANK(AL275), "", _xlfn.CONCAT("[""mac"", """, AL275, """]")), IF(ISBLANK(AM275), "", _xlfn.CONCAT(", [""ip"", """, AM275, """]")), "]"))</f>
        <v/>
      </c>
    </row>
    <row r="276" spans="1:40" ht="16" customHeight="1" x14ac:dyDescent="0.2">
      <c r="A276" s="9">
        <v>2558</v>
      </c>
      <c r="B276" s="9" t="s">
        <v>26</v>
      </c>
      <c r="C276" s="9" t="s">
        <v>768</v>
      </c>
      <c r="D276" s="9" t="s">
        <v>507</v>
      </c>
      <c r="E276" s="9" t="s">
        <v>506</v>
      </c>
      <c r="F276" s="9" t="str">
        <f>IF(ISBLANK(E276), "", Table2[[#This Row],[unique_id]])</f>
        <v>column_break</v>
      </c>
      <c r="G276" s="9" t="s">
        <v>503</v>
      </c>
      <c r="H276" s="9" t="s">
        <v>911</v>
      </c>
      <c r="I276" s="9" t="s">
        <v>388</v>
      </c>
      <c r="L276" s="9" t="s">
        <v>504</v>
      </c>
      <c r="M276" s="9" t="s">
        <v>505</v>
      </c>
      <c r="N276" s="9"/>
      <c r="O276" s="11"/>
      <c r="P276" s="11"/>
      <c r="Q276" s="11"/>
      <c r="R276" s="11"/>
      <c r="S276" s="9"/>
      <c r="X276" s="11"/>
      <c r="AA276" s="9" t="str">
        <f>IF(ISBLANK(Y276),  "", _xlfn.CONCAT(LOWER(C276), "/", E276))</f>
        <v/>
      </c>
      <c r="AB276" s="17"/>
      <c r="AD276" s="12"/>
      <c r="AN276" s="9" t="str">
        <f>IF(AND(ISBLANK(AL276), ISBLANK(AM276)), "", _xlfn.CONCAT("[", IF(ISBLANK(AL276), "", _xlfn.CONCAT("[""mac"", """, AL276, """]")), IF(ISBLANK(AM276), "", _xlfn.CONCAT(", [""ip"", """, AM276, """]")), "]"))</f>
        <v/>
      </c>
    </row>
    <row r="277" spans="1:40" ht="16" customHeight="1" x14ac:dyDescent="0.2">
      <c r="A277" s="9">
        <v>2559</v>
      </c>
      <c r="B277" s="9" t="s">
        <v>26</v>
      </c>
      <c r="C277" s="9" t="s">
        <v>39</v>
      </c>
      <c r="D277" s="9" t="s">
        <v>27</v>
      </c>
      <c r="E277" s="9" t="s">
        <v>180</v>
      </c>
      <c r="F277" s="9" t="str">
        <f>IF(ISBLANK(E277), "", Table2[[#This Row],[unique_id]])</f>
        <v>weatherstation_coms_signal_quality</v>
      </c>
      <c r="G277" s="9" t="s">
        <v>362</v>
      </c>
      <c r="H277" s="9" t="s">
        <v>355</v>
      </c>
      <c r="I277" s="9" t="s">
        <v>388</v>
      </c>
      <c r="L277" s="9" t="s">
        <v>136</v>
      </c>
      <c r="N277" s="9"/>
      <c r="O277" s="11"/>
      <c r="P277" s="11"/>
      <c r="Q277" s="11"/>
      <c r="R277" s="11"/>
      <c r="S277" s="9" t="s">
        <v>31</v>
      </c>
      <c r="T277" s="9" t="s">
        <v>32</v>
      </c>
      <c r="V277" s="9" t="s">
        <v>198</v>
      </c>
      <c r="W277" s="9">
        <v>300</v>
      </c>
      <c r="X277" s="11" t="s">
        <v>34</v>
      </c>
      <c r="Y277" s="9" t="s">
        <v>86</v>
      </c>
      <c r="Z277" s="9" t="str">
        <f>IF(ISBLANK(Y277),  "", _xlfn.CONCAT("haas/entity/sensor/", LOWER(C277), "/", E277, "/config"))</f>
        <v>haas/entity/sensor/weewx/weatherstation_coms_signal_quality/config</v>
      </c>
      <c r="AA277" s="9" t="str">
        <f>IF(ISBLANK(Y277),  "", _xlfn.CONCAT(LOWER(C277), "/", E277))</f>
        <v>weewx/weatherstation_coms_signal_quality</v>
      </c>
      <c r="AB277" s="17" t="s">
        <v>400</v>
      </c>
      <c r="AC277" s="9">
        <v>1</v>
      </c>
      <c r="AD277" s="12" t="s">
        <v>194</v>
      </c>
      <c r="AE277" s="9" t="s">
        <v>582</v>
      </c>
      <c r="AF277" s="11">
        <v>3.15</v>
      </c>
      <c r="AG277" s="9" t="s">
        <v>555</v>
      </c>
      <c r="AH277" s="9" t="s">
        <v>36</v>
      </c>
      <c r="AI277" s="9" t="s">
        <v>37</v>
      </c>
      <c r="AJ277" s="9" t="s">
        <v>28</v>
      </c>
      <c r="AN277" s="9" t="str">
        <f>IF(AND(ISBLANK(AL277), ISBLANK(AM277)), "", _xlfn.CONCAT("[", IF(ISBLANK(AL277), "", _xlfn.CONCAT("[""mac"", """, AL277, """]")), IF(ISBLANK(AM277), "", _xlfn.CONCAT(", [""ip"", """, AM277, """]")), "]"))</f>
        <v/>
      </c>
    </row>
    <row r="278" spans="1:40" ht="16" customHeight="1" x14ac:dyDescent="0.2">
      <c r="A278" s="9">
        <v>2600</v>
      </c>
      <c r="B278" s="9" t="s">
        <v>26</v>
      </c>
      <c r="C278" s="9" t="s">
        <v>261</v>
      </c>
      <c r="D278" s="9" t="s">
        <v>146</v>
      </c>
      <c r="E278" s="9" t="s">
        <v>147</v>
      </c>
      <c r="F278" s="9" t="str">
        <f>IF(ISBLANK(E278), "", Table2[[#This Row],[unique_id]])</f>
        <v>ada_home</v>
      </c>
      <c r="G278" s="9" t="s">
        <v>199</v>
      </c>
      <c r="H278" s="9" t="s">
        <v>346</v>
      </c>
      <c r="I278" s="9" t="s">
        <v>145</v>
      </c>
      <c r="L278" s="9" t="s">
        <v>136</v>
      </c>
      <c r="M278" s="9" t="s">
        <v>345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>IF(ISBLANK(Y278),  "", _xlfn.CONCAT(LOWER(C278), "/", E278))</f>
        <v/>
      </c>
      <c r="AE278" s="9" t="str">
        <f>IF(OR(ISBLANK(AL278), ISBLANK(AM278)), "", LOWER(_xlfn.CONCAT(Table2[[#This Row],[device_manufacturer]], "-",Table2[[#This Row],[device_suggested_area]], "-", Table2[[#This Row],[device_identifiers]])))</f>
        <v>google-ada-home</v>
      </c>
      <c r="AF278" s="11" t="s">
        <v>627</v>
      </c>
      <c r="AG278" s="9" t="s">
        <v>568</v>
      </c>
      <c r="AH278" s="9" t="s">
        <v>625</v>
      </c>
      <c r="AI278" s="9" t="s">
        <v>261</v>
      </c>
      <c r="AJ278" s="9" t="s">
        <v>130</v>
      </c>
      <c r="AK278" s="9" t="s">
        <v>671</v>
      </c>
      <c r="AL278" s="20" t="s">
        <v>729</v>
      </c>
      <c r="AM278" s="17" t="s">
        <v>721</v>
      </c>
      <c r="AN278" s="9" t="str">
        <f>IF(AND(ISBLANK(AL278), ISBLANK(AM278)), "", _xlfn.CONCAT("[", IF(ISBLANK(AL278), "", _xlfn.CONCAT("[""mac"", """, AL278, """]")), IF(ISBLANK(AM278), "", _xlfn.CONCAT(", [""ip"", """, AM278, """]")), "]"))</f>
        <v>[["mac", "d4:f5:47:1c:cc:2d"], ["ip", "10.0.4.50"]]</v>
      </c>
    </row>
    <row r="279" spans="1:40" ht="16" customHeight="1" x14ac:dyDescent="0.2">
      <c r="A279" s="9">
        <v>2601</v>
      </c>
      <c r="B279" s="9" t="s">
        <v>26</v>
      </c>
      <c r="C279" s="9" t="s">
        <v>261</v>
      </c>
      <c r="D279" s="9" t="s">
        <v>146</v>
      </c>
      <c r="E279" s="9" t="s">
        <v>327</v>
      </c>
      <c r="F279" s="9" t="str">
        <f>IF(ISBLANK(E279), "", Table2[[#This Row],[unique_id]])</f>
        <v>edwin_home</v>
      </c>
      <c r="G279" s="9" t="s">
        <v>329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E279" s="9" t="str">
        <f>IF(OR(ISBLANK(AL279), ISBLANK(AM279)), "", LOWER(_xlfn.CONCAT(Table2[[#This Row],[device_manufacturer]], "-",Table2[[#This Row],[device_suggested_area]], "-", Table2[[#This Row],[device_identifiers]])))</f>
        <v>google-edwin-home</v>
      </c>
      <c r="AF279" s="11" t="s">
        <v>627</v>
      </c>
      <c r="AG279" s="9" t="s">
        <v>568</v>
      </c>
      <c r="AH279" s="9" t="s">
        <v>625</v>
      </c>
      <c r="AI279" s="9" t="s">
        <v>261</v>
      </c>
      <c r="AJ279" s="9" t="s">
        <v>127</v>
      </c>
      <c r="AK279" s="9" t="s">
        <v>671</v>
      </c>
      <c r="AL279" s="20" t="s">
        <v>728</v>
      </c>
      <c r="AM279" s="17" t="s">
        <v>722</v>
      </c>
      <c r="AN279" s="9" t="str">
        <f>IF(AND(ISBLANK(AL279), ISBLANK(AM279)), "", _xlfn.CONCAT("[", IF(ISBLANK(AL279), "", _xlfn.CONCAT("[""mac"", """, AL279, """]")), IF(ISBLANK(AM279), "", _xlfn.CONCAT(", [""ip"", """, AM279, """]")), "]"))</f>
        <v>[["mac", "d4:f5:47:25:92:d5"], ["ip", "10.0.4.51"]]</v>
      </c>
    </row>
    <row r="280" spans="1:40" ht="16" customHeight="1" x14ac:dyDescent="0.2">
      <c r="A280" s="9">
        <v>2602</v>
      </c>
      <c r="B280" s="9" t="s">
        <v>26</v>
      </c>
      <c r="C280" s="9" t="s">
        <v>768</v>
      </c>
      <c r="D280" s="9" t="s">
        <v>507</v>
      </c>
      <c r="E280" s="9" t="s">
        <v>506</v>
      </c>
      <c r="F280" s="9" t="str">
        <f>IF(ISBLANK(E280), "", Table2[[#This Row],[unique_id]])</f>
        <v>column_break</v>
      </c>
      <c r="G280" s="9" t="s">
        <v>503</v>
      </c>
      <c r="H280" s="9" t="s">
        <v>346</v>
      </c>
      <c r="I280" s="9" t="s">
        <v>145</v>
      </c>
      <c r="L280" s="9" t="s">
        <v>504</v>
      </c>
      <c r="M280" s="9" t="s">
        <v>505</v>
      </c>
      <c r="N280" s="9"/>
      <c r="O280" s="11"/>
      <c r="P280" s="11"/>
      <c r="Q280" s="11"/>
      <c r="R280" s="11"/>
      <c r="S280" s="9"/>
      <c r="X280" s="11"/>
      <c r="AA280" s="9" t="str">
        <f>IF(ISBLANK(Y280),  "", _xlfn.CONCAT(LOWER(C280), "/", E280))</f>
        <v/>
      </c>
      <c r="AN280" s="9" t="str">
        <f>IF(AND(ISBLANK(AL280), ISBLANK(AM280)), "", _xlfn.CONCAT("[", IF(ISBLANK(AL280), "", _xlfn.CONCAT("[""mac"", """, AL280, """]")), IF(ISBLANK(AM280), "", _xlfn.CONCAT(", [""ip"", """, AM280, """]")), "]"))</f>
        <v/>
      </c>
    </row>
    <row r="281" spans="1:40" ht="16" customHeight="1" x14ac:dyDescent="0.2">
      <c r="A281" s="9">
        <v>2603</v>
      </c>
      <c r="B281" s="9" t="s">
        <v>26</v>
      </c>
      <c r="C281" s="9" t="s">
        <v>261</v>
      </c>
      <c r="D281" s="9" t="s">
        <v>146</v>
      </c>
      <c r="E281" s="9" t="s">
        <v>341</v>
      </c>
      <c r="F281" s="9" t="str">
        <f>IF(ISBLANK(E281), "", Table2[[#This Row],[unique_id]])</f>
        <v>parents_home</v>
      </c>
      <c r="G281" s="9" t="s">
        <v>331</v>
      </c>
      <c r="H281" s="9" t="s">
        <v>346</v>
      </c>
      <c r="I281" s="9" t="s">
        <v>145</v>
      </c>
      <c r="L281" s="9" t="s">
        <v>136</v>
      </c>
      <c r="M281" s="9" t="s">
        <v>345</v>
      </c>
      <c r="N281" s="9"/>
      <c r="O281" s="11"/>
      <c r="P281" s="11"/>
      <c r="Q281" s="11"/>
      <c r="R281" s="11"/>
      <c r="S281" s="9"/>
      <c r="X281" s="11"/>
      <c r="Z281" s="9" t="str">
        <f>IF(ISBLANK(Y281),  "", _xlfn.CONCAT("haas/entity/sensor/", LOWER(C281), "/", E281, "/config"))</f>
        <v/>
      </c>
      <c r="AA281" s="9" t="str">
        <f>IF(ISBLANK(Y281),  "", _xlfn.CONCAT(LOWER(C281), "/", E281))</f>
        <v/>
      </c>
      <c r="AE281" s="9" t="str">
        <f>IF(OR(ISBLANK(AL281), ISBLANK(AM281)), "", LOWER(_xlfn.CONCAT(Table2[[#This Row],[device_manufacturer]], "-",Table2[[#This Row],[device_suggested_area]], "-", Table2[[#This Row],[device_identifiers]])))</f>
        <v>google-parents-home</v>
      </c>
      <c r="AF281" s="21" t="s">
        <v>627</v>
      </c>
      <c r="AG281" s="9" t="s">
        <v>568</v>
      </c>
      <c r="AH281" s="9" t="s">
        <v>625</v>
      </c>
      <c r="AI281" s="9" t="s">
        <v>261</v>
      </c>
      <c r="AJ281" s="9" t="s">
        <v>207</v>
      </c>
      <c r="AK281" s="9" t="s">
        <v>671</v>
      </c>
      <c r="AL281" s="20" t="s">
        <v>727</v>
      </c>
      <c r="AM281" s="17" t="s">
        <v>723</v>
      </c>
      <c r="AN281" s="9" t="str">
        <f>IF(AND(ISBLANK(AL281), ISBLANK(AM281)), "", _xlfn.CONCAT("[", IF(ISBLANK(AL281), "", _xlfn.CONCAT("[""mac"", """, AL281, """]")), IF(ISBLANK(AM281), "", _xlfn.CONCAT(", [""ip"", """, AM281, """]")), "]"))</f>
        <v>[["mac", "d4:f5:47:8c:d1:7e"], ["ip", "10.0.4.52"]]</v>
      </c>
    </row>
    <row r="282" spans="1:40" ht="16" customHeight="1" x14ac:dyDescent="0.2">
      <c r="A282" s="9">
        <v>2604</v>
      </c>
      <c r="B282" s="9" t="s">
        <v>26</v>
      </c>
      <c r="C282" s="9" t="s">
        <v>261</v>
      </c>
      <c r="D282" s="9" t="s">
        <v>146</v>
      </c>
      <c r="E282" s="9" t="s">
        <v>339</v>
      </c>
      <c r="F282" s="9" t="str">
        <f>IF(ISBLANK(E282), "", Table2[[#This Row],[unique_id]])</f>
        <v>parents_tv</v>
      </c>
      <c r="G282" s="9" t="s">
        <v>336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E282" s="9" t="str">
        <f>IF(OR(ISBLANK(AL282), ISBLANK(AM282)), "", LOWER(_xlfn.CONCAT(Table2[[#This Row],[device_manufacturer]], "-",Table2[[#This Row],[device_suggested_area]], "-", Table2[[#This Row],[device_identifiers]])))</f>
        <v>google-parents-tv</v>
      </c>
      <c r="AF282" s="11" t="s">
        <v>627</v>
      </c>
      <c r="AG282" s="9" t="s">
        <v>560</v>
      </c>
      <c r="AH282" s="9" t="s">
        <v>626</v>
      </c>
      <c r="AI282" s="9" t="s">
        <v>261</v>
      </c>
      <c r="AJ282" s="9" t="s">
        <v>207</v>
      </c>
      <c r="AK282" s="9" t="s">
        <v>671</v>
      </c>
      <c r="AL282" s="20" t="s">
        <v>730</v>
      </c>
      <c r="AM282" s="17" t="s">
        <v>724</v>
      </c>
      <c r="AN282" s="9" t="str">
        <f>IF(AND(ISBLANK(AL282), ISBLANK(AM282)), "", _xlfn.CONCAT("[", IF(ISBLANK(AL282), "", _xlfn.CONCAT("[""mac"", """, AL282, """]")), IF(ISBLANK(AM282), "", _xlfn.CONCAT(", [""ip"", """, AM282, """]")), "]"))</f>
        <v>[["mac", "48:d6:d5:33:7c:28"], ["ip", "10.0.4.53"]]</v>
      </c>
    </row>
    <row r="283" spans="1:40" ht="16" customHeight="1" x14ac:dyDescent="0.2">
      <c r="A283" s="9">
        <v>2605</v>
      </c>
      <c r="B283" s="9" t="s">
        <v>26</v>
      </c>
      <c r="C283" s="9" t="s">
        <v>192</v>
      </c>
      <c r="D283" s="9" t="s">
        <v>146</v>
      </c>
      <c r="E283" s="9" t="s">
        <v>340</v>
      </c>
      <c r="F283" s="9" t="str">
        <f>IF(ISBLANK(E283), "", Table2[[#This Row],[unique_id]])</f>
        <v>parents_speaker</v>
      </c>
      <c r="G283" s="9" t="s">
        <v>332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E283" s="9" t="str">
        <f>IF(OR(ISBLANK(AL283), ISBLANK(AM283)), "", LOWER(_xlfn.CONCAT(Table2[[#This Row],[device_manufacturer]], "-",Table2[[#This Row],[device_suggested_area]], "-", Table2[[#This Row],[device_identifiers]])))</f>
        <v>sonos-parents-speaker</v>
      </c>
      <c r="AF283" s="11" t="s">
        <v>566</v>
      </c>
      <c r="AG283" s="9" t="s">
        <v>567</v>
      </c>
      <c r="AH283" s="9" t="s">
        <v>569</v>
      </c>
      <c r="AI283" s="9" t="str">
        <f>IF(OR(ISBLANK(AL283), ISBLANK(AM283)), "", Table2[[#This Row],[device_via_device]])</f>
        <v>Sonos</v>
      </c>
      <c r="AJ283" s="9" t="s">
        <v>207</v>
      </c>
      <c r="AK283" s="9" t="s">
        <v>671</v>
      </c>
      <c r="AL283" s="9" t="s">
        <v>571</v>
      </c>
      <c r="AM283" s="16" t="s">
        <v>761</v>
      </c>
      <c r="AN283" s="9" t="str">
        <f>IF(AND(ISBLANK(AL283), ISBLANK(AM283)), "", _xlfn.CONCAT("[", IF(ISBLANK(AL283), "", _xlfn.CONCAT("[""mac"", """, AL283, """]")), IF(ISBLANK(AM283), "", _xlfn.CONCAT(", [""ip"", """, AM283, """]")), "]"))</f>
        <v>[["mac", "5c:aa:fd:d1:23:be"], ["ip", "10.0.4.40"]]</v>
      </c>
    </row>
    <row r="284" spans="1:40" ht="16" customHeight="1" x14ac:dyDescent="0.2">
      <c r="A284" s="9">
        <v>2606</v>
      </c>
      <c r="B284" s="9" t="s">
        <v>26</v>
      </c>
      <c r="C284" s="9" t="s">
        <v>768</v>
      </c>
      <c r="D284" s="9" t="s">
        <v>507</v>
      </c>
      <c r="E284" s="9" t="s">
        <v>506</v>
      </c>
      <c r="F284" s="9" t="str">
        <f>IF(ISBLANK(E284), "", Table2[[#This Row],[unique_id]])</f>
        <v>column_break</v>
      </c>
      <c r="G284" s="9" t="s">
        <v>503</v>
      </c>
      <c r="H284" s="9" t="s">
        <v>346</v>
      </c>
      <c r="I284" s="9" t="s">
        <v>145</v>
      </c>
      <c r="L284" s="9" t="s">
        <v>504</v>
      </c>
      <c r="M284" s="9" t="s">
        <v>505</v>
      </c>
      <c r="N284" s="9"/>
      <c r="O284" s="11"/>
      <c r="P284" s="11"/>
      <c r="Q284" s="11"/>
      <c r="R284" s="11"/>
      <c r="S284" s="9"/>
      <c r="X284" s="11"/>
      <c r="AA284" s="9" t="str">
        <f>IF(ISBLANK(Y284),  "", _xlfn.CONCAT(LOWER(C284), "/", E284))</f>
        <v/>
      </c>
      <c r="AN284" s="9" t="str">
        <f>IF(AND(ISBLANK(AL284), ISBLANK(AM284)), "", _xlfn.CONCAT("[", IF(ISBLANK(AL284), "", _xlfn.CONCAT("[""mac"", """, AL284, """]")), IF(ISBLANK(AM284), "", _xlfn.CONCAT(", [""ip"", """, AM284, """]")), "]"))</f>
        <v/>
      </c>
    </row>
    <row r="285" spans="1:40" ht="16" customHeight="1" x14ac:dyDescent="0.2">
      <c r="A285" s="9">
        <v>2607</v>
      </c>
      <c r="B285" s="9" t="s">
        <v>26</v>
      </c>
      <c r="C285" s="9" t="s">
        <v>192</v>
      </c>
      <c r="D285" s="9" t="s">
        <v>146</v>
      </c>
      <c r="E285" s="9" t="s">
        <v>334</v>
      </c>
      <c r="F285" s="9" t="str">
        <f>IF(ISBLANK(E285), "", Table2[[#This Row],[unique_id]])</f>
        <v>kitchen_home</v>
      </c>
      <c r="G285" s="9" t="s">
        <v>333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9"/>
      <c r="X285" s="11"/>
      <c r="Z285" s="9" t="str">
        <f>IF(ISBLANK(Y285),  "", _xlfn.CONCAT("haas/entity/sensor/", LOWER(C285), "/", E285, "/config"))</f>
        <v/>
      </c>
      <c r="AA285" s="9" t="str">
        <f>IF(ISBLANK(Y285),  "", _xlfn.CONCAT(LOWER(C285), "/", E285))</f>
        <v/>
      </c>
      <c r="AE285" s="9" t="str">
        <f>IF(OR(ISBLANK(AL285), ISBLANK(AM285)), "", LOWER(_xlfn.CONCAT(Table2[[#This Row],[device_manufacturer]], "-",Table2[[#This Row],[device_suggested_area]], "-", Table2[[#This Row],[device_identifiers]])))</f>
        <v>sonos-kitchen-home</v>
      </c>
      <c r="AF285" s="11" t="s">
        <v>566</v>
      </c>
      <c r="AG285" s="9" t="s">
        <v>568</v>
      </c>
      <c r="AH285" s="9" t="s">
        <v>569</v>
      </c>
      <c r="AI285" s="9" t="str">
        <f>IF(OR(ISBLANK(AL285), ISBLANK(AM285)), "", Table2[[#This Row],[device_via_device]])</f>
        <v>Sonos</v>
      </c>
      <c r="AJ285" s="9" t="s">
        <v>221</v>
      </c>
      <c r="AK285" s="9" t="s">
        <v>671</v>
      </c>
      <c r="AL285" s="9" t="s">
        <v>573</v>
      </c>
      <c r="AM285" s="16" t="s">
        <v>762</v>
      </c>
      <c r="AN285" s="9" t="str">
        <f>IF(AND(ISBLANK(AL285), ISBLANK(AM285)), "", _xlfn.CONCAT("[", IF(ISBLANK(AL285), "", _xlfn.CONCAT("[""mac"", """, AL285, """]")), IF(ISBLANK(AM285), "", _xlfn.CONCAT(", [""ip"", """, AM285, """]")), "]"))</f>
        <v>[["mac", "48:a6:b8:e2:50:40"], ["ip", "10.0.4.41"]]</v>
      </c>
    </row>
    <row r="286" spans="1:40" ht="16" customHeight="1" x14ac:dyDescent="0.2">
      <c r="A286" s="9">
        <v>2608</v>
      </c>
      <c r="B286" s="9" t="s">
        <v>26</v>
      </c>
      <c r="C286" s="9" t="s">
        <v>192</v>
      </c>
      <c r="D286" s="9" t="s">
        <v>146</v>
      </c>
      <c r="E286" s="9" t="s">
        <v>148</v>
      </c>
      <c r="F286" s="9" t="str">
        <f>IF(ISBLANK(E286), "", Table2[[#This Row],[unique_id]])</f>
        <v>kitchen_speaker</v>
      </c>
      <c r="G286" s="9" t="s">
        <v>200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E286" s="9" t="str">
        <f>IF(OR(ISBLANK(AL286), ISBLANK(AM286)), "", LOWER(_xlfn.CONCAT(Table2[[#This Row],[device_manufacturer]], "-",Table2[[#This Row],[device_suggested_area]], "-", Table2[[#This Row],[device_identifiers]])))</f>
        <v>sonos-kitchen-speaker</v>
      </c>
      <c r="AF286" s="11" t="s">
        <v>566</v>
      </c>
      <c r="AG286" s="9" t="s">
        <v>567</v>
      </c>
      <c r="AH286" s="9" t="s">
        <v>570</v>
      </c>
      <c r="AI286" s="9" t="str">
        <f>IF(OR(ISBLANK(AL286), ISBLANK(AM286)), "", Table2[[#This Row],[device_via_device]])</f>
        <v>Sonos</v>
      </c>
      <c r="AJ286" s="9" t="s">
        <v>221</v>
      </c>
      <c r="AK286" s="9" t="s">
        <v>671</v>
      </c>
      <c r="AL286" s="9" t="s">
        <v>572</v>
      </c>
      <c r="AM286" s="16" t="s">
        <v>763</v>
      </c>
      <c r="AN286" s="9" t="str">
        <f>IF(AND(ISBLANK(AL286), ISBLANK(AM286)), "", _xlfn.CONCAT("[", IF(ISBLANK(AL286), "", _xlfn.CONCAT("[""mac"", """, AL286, """]")), IF(ISBLANK(AM286), "", _xlfn.CONCAT(", [""ip"", """, AM286, """]")), "]"))</f>
        <v>[["mac", "5c:aa:fd:f1:a3:d4"], ["ip", "10.0.4.42"]]</v>
      </c>
    </row>
    <row r="287" spans="1:40" ht="16" customHeight="1" x14ac:dyDescent="0.2">
      <c r="A287" s="9">
        <v>2609</v>
      </c>
      <c r="B287" s="9" t="s">
        <v>26</v>
      </c>
      <c r="C287" s="9" t="s">
        <v>768</v>
      </c>
      <c r="D287" s="9" t="s">
        <v>507</v>
      </c>
      <c r="E287" s="9" t="s">
        <v>506</v>
      </c>
      <c r="F287" s="9" t="str">
        <f>IF(ISBLANK(E287), "", Table2[[#This Row],[unique_id]])</f>
        <v>column_break</v>
      </c>
      <c r="G287" s="9" t="s">
        <v>503</v>
      </c>
      <c r="H287" s="9" t="s">
        <v>346</v>
      </c>
      <c r="I287" s="9" t="s">
        <v>145</v>
      </c>
      <c r="L287" s="9" t="s">
        <v>504</v>
      </c>
      <c r="M287" s="9" t="s">
        <v>505</v>
      </c>
      <c r="N287" s="9"/>
      <c r="O287" s="11"/>
      <c r="P287" s="11"/>
      <c r="Q287" s="11"/>
      <c r="R287" s="11"/>
      <c r="S287" s="9"/>
      <c r="X287" s="11"/>
      <c r="AA287" s="9" t="str">
        <f>IF(ISBLANK(Y287),  "", _xlfn.CONCAT(LOWER(C287), "/", E287))</f>
        <v/>
      </c>
      <c r="AN287" s="9" t="str">
        <f>IF(AND(ISBLANK(AL287), ISBLANK(AM287)), "", _xlfn.CONCAT("[", IF(ISBLANK(AL287), "", _xlfn.CONCAT("[""mac"", """, AL287, """]")), IF(ISBLANK(AM287), "", _xlfn.CONCAT(", [""ip"", """, AM287, """]")), "]"))</f>
        <v/>
      </c>
    </row>
    <row r="288" spans="1:40" ht="16" customHeight="1" x14ac:dyDescent="0.2">
      <c r="A288" s="9">
        <v>2610</v>
      </c>
      <c r="B288" s="9" t="s">
        <v>26</v>
      </c>
      <c r="C288" s="9" t="s">
        <v>261</v>
      </c>
      <c r="D288" s="9" t="s">
        <v>146</v>
      </c>
      <c r="E288" s="9" t="s">
        <v>328</v>
      </c>
      <c r="F288" s="9" t="str">
        <f>IF(ISBLANK(E288), "", Table2[[#This Row],[unique_id]])</f>
        <v>lounge_home</v>
      </c>
      <c r="G288" s="9" t="s">
        <v>330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9"/>
      <c r="X288" s="11"/>
      <c r="Z288" s="9" t="str">
        <f>IF(ISBLANK(Y288),  "", _xlfn.CONCAT("haas/entity/sensor/", LOWER(C288), "/", E288, "/config"))</f>
        <v/>
      </c>
      <c r="AA288" s="9" t="str">
        <f>IF(ISBLANK(Y288),  "", _xlfn.CONCAT(LOWER(C288), "/", E288))</f>
        <v/>
      </c>
      <c r="AE288" s="9" t="str">
        <f>IF(OR(ISBLANK(AL288), ISBLANK(AM288)), "", LOWER(_xlfn.CONCAT(Table2[[#This Row],[device_manufacturer]], "-",Table2[[#This Row],[device_suggested_area]], "-", Table2[[#This Row],[device_identifiers]])))</f>
        <v>google-lounge-home</v>
      </c>
      <c r="AF288" s="11" t="s">
        <v>627</v>
      </c>
      <c r="AG288" s="9" t="s">
        <v>568</v>
      </c>
      <c r="AH288" s="9" t="s">
        <v>625</v>
      </c>
      <c r="AI288" s="9" t="s">
        <v>261</v>
      </c>
      <c r="AJ288" s="9" t="s">
        <v>209</v>
      </c>
      <c r="AK288" s="9" t="s">
        <v>671</v>
      </c>
      <c r="AL288" s="20" t="s">
        <v>726</v>
      </c>
      <c r="AM288" s="16" t="s">
        <v>725</v>
      </c>
      <c r="AN288" s="9" t="str">
        <f>IF(AND(ISBLANK(AL288), ISBLANK(AM288)), "", _xlfn.CONCAT("[", IF(ISBLANK(AL288), "", _xlfn.CONCAT("[""mac"", """, AL288, """]")), IF(ISBLANK(AM288), "", _xlfn.CONCAT(", [""ip"", """, AM288, """]")), "]"))</f>
        <v>[["mac", "d4:f5:47:32:df:7b"], ["ip", "10.0.4.54"]]</v>
      </c>
    </row>
    <row r="289" spans="1:40" ht="16" customHeight="1" x14ac:dyDescent="0.2">
      <c r="A289" s="9">
        <v>2611</v>
      </c>
      <c r="B289" s="9" t="s">
        <v>26</v>
      </c>
      <c r="C289" s="9" t="s">
        <v>337</v>
      </c>
      <c r="D289" s="9" t="s">
        <v>146</v>
      </c>
      <c r="E289" s="9" t="s">
        <v>338</v>
      </c>
      <c r="F289" s="9" t="str">
        <f>IF(ISBLANK(E289), "", Table2[[#This Row],[unique_id]])</f>
        <v>lounge_speaker</v>
      </c>
      <c r="G289" s="9" t="s">
        <v>335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E289" s="9" t="str">
        <f>IF(OR(ISBLANK(AL289), ISBLANK(AM289)), "", LOWER(_xlfn.CONCAT(Table2[[#This Row],[device_manufacturer]], "-",Table2[[#This Row],[device_suggested_area]], "-", Table2[[#This Row],[device_identifiers]])))</f>
        <v>apple-lounge-speaker</v>
      </c>
      <c r="AF289" s="11" t="s">
        <v>634</v>
      </c>
      <c r="AG289" s="9" t="s">
        <v>567</v>
      </c>
      <c r="AH289" s="9" t="s">
        <v>633</v>
      </c>
      <c r="AI289" s="9" t="s">
        <v>337</v>
      </c>
      <c r="AJ289" s="9" t="s">
        <v>209</v>
      </c>
      <c r="AK289" s="9" t="s">
        <v>671</v>
      </c>
      <c r="AL289" s="20" t="s">
        <v>639</v>
      </c>
      <c r="AM289" s="16" t="s">
        <v>732</v>
      </c>
      <c r="AN289" s="9" t="str">
        <f>IF(AND(ISBLANK(AL289), ISBLANK(AM289)), "", _xlfn.CONCAT("[", IF(ISBLANK(AL289), "", _xlfn.CONCAT("[""mac"", """, AL289, """]")), IF(ISBLANK(AM289), "", _xlfn.CONCAT(", [""ip"", """, AM289, """]")), "]"))</f>
        <v>[["mac", "d4:a3:3d:5c:8c:28"], ["ip", "10.0.4.48"]]</v>
      </c>
    </row>
    <row r="290" spans="1:40" ht="16" customHeight="1" x14ac:dyDescent="0.2">
      <c r="A290" s="9">
        <v>2612</v>
      </c>
      <c r="B290" s="9" t="s">
        <v>26</v>
      </c>
      <c r="C290" s="9" t="s">
        <v>337</v>
      </c>
      <c r="D290" s="9" t="s">
        <v>146</v>
      </c>
      <c r="E290" s="9" t="s">
        <v>189</v>
      </c>
      <c r="F290" s="9" t="str">
        <f>IF(ISBLANK(E290), "", Table2[[#This Row],[unique_id]])</f>
        <v>lounge_tv</v>
      </c>
      <c r="G290" s="9" t="s">
        <v>190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E290" s="9" t="str">
        <f>IF(OR(ISBLANK(AL290), ISBLANK(AM290)), "", LOWER(_xlfn.CONCAT(Table2[[#This Row],[device_manufacturer]], "-",Table2[[#This Row],[device_suggested_area]], "-", Table2[[#This Row],[device_identifiers]])))</f>
        <v>apple-lounge-tv</v>
      </c>
      <c r="AF290" s="11" t="s">
        <v>634</v>
      </c>
      <c r="AG290" s="9" t="s">
        <v>560</v>
      </c>
      <c r="AH290" s="9" t="s">
        <v>635</v>
      </c>
      <c r="AI290" s="9" t="s">
        <v>337</v>
      </c>
      <c r="AJ290" s="9" t="s">
        <v>209</v>
      </c>
      <c r="AK290" s="9" t="s">
        <v>671</v>
      </c>
      <c r="AL290" s="20" t="s">
        <v>638</v>
      </c>
      <c r="AM290" s="17" t="s">
        <v>731</v>
      </c>
      <c r="AN290" s="9" t="str">
        <f>IF(AND(ISBLANK(AL290), ISBLANK(AM290)), "", _xlfn.CONCAT("[", IF(ISBLANK(AL290), "", _xlfn.CONCAT("[""mac"", """, AL290, """]")), IF(ISBLANK(AM290), "", _xlfn.CONCAT(", [""ip"", """, AM290, """]")), "]"))</f>
        <v>[["mac", "90:dd:5d:ce:1e:96"], ["ip", "10.0.4.47"]]</v>
      </c>
    </row>
    <row r="291" spans="1:40" ht="16" customHeight="1" x14ac:dyDescent="0.2">
      <c r="A291" s="9">
        <v>2700</v>
      </c>
      <c r="B291" s="9" t="s">
        <v>26</v>
      </c>
      <c r="C291" s="9" t="s">
        <v>260</v>
      </c>
      <c r="D291" s="9" t="s">
        <v>149</v>
      </c>
      <c r="E291" s="9" t="s">
        <v>150</v>
      </c>
      <c r="F291" s="9" t="str">
        <f>IF(ISBLANK(E291), "", Table2[[#This Row],[unique_id]])</f>
        <v>uvc_ada_medium</v>
      </c>
      <c r="G291" s="9" t="s">
        <v>130</v>
      </c>
      <c r="H291" s="9" t="s">
        <v>508</v>
      </c>
      <c r="I291" s="9" t="s">
        <v>225</v>
      </c>
      <c r="L291" s="9" t="s">
        <v>136</v>
      </c>
      <c r="M291" s="9" t="s">
        <v>347</v>
      </c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D291" s="9"/>
      <c r="AE291" s="9" t="s">
        <v>615</v>
      </c>
      <c r="AF291" s="11" t="s">
        <v>617</v>
      </c>
      <c r="AG291" s="9" t="s">
        <v>618</v>
      </c>
      <c r="AH291" s="9" t="s">
        <v>614</v>
      </c>
      <c r="AI291" s="9" t="s">
        <v>260</v>
      </c>
      <c r="AJ291" s="9" t="s">
        <v>130</v>
      </c>
      <c r="AK291" s="9" t="s">
        <v>691</v>
      </c>
      <c r="AL291" s="9" t="s">
        <v>612</v>
      </c>
      <c r="AM291" s="9" t="s">
        <v>642</v>
      </c>
      <c r="AN291" s="9" t="str">
        <f>IF(AND(ISBLANK(AL291), ISBLANK(AM291)), "", _xlfn.CONCAT("[", IF(ISBLANK(AL291), "", _xlfn.CONCAT("[""mac"", """, AL291, """]")), IF(ISBLANK(AM291), "", _xlfn.CONCAT(", [""ip"", """, AM291, """]")), "]"))</f>
        <v>[["mac", "74:83:c2:3f:6c:4c"], ["ip", "10.0.6.20"]]</v>
      </c>
    </row>
    <row r="292" spans="1:40" ht="16" customHeight="1" x14ac:dyDescent="0.2">
      <c r="A292" s="9">
        <v>2701</v>
      </c>
      <c r="B292" s="9" t="s">
        <v>26</v>
      </c>
      <c r="C292" s="9" t="s">
        <v>260</v>
      </c>
      <c r="D292" s="9" t="s">
        <v>151</v>
      </c>
      <c r="E292" s="9" t="s">
        <v>152</v>
      </c>
      <c r="F292" s="9" t="str">
        <f>IF(ISBLANK(E292), "", Table2[[#This Row],[unique_id]])</f>
        <v>uvc_ada_motion</v>
      </c>
      <c r="G292" s="9" t="s">
        <v>130</v>
      </c>
      <c r="H292" s="9" t="s">
        <v>510</v>
      </c>
      <c r="I292" s="9" t="s">
        <v>225</v>
      </c>
      <c r="L292" s="9" t="s">
        <v>136</v>
      </c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B292" s="15"/>
      <c r="AD292" s="9"/>
      <c r="AN292" s="9" t="str">
        <f>IF(AND(ISBLANK(AL292), ISBLANK(AM292)), "", _xlfn.CONCAT("[", IF(ISBLANK(AL292), "", _xlfn.CONCAT("[""mac"", """, AL292, """]")), IF(ISBLANK(AM292), "", _xlfn.CONCAT(", [""ip"", """, AM292, """]")), "]"))</f>
        <v/>
      </c>
    </row>
    <row r="293" spans="1:40" ht="16" customHeight="1" x14ac:dyDescent="0.2">
      <c r="A293" s="9">
        <v>2702</v>
      </c>
      <c r="B293" s="9" t="s">
        <v>26</v>
      </c>
      <c r="C293" s="9" t="s">
        <v>768</v>
      </c>
      <c r="D293" s="9" t="s">
        <v>507</v>
      </c>
      <c r="E293" s="9" t="s">
        <v>506</v>
      </c>
      <c r="F293" s="9" t="str">
        <f>IF(ISBLANK(E293), "", Table2[[#This Row],[unique_id]])</f>
        <v>column_break</v>
      </c>
      <c r="G293" s="9" t="s">
        <v>503</v>
      </c>
      <c r="H293" s="9" t="s">
        <v>510</v>
      </c>
      <c r="I293" s="9" t="s">
        <v>225</v>
      </c>
      <c r="L293" s="9" t="s">
        <v>504</v>
      </c>
      <c r="M293" s="9" t="s">
        <v>505</v>
      </c>
      <c r="N293" s="9"/>
      <c r="O293" s="11"/>
      <c r="P293" s="11"/>
      <c r="Q293" s="11"/>
      <c r="R293" s="11"/>
      <c r="S293" s="9"/>
      <c r="X293" s="11"/>
      <c r="AA293" s="9" t="str">
        <f>IF(ISBLANK(Y293),  "", _xlfn.CONCAT(LOWER(C293), "/", E293))</f>
        <v/>
      </c>
      <c r="AD293" s="9"/>
      <c r="AN293" s="9" t="str">
        <f>IF(AND(ISBLANK(AL293), ISBLANK(AM293)), "", _xlfn.CONCAT("[", IF(ISBLANK(AL293), "", _xlfn.CONCAT("[""mac"", """, AL293, """]")), IF(ISBLANK(AM293), "", _xlfn.CONCAT(", [""ip"", """, AM293, """]")), "]"))</f>
        <v/>
      </c>
    </row>
    <row r="294" spans="1:40" ht="16" customHeight="1" x14ac:dyDescent="0.2">
      <c r="A294" s="9">
        <v>2703</v>
      </c>
      <c r="B294" s="9" t="s">
        <v>26</v>
      </c>
      <c r="C294" s="9" t="s">
        <v>260</v>
      </c>
      <c r="D294" s="9" t="s">
        <v>149</v>
      </c>
      <c r="E294" s="9" t="s">
        <v>223</v>
      </c>
      <c r="F294" s="9" t="str">
        <f>IF(ISBLANK(E294), "", Table2[[#This Row],[unique_id]])</f>
        <v>uvc_edwin_medium</v>
      </c>
      <c r="G294" s="9" t="s">
        <v>127</v>
      </c>
      <c r="H294" s="9" t="s">
        <v>509</v>
      </c>
      <c r="I294" s="9" t="s">
        <v>225</v>
      </c>
      <c r="L294" s="9" t="s">
        <v>136</v>
      </c>
      <c r="M294" s="9" t="s">
        <v>347</v>
      </c>
      <c r="N294" s="9"/>
      <c r="O294" s="11"/>
      <c r="P294" s="11"/>
      <c r="Q294" s="11"/>
      <c r="R294" s="11"/>
      <c r="S294" s="9"/>
      <c r="X294" s="11"/>
      <c r="Z294" s="9" t="str">
        <f>IF(ISBLANK(Y294),  "", _xlfn.CONCAT("haas/entity/sensor/", LOWER(C294), "/", E294, "/config"))</f>
        <v/>
      </c>
      <c r="AA294" s="9" t="str">
        <f>IF(ISBLANK(Y294),  "", _xlfn.CONCAT(LOWER(C294), "/", E294))</f>
        <v/>
      </c>
      <c r="AD294" s="9"/>
      <c r="AE294" s="9" t="s">
        <v>616</v>
      </c>
      <c r="AF294" s="11" t="s">
        <v>617</v>
      </c>
      <c r="AG294" s="9" t="s">
        <v>618</v>
      </c>
      <c r="AH294" s="9" t="s">
        <v>614</v>
      </c>
      <c r="AI294" s="9" t="s">
        <v>260</v>
      </c>
      <c r="AJ294" s="9" t="s">
        <v>127</v>
      </c>
      <c r="AK294" s="9" t="s">
        <v>691</v>
      </c>
      <c r="AL294" s="9" t="s">
        <v>613</v>
      </c>
      <c r="AM294" s="9" t="s">
        <v>643</v>
      </c>
      <c r="AN294" s="9" t="str">
        <f>IF(AND(ISBLANK(AL294), ISBLANK(AM294)), "", _xlfn.CONCAT("[", IF(ISBLANK(AL294), "", _xlfn.CONCAT("[""mac"", """, AL294, """]")), IF(ISBLANK(AM294), "", _xlfn.CONCAT(", [""ip"", """, AM294, """]")), "]"))</f>
        <v>[["mac", "74:83:c2:3f:6e:5c"], ["ip", "10.0.6.21"]]</v>
      </c>
    </row>
    <row r="295" spans="1:40" ht="16" customHeight="1" x14ac:dyDescent="0.2">
      <c r="A295" s="9">
        <v>2704</v>
      </c>
      <c r="B295" s="9" t="s">
        <v>26</v>
      </c>
      <c r="C295" s="9" t="s">
        <v>260</v>
      </c>
      <c r="D295" s="9" t="s">
        <v>151</v>
      </c>
      <c r="E295" s="9" t="s">
        <v>224</v>
      </c>
      <c r="F295" s="9" t="str">
        <f>IF(ISBLANK(E295), "", Table2[[#This Row],[unique_id]])</f>
        <v>uvc_edwin_motion</v>
      </c>
      <c r="G295" s="9" t="s">
        <v>127</v>
      </c>
      <c r="H295" s="9" t="s">
        <v>511</v>
      </c>
      <c r="I295" s="9" t="s">
        <v>225</v>
      </c>
      <c r="L295" s="9" t="s">
        <v>136</v>
      </c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B295" s="15"/>
      <c r="AD295" s="9"/>
      <c r="AN295" s="9" t="str">
        <f>IF(AND(ISBLANK(AL295), ISBLANK(AM295)), "", _xlfn.CONCAT("[", IF(ISBLANK(AL295), "", _xlfn.CONCAT("[""mac"", """, AL295, """]")), IF(ISBLANK(AM295), "", _xlfn.CONCAT(", [""ip"", """, AM295, """]")), "]"))</f>
        <v/>
      </c>
    </row>
    <row r="296" spans="1:40" ht="16" customHeight="1" x14ac:dyDescent="0.2">
      <c r="A296" s="9">
        <v>2705</v>
      </c>
      <c r="B296" s="9" t="s">
        <v>26</v>
      </c>
      <c r="C296" s="9" t="s">
        <v>768</v>
      </c>
      <c r="D296" s="9" t="s">
        <v>507</v>
      </c>
      <c r="E296" s="9" t="s">
        <v>506</v>
      </c>
      <c r="F296" s="9" t="str">
        <f>IF(ISBLANK(E296), "", Table2[[#This Row],[unique_id]])</f>
        <v>column_break</v>
      </c>
      <c r="G296" s="9" t="s">
        <v>503</v>
      </c>
      <c r="H296" s="9" t="s">
        <v>511</v>
      </c>
      <c r="I296" s="9" t="s">
        <v>225</v>
      </c>
      <c r="L296" s="9" t="s">
        <v>504</v>
      </c>
      <c r="M296" s="9" t="s">
        <v>505</v>
      </c>
      <c r="N296" s="9"/>
      <c r="O296" s="11"/>
      <c r="P296" s="11"/>
      <c r="Q296" s="11"/>
      <c r="R296" s="11"/>
      <c r="S296" s="9"/>
      <c r="X296" s="11"/>
      <c r="AA296" s="9" t="str">
        <f>IF(ISBLANK(Y296),  "", _xlfn.CONCAT(LOWER(C296), "/", E296))</f>
        <v/>
      </c>
      <c r="AD296" s="9"/>
      <c r="AN296" s="9" t="str">
        <f>IF(AND(ISBLANK(AL296), ISBLANK(AM296)), "", _xlfn.CONCAT("[", IF(ISBLANK(AL296), "", _xlfn.CONCAT("[""mac"", """, AL296, """]")), IF(ISBLANK(AM296), "", _xlfn.CONCAT(", [""ip"", """, AM296, """]")), "]"))</f>
        <v/>
      </c>
    </row>
    <row r="297" spans="1:40" ht="16" customHeight="1" x14ac:dyDescent="0.2">
      <c r="A297" s="9">
        <v>2706</v>
      </c>
      <c r="B297" s="9" t="s">
        <v>26</v>
      </c>
      <c r="C297" s="9" t="s">
        <v>133</v>
      </c>
      <c r="D297" s="9" t="s">
        <v>151</v>
      </c>
      <c r="E297" s="9" t="s">
        <v>715</v>
      </c>
      <c r="F297" s="9" t="str">
        <f>IF(ISBLANK(E297), "", Table2[[#This Row],[unique_id]])</f>
        <v>ada_fan_occupancy</v>
      </c>
      <c r="G297" s="9" t="s">
        <v>130</v>
      </c>
      <c r="H297" s="9" t="s">
        <v>348</v>
      </c>
      <c r="I297" s="9" t="s">
        <v>225</v>
      </c>
      <c r="L297" s="9" t="s">
        <v>136</v>
      </c>
      <c r="N297" s="9"/>
      <c r="O297" s="11"/>
      <c r="P297" s="11"/>
      <c r="Q297" s="11"/>
      <c r="R297" s="11"/>
      <c r="S297" s="9"/>
      <c r="X297" s="11"/>
      <c r="Z297" s="9" t="str">
        <f>IF(ISBLANK(Y297),  "", _xlfn.CONCAT("haas/entity/sensor/", LOWER(C297), "/", E297, "/config"))</f>
        <v/>
      </c>
      <c r="AA297" s="9" t="str">
        <f>IF(ISBLANK(Y297),  "", _xlfn.CONCAT(LOWER(C297), "/", E297))</f>
        <v/>
      </c>
      <c r="AD297" s="9"/>
      <c r="AN297" s="9" t="str">
        <f>IF(AND(ISBLANK(AL297), ISBLANK(AM297)), "", _xlfn.CONCAT("[", IF(ISBLANK(AL297), "", _xlfn.CONCAT("[""mac"", """, AL297, """]")), IF(ISBLANK(AM297), "", _xlfn.CONCAT(", [""ip"", """, AM297, """]")), "]"))</f>
        <v/>
      </c>
    </row>
    <row r="298" spans="1:40" ht="16" customHeight="1" x14ac:dyDescent="0.2">
      <c r="A298" s="9">
        <v>2707</v>
      </c>
      <c r="B298" s="9" t="s">
        <v>26</v>
      </c>
      <c r="C298" s="9" t="s">
        <v>133</v>
      </c>
      <c r="D298" s="9" t="s">
        <v>151</v>
      </c>
      <c r="E298" s="9" t="s">
        <v>716</v>
      </c>
      <c r="F298" s="9" t="str">
        <f>IF(ISBLANK(E298), "", Table2[[#This Row],[unique_id]])</f>
        <v>edwin_fan_occupancy</v>
      </c>
      <c r="G298" s="9" t="s">
        <v>127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B298" s="15"/>
      <c r="AD298" s="9"/>
      <c r="AN298" s="9" t="str">
        <f>IF(AND(ISBLANK(AL298), ISBLANK(AM298)), "", _xlfn.CONCAT("[", IF(ISBLANK(AL298), "", _xlfn.CONCAT("[""mac"", """, AL298, """]")), IF(ISBLANK(AM298), "", _xlfn.CONCAT(", [""ip"", """, AM298, """]")), "]"))</f>
        <v/>
      </c>
    </row>
    <row r="299" spans="1:40" ht="16" customHeight="1" x14ac:dyDescent="0.2">
      <c r="A299" s="9">
        <v>2708</v>
      </c>
      <c r="B299" s="9" t="s">
        <v>26</v>
      </c>
      <c r="C299" s="9" t="s">
        <v>133</v>
      </c>
      <c r="D299" s="9" t="s">
        <v>151</v>
      </c>
      <c r="E299" s="9" t="s">
        <v>717</v>
      </c>
      <c r="F299" s="9" t="str">
        <f>IF(ISBLANK(E299), "", Table2[[#This Row],[unique_id]])</f>
        <v>parents_fan_occupancy</v>
      </c>
      <c r="G299" s="9" t="s">
        <v>207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B299" s="15"/>
      <c r="AD299" s="9"/>
      <c r="AN299" s="9" t="str">
        <f>IF(AND(ISBLANK(AL299), ISBLANK(AM299)), "", _xlfn.CONCAT("[", IF(ISBLANK(AL299), "", _xlfn.CONCAT("[""mac"", """, AL299, """]")), IF(ISBLANK(AM299), "", _xlfn.CONCAT(", [""ip"", """, AM299, """]")), "]"))</f>
        <v/>
      </c>
    </row>
    <row r="300" spans="1:40" ht="16" customHeight="1" x14ac:dyDescent="0.2">
      <c r="A300" s="9">
        <v>2709</v>
      </c>
      <c r="B300" s="9" t="s">
        <v>26</v>
      </c>
      <c r="C300" s="9" t="s">
        <v>133</v>
      </c>
      <c r="D300" s="9" t="s">
        <v>151</v>
      </c>
      <c r="E300" s="9" t="s">
        <v>718</v>
      </c>
      <c r="F300" s="9" t="str">
        <f>IF(ISBLANK(E300), "", Table2[[#This Row],[unique_id]])</f>
        <v>lounge_fan_occupancy</v>
      </c>
      <c r="G300" s="9" t="s">
        <v>209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D300" s="9"/>
      <c r="AN300" s="9" t="str">
        <f>IF(AND(ISBLANK(AL300), ISBLANK(AM300)), "", _xlfn.CONCAT("[", IF(ISBLANK(AL300), "", _xlfn.CONCAT("[""mac"", """, AL300, """]")), IF(ISBLANK(AM300), "", _xlfn.CONCAT(", [""ip"", """, AM300, """]")), "]"))</f>
        <v/>
      </c>
    </row>
    <row r="301" spans="1:40" ht="16" customHeight="1" x14ac:dyDescent="0.2">
      <c r="A301" s="9">
        <v>2710</v>
      </c>
      <c r="B301" s="9" t="s">
        <v>26</v>
      </c>
      <c r="C301" s="9" t="s">
        <v>133</v>
      </c>
      <c r="D301" s="9" t="s">
        <v>151</v>
      </c>
      <c r="E301" s="9" t="s">
        <v>719</v>
      </c>
      <c r="F301" s="9" t="str">
        <f>IF(ISBLANK(E301), "", Table2[[#This Row],[unique_id]])</f>
        <v>deck_east_fan_occupancy</v>
      </c>
      <c r="G301" s="9" t="s">
        <v>231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N301" s="9" t="str">
        <f>IF(AND(ISBLANK(AL301), ISBLANK(AM301)), "", _xlfn.CONCAT("[", IF(ISBLANK(AL301), "", _xlfn.CONCAT("[""mac"", """, AL301, """]")), IF(ISBLANK(AM301), "", _xlfn.CONCAT(", [""ip"", """, AM301, """]")), "]"))</f>
        <v/>
      </c>
    </row>
    <row r="302" spans="1:40" ht="16" customHeight="1" x14ac:dyDescent="0.2">
      <c r="A302" s="9">
        <v>2711</v>
      </c>
      <c r="B302" s="9" t="s">
        <v>26</v>
      </c>
      <c r="C302" s="9" t="s">
        <v>133</v>
      </c>
      <c r="D302" s="9" t="s">
        <v>151</v>
      </c>
      <c r="E302" s="9" t="s">
        <v>720</v>
      </c>
      <c r="F302" s="9" t="str">
        <f>IF(ISBLANK(E302), "", Table2[[#This Row],[unique_id]])</f>
        <v>deck_west_fan_occupancy</v>
      </c>
      <c r="G302" s="9" t="s">
        <v>230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9"/>
      <c r="AN302" s="9" t="str">
        <f>IF(AND(ISBLANK(AL302), ISBLANK(AM302)), "", _xlfn.CONCAT("[", IF(ISBLANK(AL302), "", _xlfn.CONCAT("[""mac"", """, AL302, """]")), IF(ISBLANK(AM302), "", _xlfn.CONCAT(", [""ip"", """, AM302, """]")), "]"))</f>
        <v/>
      </c>
    </row>
    <row r="303" spans="1:40" ht="16" customHeight="1" x14ac:dyDescent="0.2">
      <c r="A303" s="9">
        <v>5000</v>
      </c>
      <c r="B303" s="17" t="s">
        <v>26</v>
      </c>
      <c r="C303" s="9" t="s">
        <v>260</v>
      </c>
      <c r="F303" s="13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E303" s="9" t="s">
        <v>647</v>
      </c>
      <c r="AF303" s="11" t="s">
        <v>651</v>
      </c>
      <c r="AG303" s="9" t="s">
        <v>660</v>
      </c>
      <c r="AH303" s="9" t="s">
        <v>656</v>
      </c>
      <c r="AI303" s="9" t="s">
        <v>260</v>
      </c>
      <c r="AJ303" s="9" t="s">
        <v>28</v>
      </c>
      <c r="AK303" s="9" t="s">
        <v>645</v>
      </c>
      <c r="AL303" s="9" t="s">
        <v>667</v>
      </c>
      <c r="AM303" s="9" t="s">
        <v>663</v>
      </c>
      <c r="AN303" s="9" t="str">
        <f>IF(AND(ISBLANK(AL303), ISBLANK(AM303)), "", _xlfn.CONCAT("[", IF(ISBLANK(AL303), "", _xlfn.CONCAT("[""mac"", """, AL303, """]")), IF(ISBLANK(AM303), "", _xlfn.CONCAT(", [""ip"", """, AM303, """]")), "]"))</f>
        <v>[["mac", "74:ac:b9:1c:15:f1"], ["ip", "10.0.0.1"]]</v>
      </c>
    </row>
    <row r="304" spans="1:40" ht="16" customHeight="1" x14ac:dyDescent="0.2">
      <c r="A304" s="9">
        <v>5001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E304" s="9" t="s">
        <v>648</v>
      </c>
      <c r="AF304" s="11" t="s">
        <v>652</v>
      </c>
      <c r="AG304" s="9" t="s">
        <v>662</v>
      </c>
      <c r="AH304" s="9" t="s">
        <v>657</v>
      </c>
      <c r="AI304" s="9" t="s">
        <v>260</v>
      </c>
      <c r="AJ304" s="9" t="s">
        <v>654</v>
      </c>
      <c r="AK304" s="9" t="s">
        <v>645</v>
      </c>
      <c r="AL304" s="9" t="s">
        <v>668</v>
      </c>
      <c r="AM304" s="9" t="s">
        <v>664</v>
      </c>
      <c r="AN304" s="9" t="str">
        <f>IF(AND(ISBLANK(AL304), ISBLANK(AM304)), "", _xlfn.CONCAT("[", IF(ISBLANK(AL304), "", _xlfn.CONCAT("[""mac"", """, AL304, """]")), IF(ISBLANK(AM304), "", _xlfn.CONCAT(", [""ip"", """, AM304, """]")), "]"))</f>
        <v>[["mac", "b4:fb:e4:e3:83:32"], ["ip", "10.0.0.2"]]</v>
      </c>
    </row>
    <row r="305" spans="1:40" ht="16" customHeight="1" x14ac:dyDescent="0.2">
      <c r="A305" s="9">
        <v>5002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E305" s="9" t="s">
        <v>649</v>
      </c>
      <c r="AF305" s="11" t="s">
        <v>653</v>
      </c>
      <c r="AG305" s="9" t="s">
        <v>661</v>
      </c>
      <c r="AH305" s="9" t="s">
        <v>658</v>
      </c>
      <c r="AI305" s="9" t="s">
        <v>260</v>
      </c>
      <c r="AJ305" s="9" t="s">
        <v>548</v>
      </c>
      <c r="AK305" s="9" t="s">
        <v>645</v>
      </c>
      <c r="AL305" s="9" t="s">
        <v>669</v>
      </c>
      <c r="AM305" s="9" t="s">
        <v>665</v>
      </c>
      <c r="AN305" s="9" t="str">
        <f>IF(AND(ISBLANK(AL305), ISBLANK(AM305)), "", _xlfn.CONCAT("[", IF(ISBLANK(AL305), "", _xlfn.CONCAT("[""mac"", """, AL305, """]")), IF(ISBLANK(AM305), "", _xlfn.CONCAT(", [""ip"", """, AM305, """]")), "]"))</f>
        <v>[["mac", "78:8a:20:70:d3:79"], ["ip", "10.0.0.3"]]</v>
      </c>
    </row>
    <row r="306" spans="1:40" ht="16" customHeight="1" x14ac:dyDescent="0.2">
      <c r="A306" s="9">
        <v>5003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E306" s="9" t="s">
        <v>650</v>
      </c>
      <c r="AF306" s="11" t="s">
        <v>653</v>
      </c>
      <c r="AG306" s="9" t="s">
        <v>661</v>
      </c>
      <c r="AH306" s="9" t="s">
        <v>659</v>
      </c>
      <c r="AI306" s="9" t="s">
        <v>260</v>
      </c>
      <c r="AJ306" s="9" t="s">
        <v>655</v>
      </c>
      <c r="AK306" s="9" t="s">
        <v>645</v>
      </c>
      <c r="AL306" s="9" t="s">
        <v>670</v>
      </c>
      <c r="AM306" s="9" t="s">
        <v>666</v>
      </c>
      <c r="AN306" s="9" t="str">
        <f>IF(AND(ISBLANK(AL306), ISBLANK(AM306)), "", _xlfn.CONCAT("[", IF(ISBLANK(AL306), "", _xlfn.CONCAT("[""mac"", """, AL306, """]")), IF(ISBLANK(AM306), "", _xlfn.CONCAT(", [""ip"", """, AM306, """]")), "]"))</f>
        <v>[["mac", "f0:9f:c2:fc:b0:f7"], ["ip", "10.0.0.4"]]</v>
      </c>
    </row>
    <row r="307" spans="1:40" ht="16" customHeight="1" x14ac:dyDescent="0.2">
      <c r="A307" s="9">
        <v>5004</v>
      </c>
      <c r="B307" s="17" t="s">
        <v>26</v>
      </c>
      <c r="C307" s="17" t="s">
        <v>619</v>
      </c>
      <c r="D307" s="17"/>
      <c r="E307" s="17"/>
      <c r="G307" s="17"/>
      <c r="H307" s="17"/>
      <c r="I307" s="17"/>
      <c r="K307" s="17"/>
      <c r="L307" s="17"/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D307" s="9"/>
      <c r="AE307" s="9" t="s">
        <v>620</v>
      </c>
      <c r="AF307" s="11" t="s">
        <v>622</v>
      </c>
      <c r="AG307" s="9" t="s">
        <v>624</v>
      </c>
      <c r="AH307" s="9" t="s">
        <v>621</v>
      </c>
      <c r="AI307" s="9" t="s">
        <v>623</v>
      </c>
      <c r="AJ307" s="9" t="s">
        <v>28</v>
      </c>
      <c r="AK307" s="9" t="s">
        <v>671</v>
      </c>
      <c r="AL307" s="20" t="s">
        <v>750</v>
      </c>
      <c r="AM307" s="9" t="s">
        <v>672</v>
      </c>
      <c r="AN307" s="9" t="str">
        <f>IF(AND(ISBLANK(AL307), ISBLANK(AM307)), "", _xlfn.CONCAT("[", IF(ISBLANK(AL307), "", _xlfn.CONCAT("[""mac"", """, AL307, """]")), IF(ISBLANK(AM307), "", _xlfn.CONCAT(", [""ip"", """, AM307, """]")), "]"))</f>
        <v>[["mac", "4a:9a:06:5d:53:66"], ["ip", "10.0.4.10"]]</v>
      </c>
    </row>
    <row r="308" spans="1:40" ht="16" customHeight="1" x14ac:dyDescent="0.2">
      <c r="A308" s="9">
        <v>5005</v>
      </c>
      <c r="B308" s="17" t="s">
        <v>26</v>
      </c>
      <c r="C308" s="17" t="s">
        <v>594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E308" s="9" t="s">
        <v>593</v>
      </c>
      <c r="AF308" s="11" t="s">
        <v>597</v>
      </c>
      <c r="AG308" s="9" t="s">
        <v>598</v>
      </c>
      <c r="AH308" s="9" t="s">
        <v>601</v>
      </c>
      <c r="AI308" s="9" t="s">
        <v>337</v>
      </c>
      <c r="AJ308" s="9" t="s">
        <v>28</v>
      </c>
      <c r="AK308" s="9" t="s">
        <v>646</v>
      </c>
      <c r="AL308" s="9" t="s">
        <v>604</v>
      </c>
      <c r="AM308" s="9" t="s">
        <v>640</v>
      </c>
      <c r="AN308" s="9" t="str">
        <f>IF(AND(ISBLANK(AL308), ISBLANK(AM308)), "", _xlfn.CONCAT("[", IF(ISBLANK(AL308), "", _xlfn.CONCAT("[""mac"", """, AL308, """]")), IF(ISBLANK(AM308), "", _xlfn.CONCAT(", [""ip"", """, AM308, """]")), "]"))</f>
        <v>[["mac", "00:e0:4c:68:06:a1"], ["ip", "10.0.2.11"]]</v>
      </c>
    </row>
    <row r="309" spans="1:40" ht="16" customHeight="1" x14ac:dyDescent="0.2">
      <c r="A309" s="9">
        <v>5006</v>
      </c>
      <c r="B309" s="17" t="s">
        <v>26</v>
      </c>
      <c r="C309" s="17" t="s">
        <v>594</v>
      </c>
      <c r="D309" s="17"/>
      <c r="E309" s="17"/>
      <c r="F309" s="13" t="str">
        <f>IF(ISBLANK(E309), "", Table2[[#This Row],[unique_id]])</f>
        <v/>
      </c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E309" s="9" t="s">
        <v>593</v>
      </c>
      <c r="AF309" s="11" t="s">
        <v>597</v>
      </c>
      <c r="AG309" s="9" t="s">
        <v>598</v>
      </c>
      <c r="AH309" s="9" t="s">
        <v>601</v>
      </c>
      <c r="AI309" s="9" t="s">
        <v>337</v>
      </c>
      <c r="AJ309" s="9" t="s">
        <v>28</v>
      </c>
      <c r="AK309" s="9" t="s">
        <v>671</v>
      </c>
      <c r="AL309" s="9" t="s">
        <v>748</v>
      </c>
      <c r="AM309" s="9" t="s">
        <v>745</v>
      </c>
      <c r="AN309" s="13" t="str">
        <f>IF(AND(ISBLANK(AL309), ISBLANK(AM309)), "", _xlfn.CONCAT("[", IF(ISBLANK(AL309), "", _xlfn.CONCAT("[""mac"", """, AL309, """]")), IF(ISBLANK(AM309), "", _xlfn.CONCAT(", [""ip"", """, AM309, """]")), "]"))</f>
        <v>[["mac", "4a:e0:4c:68:06:a1"], ["ip", "10.0.4.11"]]</v>
      </c>
    </row>
    <row r="310" spans="1:40" ht="16" customHeight="1" x14ac:dyDescent="0.2">
      <c r="A310" s="9">
        <v>5007</v>
      </c>
      <c r="B310" s="17" t="s">
        <v>26</v>
      </c>
      <c r="C310" s="17" t="s">
        <v>594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E310" s="9" t="s">
        <v>593</v>
      </c>
      <c r="AF310" s="11" t="s">
        <v>597</v>
      </c>
      <c r="AG310" s="9" t="s">
        <v>598</v>
      </c>
      <c r="AH310" s="9" t="s">
        <v>601</v>
      </c>
      <c r="AI310" s="9" t="s">
        <v>337</v>
      </c>
      <c r="AJ310" s="9" t="s">
        <v>28</v>
      </c>
      <c r="AK310" s="9" t="s">
        <v>691</v>
      </c>
      <c r="AL310" s="9" t="s">
        <v>749</v>
      </c>
      <c r="AM310" s="9" t="s">
        <v>746</v>
      </c>
      <c r="AN310" s="13" t="str">
        <f>IF(AND(ISBLANK(AL310), ISBLANK(AM310)), "", _xlfn.CONCAT("[", IF(ISBLANK(AL310), "", _xlfn.CONCAT("[""mac"", """, AL310, """]")), IF(ISBLANK(AM310), "", _xlfn.CONCAT(", [""ip"", """, AM310, """]")), "]"))</f>
        <v>[["mac", "6a:e0:4c:68:06:a1"], ["ip", "10.0.6.11"]]</v>
      </c>
    </row>
    <row r="311" spans="1:40" ht="16" customHeight="1" x14ac:dyDescent="0.2">
      <c r="A311" s="9">
        <v>5008</v>
      </c>
      <c r="B311" s="17" t="s">
        <v>26</v>
      </c>
      <c r="C311" s="17" t="s">
        <v>594</v>
      </c>
      <c r="D311" s="17"/>
      <c r="E311" s="17"/>
      <c r="G311" s="17"/>
      <c r="H311" s="17"/>
      <c r="I311" s="17"/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D311" s="9"/>
      <c r="AE311" s="9" t="s">
        <v>595</v>
      </c>
      <c r="AF311" s="11" t="s">
        <v>597</v>
      </c>
      <c r="AG311" s="9" t="s">
        <v>599</v>
      </c>
      <c r="AH311" s="9" t="s">
        <v>602</v>
      </c>
      <c r="AI311" s="9" t="s">
        <v>337</v>
      </c>
      <c r="AJ311" s="9" t="s">
        <v>28</v>
      </c>
      <c r="AK311" s="9" t="s">
        <v>646</v>
      </c>
      <c r="AL311" s="9" t="s">
        <v>603</v>
      </c>
      <c r="AM311" s="9" t="s">
        <v>641</v>
      </c>
      <c r="AN311" s="9" t="str">
        <f>IF(AND(ISBLANK(AL311), ISBLANK(AM311)), "", _xlfn.CONCAT("[", IF(ISBLANK(AL311), "", _xlfn.CONCAT("[""mac"", """, AL311, """]")), IF(ISBLANK(AM311), "", _xlfn.CONCAT(", [""ip"", """, AM311, """]")), "]"))</f>
        <v>[["mac", "00:e0:4c:68:04:21"], ["ip", "10.0.2.12"]]</v>
      </c>
    </row>
    <row r="312" spans="1:40" ht="16" customHeight="1" x14ac:dyDescent="0.2">
      <c r="A312" s="9">
        <v>5009</v>
      </c>
      <c r="B312" s="17" t="s">
        <v>26</v>
      </c>
      <c r="C312" s="17" t="s">
        <v>594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E312" s="9" t="s">
        <v>596</v>
      </c>
      <c r="AF312" s="11" t="s">
        <v>597</v>
      </c>
      <c r="AG312" s="9" t="s">
        <v>600</v>
      </c>
      <c r="AH312" s="9" t="s">
        <v>602</v>
      </c>
      <c r="AI312" s="9" t="s">
        <v>337</v>
      </c>
      <c r="AJ312" s="9" t="s">
        <v>28</v>
      </c>
      <c r="AK312" s="9" t="s">
        <v>646</v>
      </c>
      <c r="AL312" s="9" t="s">
        <v>747</v>
      </c>
      <c r="AM312" s="16" t="s">
        <v>644</v>
      </c>
      <c r="AN312" s="9" t="str">
        <f>IF(AND(ISBLANK(AL312), ISBLANK(AM312)), "", _xlfn.CONCAT("[", IF(ISBLANK(AL312), "", _xlfn.CONCAT("[""mac"", """, AL312, """]")), IF(ISBLANK(AM312), "", _xlfn.CONCAT(", [""ip"", """, AM312, """]")), "]"))</f>
        <v>[["mac", "00:e0:4c:68:07:0d"], ["ip", "10.0.2.13"]]</v>
      </c>
    </row>
    <row r="313" spans="1:40" ht="16" customHeight="1" x14ac:dyDescent="0.2">
      <c r="A313" s="9">
        <v>5010</v>
      </c>
      <c r="B313" s="9" t="s">
        <v>26</v>
      </c>
      <c r="C313" s="9" t="s">
        <v>611</v>
      </c>
      <c r="E313" s="17"/>
      <c r="I313" s="17"/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E313" s="9" t="s">
        <v>610</v>
      </c>
      <c r="AF313" s="11" t="s">
        <v>609</v>
      </c>
      <c r="AG313" s="9" t="s">
        <v>607</v>
      </c>
      <c r="AH313" s="9" t="s">
        <v>608</v>
      </c>
      <c r="AI313" s="9" t="s">
        <v>606</v>
      </c>
      <c r="AJ313" s="9" t="s">
        <v>28</v>
      </c>
      <c r="AK313" s="9" t="s">
        <v>691</v>
      </c>
      <c r="AL313" s="9" t="s">
        <v>605</v>
      </c>
      <c r="AM313" s="9" t="s">
        <v>751</v>
      </c>
      <c r="AN313" s="9" t="str">
        <f>IF(AND(ISBLANK(AL313), ISBLANK(AM313)), "", _xlfn.CONCAT("[", IF(ISBLANK(AL313), "", _xlfn.CONCAT("[""mac"", """, AL313, """]")), IF(ISBLANK(AM313), "", _xlfn.CONCAT(", [""ip"", """, AM313, """]")), "]"))</f>
        <v>[["mac", "30:05:5c:8a:ff:10"], ["ip", "10.0.6.22"]]</v>
      </c>
    </row>
    <row r="314" spans="1:40" ht="16" customHeight="1" x14ac:dyDescent="0.2">
      <c r="A314" s="9">
        <v>5011</v>
      </c>
      <c r="B314" s="9" t="s">
        <v>26</v>
      </c>
      <c r="C314" s="9" t="s">
        <v>795</v>
      </c>
      <c r="E314" s="17"/>
      <c r="F314" s="13" t="str">
        <f>IF(ISBLANK(E314), "", Table2[[#This Row],[unique_id]])</f>
        <v/>
      </c>
      <c r="I314" s="17"/>
      <c r="N314" s="9"/>
      <c r="O314" s="11"/>
      <c r="P314" s="11" t="s">
        <v>858</v>
      </c>
      <c r="Q314" s="11"/>
      <c r="R314" s="22" t="s">
        <v>907</v>
      </c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23" t="s">
        <v>849</v>
      </c>
      <c r="AE314" s="9" t="s">
        <v>846</v>
      </c>
      <c r="AF314" s="22" t="s">
        <v>845</v>
      </c>
      <c r="AG314" s="14" t="s">
        <v>843</v>
      </c>
      <c r="AH314" s="14" t="s">
        <v>844</v>
      </c>
      <c r="AI314" s="9" t="s">
        <v>795</v>
      </c>
      <c r="AJ314" s="9" t="s">
        <v>174</v>
      </c>
      <c r="AL314" s="9" t="s">
        <v>842</v>
      </c>
      <c r="AN314" s="13" t="str">
        <f>IF(AND(ISBLANK(AL314), ISBLANK(AM314)), "", _xlfn.CONCAT("[", IF(ISBLANK(AL314), "", _xlfn.CONCAT("[""mac"", """, AL314, """]")), IF(ISBLANK(AM314), "", _xlfn.CONCAT(", [""ip"", """, AM314, """]")), "]"))</f>
        <v>[["mac", "0x00158d0005d9d088"]]</v>
      </c>
    </row>
    <row r="315" spans="1:40" ht="16" customHeight="1" x14ac:dyDescent="0.2">
      <c r="A315" s="9">
        <v>6000</v>
      </c>
      <c r="B315" s="9" t="s">
        <v>26</v>
      </c>
      <c r="C315" s="9" t="s">
        <v>755</v>
      </c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9"/>
      <c r="AE315" s="9" t="s">
        <v>753</v>
      </c>
      <c r="AK315" s="9" t="s">
        <v>671</v>
      </c>
      <c r="AL315" s="9" t="s">
        <v>754</v>
      </c>
      <c r="AN315" s="9" t="str">
        <f>IF(AND(ISBLANK(AL315), ISBLANK(AM315)), "", _xlfn.CONCAT("[", IF(ISBLANK(AL315), "", _xlfn.CONCAT("[""mac"", """, AL315, """]")), IF(ISBLANK(AM315), "", _xlfn.CONCAT(", [""ip"", """, AM315, """]")), "]"))</f>
        <v>[["mac", "bc:09:63:42:09:c0"]]</v>
      </c>
    </row>
    <row r="316" spans="1:40" ht="16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N316" s="9" t="str">
        <f>IF(AND(ISBLANK(AL316), ISBLANK(AM316)), "", _xlfn.CONCAT("[", IF(ISBLANK(AL316), "", _xlfn.CONCAT("[""mac"", """, AL316, """]")), IF(ISBLANK(AM316), "", _xlfn.CONCAT(", [""ip"", """, AM316, """]")), "]"))</f>
        <v/>
      </c>
    </row>
    <row r="317" spans="1:40" ht="16" customHeight="1" x14ac:dyDescent="0.2">
      <c r="B317" s="17"/>
      <c r="C317" s="17"/>
      <c r="D317" s="17"/>
      <c r="E317" s="17"/>
      <c r="F317" s="9" t="str">
        <f>IF(ISBLANK(E317), "", Table2[[#This Row],[unique_id]])</f>
        <v/>
      </c>
      <c r="G317" s="17"/>
      <c r="H317" s="17"/>
      <c r="I317" s="17"/>
      <c r="K317" s="17"/>
      <c r="L317" s="17"/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>IF(AND(ISBLANK(AL317), ISBLANK(AM317)), "", _xlfn.CONCAT("[", IF(ISBLANK(AL317), "", _xlfn.CONCAT("[""mac"", """, AL317, """]")), IF(ISBLANK(AM317), "", _xlfn.CONCAT(", [""ip"", """, AM317, """]")), "]"))</f>
        <v/>
      </c>
    </row>
    <row r="318" spans="1:40" ht="16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>IF(AND(ISBLANK(AL318), ISBLANK(AM318)), "", _xlfn.CONCAT("[", IF(ISBLANK(AL318), "", _xlfn.CONCAT("[""mac"", """, AL318, """]")), IF(ISBLANK(AM318), "", _xlfn.CONCAT(", [""ip"", """, AM318, """]")), "]"))</f>
        <v/>
      </c>
    </row>
    <row r="319" spans="1:40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>IF(AND(ISBLANK(AL319), ISBLANK(AM319)), "", _xlfn.CONCAT("[", IF(ISBLANK(AL319), "", _xlfn.CONCAT("[""mac"", """, AL319, """]")), IF(ISBLANK(AM319), "", _xlfn.CONCAT(", [""ip"", """, AM319, """]")), "]"))</f>
        <v/>
      </c>
    </row>
    <row r="320" spans="1:40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>IF(AND(ISBLANK(AL320), ISBLANK(AM320)), "", _xlfn.CONCAT("[", IF(ISBLANK(AL320), "", _xlfn.CONCAT("[""mac"", """, AL320, """]")), IF(ISBLANK(AM320), "", _xlfn.CONCAT(", [""ip"", """, AM320, """]")), "]"))</f>
        <v/>
      </c>
    </row>
    <row r="321" spans="5:40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>IF(AND(ISBLANK(AL321), ISBLANK(AM321)), "", _xlfn.CONCAT("[", IF(ISBLANK(AL321), "", _xlfn.CONCAT("[""mac"", """, AL321, """]")), IF(ISBLANK(AM321), "", _xlfn.CONCAT(", [""ip"", """, AM321, """]")), "]"))</f>
        <v/>
      </c>
    </row>
    <row r="322" spans="5:40" ht="16" customHeight="1" x14ac:dyDescent="0.2">
      <c r="E322" s="15"/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>IF(AND(ISBLANK(AL322), ISBLANK(AM322)), "", _xlfn.CONCAT("[", IF(ISBLANK(AL322), "", _xlfn.CONCAT("[""mac"", """, AL322, """]")), IF(ISBLANK(AM322), "", _xlfn.CONCAT(", [""ip"", """, AM322, """]")), "]"))</f>
        <v/>
      </c>
    </row>
    <row r="323" spans="5:40" ht="16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>IF(AND(ISBLANK(AL323), ISBLANK(AM323)), "", _xlfn.CONCAT("[", IF(ISBLANK(AL323), "", _xlfn.CONCAT("[""mac"", """, AL323, """]")), IF(ISBLANK(AM323), "", _xlfn.CONCAT(", [""ip"", """, AM323, """]")), "]"))</f>
        <v/>
      </c>
    </row>
    <row r="324" spans="5:40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>IF(AND(ISBLANK(AL324), ISBLANK(AM324)), "", _xlfn.CONCAT("[", IF(ISBLANK(AL324), "", _xlfn.CONCAT("[""mac"", """, AL324, """]")), IF(ISBLANK(AM324), "", _xlfn.CONCAT(", [""ip"", """, AM324, """]")), "]"))</f>
        <v/>
      </c>
    </row>
    <row r="325" spans="5:40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>IF(AND(ISBLANK(AL325), ISBLANK(AM325)), "", _xlfn.CONCAT("[", IF(ISBLANK(AL325), "", _xlfn.CONCAT("[""mac"", """, AL325, """]")), IF(ISBLANK(AM325), "", _xlfn.CONCAT(", [""ip"", """, AM325, """]")), "]"))</f>
        <v/>
      </c>
    </row>
    <row r="326" spans="5:40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>IF(AND(ISBLANK(AL326), ISBLANK(AM326)), "", _xlfn.CONCAT("[", IF(ISBLANK(AL326), "", _xlfn.CONCAT("[""mac"", """, AL326, """]")), IF(ISBLANK(AM326), "", _xlfn.CONCAT(", [""ip"", """, AM326, """]")), "]"))</f>
        <v/>
      </c>
    </row>
    <row r="327" spans="5:40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>IF(AND(ISBLANK(AL327), ISBLANK(AM327)), "", _xlfn.CONCAT("[", IF(ISBLANK(AL327), "", _xlfn.CONCAT("[""mac"", """, AL327, """]")), IF(ISBLANK(AM327), "", _xlfn.CONCAT(", [""ip"", """, AM327, """]")), "]"))</f>
        <v/>
      </c>
    </row>
    <row r="328" spans="5:40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>IF(AND(ISBLANK(AL328), ISBLANK(AM328)), "", _xlfn.CONCAT("[", IF(ISBLANK(AL328), "", _xlfn.CONCAT("[""mac"", """, AL328, """]")), IF(ISBLANK(AM328), "", _xlfn.CONCAT(", [""ip"", """, AM328, """]")), "]"))</f>
        <v/>
      </c>
    </row>
    <row r="329" spans="5:40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>IF(AND(ISBLANK(AL329), ISBLANK(AM329)), "", _xlfn.CONCAT("[", IF(ISBLANK(AL329), "", _xlfn.CONCAT("[""mac"", """, AL329, """]")), IF(ISBLANK(AM329), "", _xlfn.CONCAT(", [""ip"", """, AM329, """]")), "]"))</f>
        <v/>
      </c>
    </row>
    <row r="330" spans="5:40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>IF(AND(ISBLANK(AL330), ISBLANK(AM330)), "", _xlfn.CONCAT("[", IF(ISBLANK(AL330), "", _xlfn.CONCAT("[""mac"", """, AL330, """]")), IF(ISBLANK(AM330), "", _xlfn.CONCAT(", [""ip"", """, AM330, """]")), "]"))</f>
        <v/>
      </c>
    </row>
    <row r="331" spans="5:40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>IF(AND(ISBLANK(AL331), ISBLANK(AM331)), "", _xlfn.CONCAT("[", IF(ISBLANK(AL331), "", _xlfn.CONCAT("[""mac"", """, AL331, """]")), IF(ISBLANK(AM331), "", _xlfn.CONCAT(", [""ip"", """, AM331, """]")), "]"))</f>
        <v/>
      </c>
    </row>
    <row r="332" spans="5:40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>IF(AND(ISBLANK(AL332), ISBLANK(AM332)), "", _xlfn.CONCAT("[", IF(ISBLANK(AL332), "", _xlfn.CONCAT("[""mac"", """, AL332, """]")), IF(ISBLANK(AM332), "", _xlfn.CONCAT(", [""ip"", """, AM332, """]")), "]"))</f>
        <v/>
      </c>
    </row>
    <row r="333" spans="5:40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>IF(AND(ISBLANK(AL333), ISBLANK(AM333)), "", _xlfn.CONCAT("[", IF(ISBLANK(AL333), "", _xlfn.CONCAT("[""mac"", """, AL333, """]")), IF(ISBLANK(AM333), "", _xlfn.CONCAT(", [""ip"", """, AM333, """]")), "]"))</f>
        <v/>
      </c>
    </row>
    <row r="334" spans="5:40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>IF(AND(ISBLANK(AL334), ISBLANK(AM334)), "", _xlfn.CONCAT("[", IF(ISBLANK(AL334), "", _xlfn.CONCAT("[""mac"", """, AL334, """]")), IF(ISBLANK(AM334), "", _xlfn.CONCAT(", [""ip"", """, AM334, """]")), "]"))</f>
        <v/>
      </c>
    </row>
    <row r="335" spans="5:40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>IF(AND(ISBLANK(AL335), ISBLANK(AM335)), "", _xlfn.CONCAT("[", IF(ISBLANK(AL335), "", _xlfn.CONCAT("[""mac"", """, AL335, """]")), IF(ISBLANK(AM335), "", _xlfn.CONCAT(", [""ip"", """, AM335, """]")), "]"))</f>
        <v/>
      </c>
    </row>
    <row r="336" spans="5:40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>IF(AND(ISBLANK(AL336), ISBLANK(AM336)), "", _xlfn.CONCAT("[", IF(ISBLANK(AL336), "", _xlfn.CONCAT("[""mac"", """, AL336, """]")), IF(ISBLANK(AM336), "", _xlfn.CONCAT(", [""ip"", """, AM336, """]")), "]"))</f>
        <v/>
      </c>
    </row>
    <row r="337" spans="6:40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D337" s="9"/>
      <c r="AN337" s="9" t="str">
        <f>IF(AND(ISBLANK(AL337), ISBLANK(AM337)), "", _xlfn.CONCAT("[", IF(ISBLANK(AL337), "", _xlfn.CONCAT("[""mac"", """, AL337, """]")), IF(ISBLANK(AM337), "", _xlfn.CONCAT(", [""ip"", """, AM337, """]")), "]"))</f>
        <v/>
      </c>
    </row>
    <row r="338" spans="6:40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D338" s="9"/>
      <c r="AN338" s="9" t="str">
        <f>IF(AND(ISBLANK(AL338), ISBLANK(AM338)), "", _xlfn.CONCAT("[", IF(ISBLANK(AL338), "", _xlfn.CONCAT("[""mac"", """, AL338, """]")), IF(ISBLANK(AM338), "", _xlfn.CONCAT(", [""ip"", """, AM338, """]")), "]"))</f>
        <v/>
      </c>
    </row>
    <row r="339" spans="6:40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9"/>
      <c r="AN339" s="9" t="str">
        <f>IF(AND(ISBLANK(AL339), ISBLANK(AM339)), "", _xlfn.CONCAT("[", IF(ISBLANK(AL339), "", _xlfn.CONCAT("[""mac"", """, AL339, """]")), IF(ISBLANK(AM339), "", _xlfn.CONCAT(", [""ip"", """, AM339, """]")), "]"))</f>
        <v/>
      </c>
    </row>
    <row r="340" spans="6:40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D340" s="9"/>
      <c r="AN340" s="9" t="str">
        <f>IF(AND(ISBLANK(AL340), ISBLANK(AM340)), "", _xlfn.CONCAT("[", IF(ISBLANK(AL340), "", _xlfn.CONCAT("[""mac"", """, AL340, """]")), IF(ISBLANK(AM340), "", _xlfn.CONCAT(", [""ip"", """, AM340, """]")), "]"))</f>
        <v/>
      </c>
    </row>
    <row r="341" spans="6:40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D341" s="9"/>
      <c r="AN341" s="9" t="str">
        <f>IF(AND(ISBLANK(AL341), ISBLANK(AM341)), "", _xlfn.CONCAT("[", IF(ISBLANK(AL341), "", _xlfn.CONCAT("[""mac"", """, AL341, """]")), IF(ISBLANK(AM341), "", _xlfn.CONCAT(", [""ip"", """, AM341, """]")), "]"))</f>
        <v/>
      </c>
    </row>
    <row r="342" spans="6:40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D342" s="9"/>
      <c r="AN342" s="9" t="str">
        <f>IF(AND(ISBLANK(AL342), ISBLANK(AM342)), "", _xlfn.CONCAT("[", IF(ISBLANK(AL342), "", _xlfn.CONCAT("[""mac"", """, AL342, """]")), IF(ISBLANK(AM342), "", _xlfn.CONCAT(", [""ip"", """, AM342, """]")), "]"))</f>
        <v/>
      </c>
    </row>
    <row r="343" spans="6:40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9"/>
      <c r="AN343" s="9" t="str">
        <f>IF(AND(ISBLANK(AL343), ISBLANK(AM343)), "", _xlfn.CONCAT("[", IF(ISBLANK(AL343), "", _xlfn.CONCAT("[""mac"", """, AL343, """]")), IF(ISBLANK(AM343), "", _xlfn.CONCAT(", [""ip"", """, AM343, """]")), "]"))</f>
        <v/>
      </c>
    </row>
    <row r="344" spans="6:40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D344" s="9"/>
      <c r="AN344" s="9" t="str">
        <f>IF(AND(ISBLANK(AL344), ISBLANK(AM344)), "", _xlfn.CONCAT("[", IF(ISBLANK(AL344), "", _xlfn.CONCAT("[""mac"", """, AL344, """]")), IF(ISBLANK(AM344), "", _xlfn.CONCAT(", [""ip"", """, AM344, """]")), "]"))</f>
        <v/>
      </c>
    </row>
    <row r="345" spans="6:40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9"/>
      <c r="AN345" s="9" t="str">
        <f>IF(AND(ISBLANK(AL345), ISBLANK(AM345)), "", _xlfn.CONCAT("[", IF(ISBLANK(AL345), "", _xlfn.CONCAT("[""mac"", """, AL345, """]")), IF(ISBLANK(AM345), "", _xlfn.CONCAT(", [""ip"", """, AM345, """]")), "]"))</f>
        <v/>
      </c>
    </row>
    <row r="346" spans="6:40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D346" s="9"/>
      <c r="AN346" s="9" t="str">
        <f>IF(AND(ISBLANK(AL346), ISBLANK(AM346)), "", _xlfn.CONCAT("[", IF(ISBLANK(AL346), "", _xlfn.CONCAT("[""mac"", """, AL346, """]")), IF(ISBLANK(AM346), "", _xlfn.CONCAT(", [""ip"", """, AM346, """]")), "]"))</f>
        <v/>
      </c>
    </row>
    <row r="347" spans="6:40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D347" s="9"/>
      <c r="AN347" s="9" t="str">
        <f>IF(AND(ISBLANK(AL347), ISBLANK(AM347)), "", _xlfn.CONCAT("[", IF(ISBLANK(AL347), "", _xlfn.CONCAT("[""mac"", """, AL347, """]")), IF(ISBLANK(AM347), "", _xlfn.CONCAT(", [""ip"", """, AM347, """]")), "]"))</f>
        <v/>
      </c>
    </row>
    <row r="348" spans="6:40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D348" s="9"/>
      <c r="AN348" s="9" t="str">
        <f>IF(AND(ISBLANK(AL348), ISBLANK(AM348)), "", _xlfn.CONCAT("[", IF(ISBLANK(AL348), "", _xlfn.CONCAT("[""mac"", """, AL348, """]")), IF(ISBLANK(AM348), "", _xlfn.CONCAT(", [""ip"", """, AM348, """]")), "]"))</f>
        <v/>
      </c>
    </row>
    <row r="349" spans="6:40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D349" s="9"/>
      <c r="AN349" s="9" t="str">
        <f>IF(AND(ISBLANK(AL349), ISBLANK(AM349)), "", _xlfn.CONCAT("[", IF(ISBLANK(AL349), "", _xlfn.CONCAT("[""mac"", """, AL349, """]")), IF(ISBLANK(AM349), "", _xlfn.CONCAT(", [""ip"", """, AM349, """]")), "]"))</f>
        <v/>
      </c>
    </row>
    <row r="350" spans="6:40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D350" s="9"/>
      <c r="AN350" s="9" t="str">
        <f>IF(AND(ISBLANK(AL350), ISBLANK(AM350)), "", _xlfn.CONCAT("[", IF(ISBLANK(AL350), "", _xlfn.CONCAT("[""mac"", """, AL350, """]")), IF(ISBLANK(AM350), "", _xlfn.CONCAT(", [""ip"", """, AM350, """]")), "]"))</f>
        <v/>
      </c>
    </row>
    <row r="351" spans="6:40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D351" s="9"/>
      <c r="AN351" s="9" t="str">
        <f>IF(AND(ISBLANK(AL351), ISBLANK(AM351)), "", _xlfn.CONCAT("[", IF(ISBLANK(AL351), "", _xlfn.CONCAT("[""mac"", """, AL351, """]")), IF(ISBLANK(AM351), "", _xlfn.CONCAT(", [""ip"", """, AM351, """]")), "]"))</f>
        <v/>
      </c>
    </row>
    <row r="352" spans="6:40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D352" s="9"/>
      <c r="AN352" s="9" t="str">
        <f>IF(AND(ISBLANK(AL352), ISBLANK(AM352)), "", _xlfn.CONCAT("[", IF(ISBLANK(AL352), "", _xlfn.CONCAT("[""mac"", """, AL352, """]")), IF(ISBLANK(AM352), "", _xlfn.CONCAT(", [""ip"", """, AM352, """]")), "]"))</f>
        <v/>
      </c>
    </row>
    <row r="353" spans="6:40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N353" s="9" t="str">
        <f>IF(AND(ISBLANK(AL353), ISBLANK(AM353)), "", _xlfn.CONCAT("[", IF(ISBLANK(AL353), "", _xlfn.CONCAT("[""mac"", """, AL353, """]")), IF(ISBLANK(AM353), "", _xlfn.CONCAT(", [""ip"", """, AM353, """]")), "]"))</f>
        <v/>
      </c>
    </row>
    <row r="354" spans="6:40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N354" s="9" t="str">
        <f>IF(AND(ISBLANK(AL354), ISBLANK(AM354)), "", _xlfn.CONCAT("[", IF(ISBLANK(AL354), "", _xlfn.CONCAT("[""mac"", """, AL354, """]")), IF(ISBLANK(AM354), "", _xlfn.CONCAT(", [""ip"", """, AM354, """]")), "]"))</f>
        <v/>
      </c>
    </row>
    <row r="355" spans="6:40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D355" s="12"/>
      <c r="AN355" s="9" t="str">
        <f>IF(AND(ISBLANK(AL355), ISBLANK(AM355)), "", _xlfn.CONCAT("[", IF(ISBLANK(AL355), "", _xlfn.CONCAT("[""mac"", """, AL355, """]")), IF(ISBLANK(AM355), "", _xlfn.CONCAT(", [""ip"", """, AM355, """]")), "]"))</f>
        <v/>
      </c>
    </row>
    <row r="356" spans="6:40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N356" s="9" t="str">
        <f>IF(AND(ISBLANK(AL356), ISBLANK(AM356)), "", _xlfn.CONCAT("[", IF(ISBLANK(AL356), "", _xlfn.CONCAT("[""mac"", """, AL356, """]")), IF(ISBLANK(AM356), "", _xlfn.CONCAT(", [""ip"", """, AM356, """]")), "]"))</f>
        <v/>
      </c>
    </row>
    <row r="357" spans="6:40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D357" s="12"/>
      <c r="AN357" s="9" t="str">
        <f>IF(AND(ISBLANK(AL357), ISBLANK(AM357)), "", _xlfn.CONCAT("[", IF(ISBLANK(AL357), "", _xlfn.CONCAT("[""mac"", """, AL357, """]")), IF(ISBLANK(AM357), "", _xlfn.CONCAT(", [""ip"", """, AM357, """]")), "]"))</f>
        <v/>
      </c>
    </row>
    <row r="358" spans="6:40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12"/>
      <c r="AN358" s="9" t="str">
        <f>IF(AND(ISBLANK(AL358), ISBLANK(AM358)), "", _xlfn.CONCAT("[", IF(ISBLANK(AL358), "", _xlfn.CONCAT("[""mac"", """, AL358, """]")), IF(ISBLANK(AM358), "", _xlfn.CONCAT(", [""ip"", """, AM358, """]")), "]"))</f>
        <v/>
      </c>
    </row>
    <row r="359" spans="6:40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12"/>
      <c r="AN359" s="9" t="str">
        <f>IF(AND(ISBLANK(AL359), ISBLANK(AM359)), "", _xlfn.CONCAT("[", IF(ISBLANK(AL359), "", _xlfn.CONCAT("[""mac"", """, AL359, """]")), IF(ISBLANK(AM359), "", _xlfn.CONCAT(", [""ip"", """, AM359, """]")), "]"))</f>
        <v/>
      </c>
    </row>
    <row r="360" spans="6:40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N360" s="9" t="str">
        <f>IF(AND(ISBLANK(AL360), ISBLANK(AM360)), "", _xlfn.CONCAT("[", IF(ISBLANK(AL360), "", _xlfn.CONCAT("[""mac"", """, AL360, """]")), IF(ISBLANK(AM360), "", _xlfn.CONCAT(", [""ip"", """, AM360, """]")), "]"))</f>
        <v/>
      </c>
    </row>
    <row r="361" spans="6:40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D361" s="12"/>
      <c r="AN361" s="9" t="str">
        <f>IF(AND(ISBLANK(AL361), ISBLANK(AM361)), "", _xlfn.CONCAT("[", IF(ISBLANK(AL361), "", _xlfn.CONCAT("[""mac"", """, AL361, """]")), IF(ISBLANK(AM361), "", _xlfn.CONCAT(", [""ip"", """, AM361, """]")), "]"))</f>
        <v/>
      </c>
    </row>
    <row r="362" spans="6:40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N362" s="9" t="str">
        <f>IF(AND(ISBLANK(AL362), ISBLANK(AM362)), "", _xlfn.CONCAT("[", IF(ISBLANK(AL362), "", _xlfn.CONCAT("[""mac"", """, AL362, """]")), IF(ISBLANK(AM362), "", _xlfn.CONCAT(", [""ip"", """, AM362, """]")), "]"))</f>
        <v/>
      </c>
    </row>
    <row r="363" spans="6:40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N363" s="9" t="str">
        <f>IF(AND(ISBLANK(AL363), ISBLANK(AM363)), "", _xlfn.CONCAT("[", IF(ISBLANK(AL363), "", _xlfn.CONCAT("[""mac"", """, AL363, """]")), IF(ISBLANK(AM363), "", _xlfn.CONCAT(", [""ip"", """, AM363, """]")), "]"))</f>
        <v/>
      </c>
    </row>
    <row r="364" spans="6:40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N364" s="9" t="str">
        <f>IF(AND(ISBLANK(AL364), ISBLANK(AM364)), "", _xlfn.CONCAT("[", IF(ISBLANK(AL364), "", _xlfn.CONCAT("[""mac"", """, AL364, """]")), IF(ISBLANK(AM364), "", _xlfn.CONCAT(", [""ip"", """, AM364, """]")), "]"))</f>
        <v/>
      </c>
    </row>
    <row r="365" spans="6:40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N365" s="9" t="str">
        <f>IF(AND(ISBLANK(AL365), ISBLANK(AM365)), "", _xlfn.CONCAT("[", IF(ISBLANK(AL365), "", _xlfn.CONCAT("[""mac"", """, AL365, """]")), IF(ISBLANK(AM365), "", _xlfn.CONCAT(", [""ip"", """, AM365, """]")), "]"))</f>
        <v/>
      </c>
    </row>
    <row r="366" spans="6:40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N366" s="9" t="str">
        <f>IF(AND(ISBLANK(AL366), ISBLANK(AM366)), "", _xlfn.CONCAT("[", IF(ISBLANK(AL366), "", _xlfn.CONCAT("[""mac"", """, AL366, """]")), IF(ISBLANK(AM366), "", _xlfn.CONCAT(", [""ip"", """, AM366, """]")), "]"))</f>
        <v/>
      </c>
    </row>
    <row r="367" spans="6:40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N367" s="9" t="str">
        <f>IF(AND(ISBLANK(AL367), ISBLANK(AM367)), "", _xlfn.CONCAT("[", IF(ISBLANK(AL367), "", _xlfn.CONCAT("[""mac"", """, AL367, """]")), IF(ISBLANK(AM367), "", _xlfn.CONCAT(", [""ip"", """, AM367, """]")), "]"))</f>
        <v/>
      </c>
    </row>
    <row r="368" spans="6:40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N368" s="9" t="str">
        <f>IF(AND(ISBLANK(AL368), ISBLANK(AM368)), "", _xlfn.CONCAT("[", IF(ISBLANK(AL368), "", _xlfn.CONCAT("[""mac"", """, AL368, """]")), IF(ISBLANK(AM368), "", _xlfn.CONCAT(", [""ip"", """, AM368, """]")), "]"))</f>
        <v/>
      </c>
    </row>
    <row r="369" spans="6:40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D369" s="9"/>
      <c r="AN369" s="9" t="str">
        <f>IF(AND(ISBLANK(AL369), ISBLANK(AM369)), "", _xlfn.CONCAT("[", IF(ISBLANK(AL369), "", _xlfn.CONCAT("[""mac"", """, AL369, """]")), IF(ISBLANK(AM369), "", _xlfn.CONCAT(", [""ip"", """, AM369, """]")), "]"))</f>
        <v/>
      </c>
    </row>
    <row r="370" spans="6:40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>IF(AND(ISBLANK(AL370), ISBLANK(AM370)), "", _xlfn.CONCAT("[", IF(ISBLANK(AL370), "", _xlfn.CONCAT("[""mac"", """, AL370, """]")), IF(ISBLANK(AM370), "", _xlfn.CONCAT(", [""ip"", """, AM370, """]")), "]"))</f>
        <v/>
      </c>
    </row>
    <row r="371" spans="6:40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>IF(AND(ISBLANK(AL371), ISBLANK(AM371)), "", _xlfn.CONCAT("[", IF(ISBLANK(AL371), "", _xlfn.CONCAT("[""mac"", """, AL371, """]")), IF(ISBLANK(AM371), "", _xlfn.CONCAT(", [""ip"", """, AM371, """]")), "]"))</f>
        <v/>
      </c>
    </row>
    <row r="372" spans="6:40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>IF(AND(ISBLANK(AL372), ISBLANK(AM372)), "", _xlfn.CONCAT("[", IF(ISBLANK(AL372), "", _xlfn.CONCAT("[""mac"", """, AL372, """]")), IF(ISBLANK(AM372), "", _xlfn.CONCAT(", [""ip"", """, AM372, """]")), "]"))</f>
        <v/>
      </c>
    </row>
    <row r="373" spans="6:40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>IF(AND(ISBLANK(AL373), ISBLANK(AM373)), "", _xlfn.CONCAT("[", IF(ISBLANK(AL373), "", _xlfn.CONCAT("[""mac"", """, AL373, """]")), IF(ISBLANK(AM373), "", _xlfn.CONCAT(", [""ip"", """, AM373, """]")), "]"))</f>
        <v/>
      </c>
    </row>
    <row r="374" spans="6:40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>IF(AND(ISBLANK(AL374), ISBLANK(AM374)), "", _xlfn.CONCAT("[", IF(ISBLANK(AL374), "", _xlfn.CONCAT("[""mac"", """, AL374, """]")), IF(ISBLANK(AM374), "", _xlfn.CONCAT(", [""ip"", """, AM374, """]")), "]"))</f>
        <v/>
      </c>
    </row>
    <row r="375" spans="6:40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>IF(AND(ISBLANK(AL375), ISBLANK(AM375)), "", _xlfn.CONCAT("[", IF(ISBLANK(AL375), "", _xlfn.CONCAT("[""mac"", """, AL375, """]")), IF(ISBLANK(AM375), "", _xlfn.CONCAT(", [""ip"", """, AM375, """]")), "]"))</f>
        <v/>
      </c>
    </row>
    <row r="376" spans="6:40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>IF(AND(ISBLANK(AL376), ISBLANK(AM376)), "", _xlfn.CONCAT("[", IF(ISBLANK(AL376), "", _xlfn.CONCAT("[""mac"", """, AL376, """]")), IF(ISBLANK(AM376), "", _xlfn.CONCAT(", [""ip"", """, AM376, """]")), "]"))</f>
        <v/>
      </c>
    </row>
    <row r="377" spans="6:40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>IF(AND(ISBLANK(AL377), ISBLANK(AM377)), "", _xlfn.CONCAT("[", IF(ISBLANK(AL377), "", _xlfn.CONCAT("[""mac"", """, AL377, """]")), IF(ISBLANK(AM377), "", _xlfn.CONCAT(", [""ip"", """, AM377, """]")), "]"))</f>
        <v/>
      </c>
    </row>
    <row r="378" spans="6:40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>IF(AND(ISBLANK(AL378), ISBLANK(AM378)), "", _xlfn.CONCAT("[", IF(ISBLANK(AL378), "", _xlfn.CONCAT("[""mac"", """, AL378, """]")), IF(ISBLANK(AM378), "", _xlfn.CONCAT(", [""ip"", """, AM378, """]")), "]"))</f>
        <v/>
      </c>
    </row>
    <row r="379" spans="6:40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>IF(AND(ISBLANK(AL379), ISBLANK(AM379)), "", _xlfn.CONCAT("[", IF(ISBLANK(AL379), "", _xlfn.CONCAT("[""mac"", """, AL379, """]")), IF(ISBLANK(AM379), "", _xlfn.CONCAT(", [""ip"", """, AM379, """]")), "]"))</f>
        <v/>
      </c>
    </row>
    <row r="380" spans="6:40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>IF(AND(ISBLANK(AL380), ISBLANK(AM380)), "", _xlfn.CONCAT("[", IF(ISBLANK(AL380), "", _xlfn.CONCAT("[""mac"", """, AL380, """]")), IF(ISBLANK(AM380), "", _xlfn.CONCAT(", [""ip"", """, AM380, """]")), "]"))</f>
        <v/>
      </c>
    </row>
    <row r="381" spans="6:40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>IF(AND(ISBLANK(AL381), ISBLANK(AM381)), "", _xlfn.CONCAT("[", IF(ISBLANK(AL381), "", _xlfn.CONCAT("[""mac"", """, AL381, """]")), IF(ISBLANK(AM381), "", _xlfn.CONCAT(", [""ip"", """, AM381, """]")), "]"))</f>
        <v/>
      </c>
    </row>
    <row r="382" spans="6:40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>IF(AND(ISBLANK(AL382), ISBLANK(AM382)), "", _xlfn.CONCAT("[", IF(ISBLANK(AL382), "", _xlfn.CONCAT("[""mac"", """, AL382, """]")), IF(ISBLANK(AM382), "", _xlfn.CONCAT(", [""ip"", """, AM382, """]")), "]"))</f>
        <v/>
      </c>
    </row>
    <row r="383" spans="6:40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>IF(AND(ISBLANK(AL383), ISBLANK(AM383)), "", _xlfn.CONCAT("[", IF(ISBLANK(AL383), "", _xlfn.CONCAT("[""mac"", """, AL383, """]")), IF(ISBLANK(AM383), "", _xlfn.CONCAT(", [""ip"", """, AM383, """]")), "]"))</f>
        <v/>
      </c>
    </row>
    <row r="384" spans="6:40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>IF(AND(ISBLANK(AL384), ISBLANK(AM384)), "", _xlfn.CONCAT("[", IF(ISBLANK(AL384), "", _xlfn.CONCAT("[""mac"", """, AL384, """]")), IF(ISBLANK(AM384), "", _xlfn.CONCAT(", [""ip"", """, AM384, """]")), "]"))</f>
        <v/>
      </c>
    </row>
    <row r="385" spans="6:40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>IF(AND(ISBLANK(AL385), ISBLANK(AM385)), "", _xlfn.CONCAT("[", IF(ISBLANK(AL385), "", _xlfn.CONCAT("[""mac"", """, AL385, """]")), IF(ISBLANK(AM385), "", _xlfn.CONCAT(", [""ip"", """, AM385, """]")), "]"))</f>
        <v/>
      </c>
    </row>
    <row r="386" spans="6:40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>IF(AND(ISBLANK(AL386), ISBLANK(AM386)), "", _xlfn.CONCAT("[", IF(ISBLANK(AL386), "", _xlfn.CONCAT("[""mac"", """, AL386, """]")), IF(ISBLANK(AM386), "", _xlfn.CONCAT(", [""ip"", """, AM386, """]")), "]"))</f>
        <v/>
      </c>
    </row>
    <row r="387" spans="6:40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>IF(AND(ISBLANK(AL387), ISBLANK(AM387)), "", _xlfn.CONCAT("[", IF(ISBLANK(AL387), "", _xlfn.CONCAT("[""mac"", """, AL387, """]")), IF(ISBLANK(AM387), "", _xlfn.CONCAT(", [""ip"", """, AM387, """]")), "]"))</f>
        <v/>
      </c>
    </row>
    <row r="388" spans="6:40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>IF(AND(ISBLANK(AL391), ISBLANK(AM391)), "", _xlfn.CONCAT("[", IF(ISBLANK(AL391), "", _xlfn.CONCAT("[""mac"", """, AL391, """]")), IF(ISBLANK(AM391), "", _xlfn.CONCAT(", [""ip"", """, AM391, """]")), "]"))</f>
        <v/>
      </c>
    </row>
    <row r="392" spans="6:40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>IF(AND(ISBLANK(AL392), ISBLANK(AM392)), "", _xlfn.CONCAT("[", IF(ISBLANK(AL392), "", _xlfn.CONCAT("[""mac"", """, AL392, """]")), IF(ISBLANK(AM392), "", _xlfn.CONCAT(", [""ip"", """, AM392, """]")), "]"))</f>
        <v/>
      </c>
    </row>
    <row r="393" spans="6:40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>IF(AND(ISBLANK(AL393), ISBLANK(AM393)), "", _xlfn.CONCAT("[", IF(ISBLANK(AL393), "", _xlfn.CONCAT("[""mac"", """, AL393, """]")), IF(ISBLANK(AM393), "", _xlfn.CONCAT(", [""ip"", """, AM393, """]")), "]"))</f>
        <v/>
      </c>
    </row>
    <row r="394" spans="6:40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>IF(AND(ISBLANK(AL394), ISBLANK(AM394)), "", _xlfn.CONCAT("[", IF(ISBLANK(AL394), "", _xlfn.CONCAT("[""mac"", """, AL394, """]")), IF(ISBLANK(AM394), "", _xlfn.CONCAT(", [""ip"", """, AM394, """]")), "]"))</f>
        <v/>
      </c>
    </row>
    <row r="395" spans="6:40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>IF(AND(ISBLANK(AL395), ISBLANK(AM395)), "", _xlfn.CONCAT("[", IF(ISBLANK(AL395), "", _xlfn.CONCAT("[""mac"", """, AL395, """]")), IF(ISBLANK(AM395), "", _xlfn.CONCAT(", [""ip"", """, AM395, """]")), "]"))</f>
        <v/>
      </c>
    </row>
    <row r="396" spans="6:40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>IF(AND(ISBLANK(AL396), ISBLANK(AM396)), "", _xlfn.CONCAT("[", IF(ISBLANK(AL396), "", _xlfn.CONCAT("[""mac"", """, AL396, """]")), IF(ISBLANK(AM396), "", _xlfn.CONCAT(", [""ip"", """, AM396, """]")), "]"))</f>
        <v/>
      </c>
    </row>
    <row r="397" spans="6:40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>IF(AND(ISBLANK(AL397), ISBLANK(AM397)), "", _xlfn.CONCAT("[", IF(ISBLANK(AL397), "", _xlfn.CONCAT("[""mac"", """, AL397, """]")), IF(ISBLANK(AM397), "", _xlfn.CONCAT(", [""ip"", """, AM397, """]")), "]"))</f>
        <v/>
      </c>
    </row>
    <row r="398" spans="6:40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>IF(AND(ISBLANK(AL398), ISBLANK(AM398)), "", _xlfn.CONCAT("[", IF(ISBLANK(AL398), "", _xlfn.CONCAT("[""mac"", """, AL398, """]")), IF(ISBLANK(AM398), "", _xlfn.CONCAT(", [""ip"", """, AM398, """]")), "]"))</f>
        <v/>
      </c>
    </row>
    <row r="399" spans="6:40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>IF(AND(ISBLANK(AL399), ISBLANK(AM399)), "", _xlfn.CONCAT("[", IF(ISBLANK(AL399), "", _xlfn.CONCAT("[""mac"", """, AL399, """]")), IF(ISBLANK(AM399), "", _xlfn.CONCAT(", [""ip"", """, AM399, """]")), "]"))</f>
        <v/>
      </c>
    </row>
    <row r="400" spans="6:40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>IF(AND(ISBLANK(AL400), ISBLANK(AM400)), "", _xlfn.CONCAT("[", IF(ISBLANK(AL400), "", _xlfn.CONCAT("[""mac"", """, AL400, """]")), IF(ISBLANK(AM400), "", _xlfn.CONCAT(", [""ip"", """, AM400, """]")), "]"))</f>
        <v/>
      </c>
    </row>
    <row r="401" spans="6:40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>IF(AND(ISBLANK(AL401), ISBLANK(AM401)), "", _xlfn.CONCAT("[", IF(ISBLANK(AL401), "", _xlfn.CONCAT("[""mac"", """, AL401, """]")), IF(ISBLANK(AM401), "", _xlfn.CONCAT(", [""ip"", """, AM401, """]")), "]"))</f>
        <v/>
      </c>
    </row>
    <row r="402" spans="6:40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>IF(AND(ISBLANK(AL402), ISBLANK(AM402)), "", _xlfn.CONCAT("[", IF(ISBLANK(AL402), "", _xlfn.CONCAT("[""mac"", """, AL402, """]")), IF(ISBLANK(AM402), "", _xlfn.CONCAT(", [""ip"", """, AM402, """]")), "]"))</f>
        <v/>
      </c>
    </row>
    <row r="403" spans="6:40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>IF(AND(ISBLANK(AL403), ISBLANK(AM403)), "", _xlfn.CONCAT("[", IF(ISBLANK(AL403), "", _xlfn.CONCAT("[""mac"", """, AL403, """]")), IF(ISBLANK(AM403), "", _xlfn.CONCAT(", [""ip"", """, AM403, """]")), "]"))</f>
        <v/>
      </c>
    </row>
    <row r="404" spans="6:40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>IF(AND(ISBLANK(AL404), ISBLANK(AM404)), "", _xlfn.CONCAT("[", IF(ISBLANK(AL404), "", _xlfn.CONCAT("[""mac"", """, AL404, """]")), IF(ISBLANK(AM404), "", _xlfn.CONCAT(", [""ip"", """, AM404, """]")), "]"))</f>
        <v/>
      </c>
    </row>
    <row r="405" spans="6:40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>IF(AND(ISBLANK(AL405), ISBLANK(AM405)), "", _xlfn.CONCAT("[", IF(ISBLANK(AL405), "", _xlfn.CONCAT("[""mac"", """, AL405, """]")), IF(ISBLANK(AM405), "", _xlfn.CONCAT(", [""ip"", """, AM405, """]")), "]"))</f>
        <v/>
      </c>
    </row>
    <row r="406" spans="6:40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>IF(AND(ISBLANK(AL406), ISBLANK(AM406)), "", _xlfn.CONCAT("[", IF(ISBLANK(AL406), "", _xlfn.CONCAT("[""mac"", """, AL406, """]")), IF(ISBLANK(AM406), "", _xlfn.CONCAT(", [""ip"", """, AM406, """]")), "]"))</f>
        <v/>
      </c>
    </row>
    <row r="407" spans="6:40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>IF(AND(ISBLANK(AL407), ISBLANK(AM407)), "", _xlfn.CONCAT("[", IF(ISBLANK(AL407), "", _xlfn.CONCAT("[""mac"", """, AL407, """]")), IF(ISBLANK(AM407), "", _xlfn.CONCAT(", [""ip"", """, AM407, """]")), "]"))</f>
        <v/>
      </c>
    </row>
    <row r="408" spans="6:40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>IF(AND(ISBLANK(AL408), ISBLANK(AM408)), "", _xlfn.CONCAT("[", IF(ISBLANK(AL408), "", _xlfn.CONCAT("[""mac"", """, AL408, """]")), IF(ISBLANK(AM408), "", _xlfn.CONCAT(", [""ip"", """, AM408, """]")), "]"))</f>
        <v/>
      </c>
    </row>
    <row r="409" spans="6:40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>IF(AND(ISBLANK(AL409), ISBLANK(AM409)), "", _xlfn.CONCAT("[", IF(ISBLANK(AL409), "", _xlfn.CONCAT("[""mac"", """, AL409, """]")), IF(ISBLANK(AM409), "", _xlfn.CONCAT(", [""ip"", """, AM409, """]")), "]"))</f>
        <v/>
      </c>
    </row>
    <row r="410" spans="6:40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>IF(AND(ISBLANK(AL410), ISBLANK(AM410)), "", _xlfn.CONCAT("[", IF(ISBLANK(AL410), "", _xlfn.CONCAT("[""mac"", """, AL410, """]")), IF(ISBLANK(AM410), "", _xlfn.CONCAT(", [""ip"", """, AM410, """]")), "]"))</f>
        <v/>
      </c>
    </row>
    <row r="411" spans="6:40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>IF(AND(ISBLANK(AL411), ISBLANK(AM411)), "", _xlfn.CONCAT("[", IF(ISBLANK(AL411), "", _xlfn.CONCAT("[""mac"", """, AL411, """]")), IF(ISBLANK(AM411), "", _xlfn.CONCAT(", [""ip"", """, AM411, """]")), "]"))</f>
        <v/>
      </c>
    </row>
    <row r="412" spans="6:40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>IF(AND(ISBLANK(AL412), ISBLANK(AM412)), "", _xlfn.CONCAT("[", IF(ISBLANK(AL412), "", _xlfn.CONCAT("[""mac"", """, AL412, """]")), IF(ISBLANK(AM412), "", _xlfn.CONCAT(", [""ip"", """, AM412, """]")), "]"))</f>
        <v/>
      </c>
    </row>
    <row r="413" spans="6:40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>IF(AND(ISBLANK(AL413), ISBLANK(AM413)), "", _xlfn.CONCAT("[", IF(ISBLANK(AL413), "", _xlfn.CONCAT("[""mac"", """, AL413, """]")), IF(ISBLANK(AM413), "", _xlfn.CONCAT(", [""ip"", """, AM413, """]")), "]"))</f>
        <v/>
      </c>
    </row>
    <row r="414" spans="6:40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>IF(AND(ISBLANK(AL414), ISBLANK(AM414)), "", _xlfn.CONCAT("[", IF(ISBLANK(AL414), "", _xlfn.CONCAT("[""mac"", """, AL414, """]")), IF(ISBLANK(AM414), "", _xlfn.CONCAT(", [""ip"", """, AM414, """]")), "]"))</f>
        <v/>
      </c>
    </row>
    <row r="415" spans="6:40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>IF(AND(ISBLANK(AL415), ISBLANK(AM415)), "", _xlfn.CONCAT("[", IF(ISBLANK(AL415), "", _xlfn.CONCAT("[""mac"", """, AL415, """]")), IF(ISBLANK(AM415), "", _xlfn.CONCAT(", [""ip"", """, AM415, """]")), "]"))</f>
        <v/>
      </c>
    </row>
    <row r="416" spans="6:40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>IF(AND(ISBLANK(AL416), ISBLANK(AM416)), "", _xlfn.CONCAT("[", IF(ISBLANK(AL416), "", _xlfn.CONCAT("[""mac"", """, AL416, """]")), IF(ISBLANK(AM416), "", _xlfn.CONCAT(", [""ip"", """, AM416, """]")), "]"))</f>
        <v/>
      </c>
    </row>
    <row r="417" spans="6:40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>IF(AND(ISBLANK(AL417), ISBLANK(AM417)), "", _xlfn.CONCAT("[", IF(ISBLANK(AL417), "", _xlfn.CONCAT("[""mac"", """, AL417, """]")), IF(ISBLANK(AM417), "", _xlfn.CONCAT(", [""ip"", """, AM417, """]")), "]"))</f>
        <v/>
      </c>
    </row>
    <row r="418" spans="6:40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>IF(AND(ISBLANK(AL418), ISBLANK(AM418)), "", _xlfn.CONCAT("[", IF(ISBLANK(AL418), "", _xlfn.CONCAT("[""mac"", """, AL418, """]")), IF(ISBLANK(AM418), "", _xlfn.CONCAT(", [""ip"", """, AM418, """]")), "]"))</f>
        <v/>
      </c>
    </row>
    <row r="419" spans="6:40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>IF(AND(ISBLANK(AL419), ISBLANK(AM419)), "", _xlfn.CONCAT("[", IF(ISBLANK(AL419), "", _xlfn.CONCAT("[""mac"", """, AL419, """]")), IF(ISBLANK(AM419), "", _xlfn.CONCAT(", [""ip"", """, AM419, """]")), "]"))</f>
        <v/>
      </c>
    </row>
    <row r="420" spans="6:40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>IF(AND(ISBLANK(AL420), ISBLANK(AM420)), "", _xlfn.CONCAT("[", IF(ISBLANK(AL420), "", _xlfn.CONCAT("[""mac"", """, AL420, """]")), IF(ISBLANK(AM420), "", _xlfn.CONCAT(", [""ip"", """, AM420, """]")), "]"))</f>
        <v/>
      </c>
    </row>
    <row r="421" spans="6:40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>IF(AND(ISBLANK(AL421), ISBLANK(AM421)), "", _xlfn.CONCAT("[", IF(ISBLANK(AL421), "", _xlfn.CONCAT("[""mac"", """, AL421, """]")), IF(ISBLANK(AM421), "", _xlfn.CONCAT(", [""ip"", """, AM421, """]")), "]"))</f>
        <v/>
      </c>
    </row>
    <row r="422" spans="6:40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>IF(AND(ISBLANK(AL422), ISBLANK(AM422)), "", _xlfn.CONCAT("[", IF(ISBLANK(AL422), "", _xlfn.CONCAT("[""mac"", """, AL422, """]")), IF(ISBLANK(AM422), "", _xlfn.CONCAT(", [""ip"", """, AM422, """]")), "]"))</f>
        <v/>
      </c>
    </row>
    <row r="423" spans="6:40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>IF(AND(ISBLANK(AL423), ISBLANK(AM423)), "", _xlfn.CONCAT("[", IF(ISBLANK(AL423), "", _xlfn.CONCAT("[""mac"", """, AL423, """]")), IF(ISBLANK(AM423), "", _xlfn.CONCAT(", [""ip"", """, AM423, """]")), "]"))</f>
        <v/>
      </c>
    </row>
    <row r="424" spans="6:40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>IF(AND(ISBLANK(AL424), ISBLANK(AM424)), "", _xlfn.CONCAT("[", IF(ISBLANK(AL424), "", _xlfn.CONCAT("[""mac"", """, AL424, """]")), IF(ISBLANK(AM424), "", _xlfn.CONCAT(", [""ip"", """, AM424, """]")), "]"))</f>
        <v/>
      </c>
    </row>
    <row r="425" spans="6:40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>IF(AND(ISBLANK(AL425), ISBLANK(AM425)), "", _xlfn.CONCAT("[", IF(ISBLANK(AL425), "", _xlfn.CONCAT("[""mac"", """, AL425, """]")), IF(ISBLANK(AM425), "", _xlfn.CONCAT(", [""ip"", """, AM425, """]")), "]"))</f>
        <v/>
      </c>
    </row>
    <row r="426" spans="6:40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>IF(AND(ISBLANK(AL426), ISBLANK(AM426)), "", _xlfn.CONCAT("[", IF(ISBLANK(AL426), "", _xlfn.CONCAT("[""mac"", """, AL426, """]")), IF(ISBLANK(AM426), "", _xlfn.CONCAT(", [""ip"", """, AM426, """]")), "]"))</f>
        <v/>
      </c>
    </row>
    <row r="427" spans="6:40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>IF(AND(ISBLANK(AL427), ISBLANK(AM427)), "", _xlfn.CONCAT("[", IF(ISBLANK(AL427), "", _xlfn.CONCAT("[""mac"", """, AL427, """]")), IF(ISBLANK(AM427), "", _xlfn.CONCAT(", [""ip"", """, AM427, """]")), "]"))</f>
        <v/>
      </c>
    </row>
    <row r="428" spans="6:40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>IF(AND(ISBLANK(AL428), ISBLANK(AM428)), "", _xlfn.CONCAT("[", IF(ISBLANK(AL428), "", _xlfn.CONCAT("[""mac"", """, AL428, """]")), IF(ISBLANK(AM428), "", _xlfn.CONCAT(", [""ip"", """, AM428, """]")), "]"))</f>
        <v/>
      </c>
    </row>
    <row r="429" spans="6:40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>IF(AND(ISBLANK(AL429), ISBLANK(AM429)), "", _xlfn.CONCAT("[", IF(ISBLANK(AL429), "", _xlfn.CONCAT("[""mac"", """, AL429, """]")), IF(ISBLANK(AM429), "", _xlfn.CONCAT(", [""ip"", """, AM429, """]")), "]"))</f>
        <v/>
      </c>
    </row>
    <row r="430" spans="6:40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>IF(AND(ISBLANK(AL430), ISBLANK(AM430)), "", _xlfn.CONCAT("[", IF(ISBLANK(AL430), "", _xlfn.CONCAT("[""mac"", """, AL430, """]")), IF(ISBLANK(AM430), "", _xlfn.CONCAT(", [""ip"", """, AM430, """]")), "]"))</f>
        <v/>
      </c>
    </row>
    <row r="431" spans="6:40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>IF(AND(ISBLANK(AL431), ISBLANK(AM431)), "", _xlfn.CONCAT("[", IF(ISBLANK(AL431), "", _xlfn.CONCAT("[""mac"", """, AL431, """]")), IF(ISBLANK(AM431), "", _xlfn.CONCAT(", [""ip"", """, AM431, """]")), "]"))</f>
        <v/>
      </c>
    </row>
    <row r="432" spans="6:40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>IF(AND(ISBLANK(AL432), ISBLANK(AM432)), "", _xlfn.CONCAT("[", IF(ISBLANK(AL432), "", _xlfn.CONCAT("[""mac"", """, AL432, """]")), IF(ISBLANK(AM432), "", _xlfn.CONCAT(", [""ip"", """, AM432, """]")), "]"))</f>
        <v/>
      </c>
    </row>
    <row r="433" spans="6:40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X433" s="11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>IF(AND(ISBLANK(AL433), ISBLANK(AM433)), "", _xlfn.CONCAT("[", IF(ISBLANK(AL433), "", _xlfn.CONCAT("[""mac"", """, AL433, """]")), IF(ISBLANK(AM433), "", _xlfn.CONCAT(", [""ip"", """, AM433, """]")), "]"))</f>
        <v/>
      </c>
    </row>
    <row r="434" spans="6:40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X434" s="11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>IF(AND(ISBLANK(AL434), ISBLANK(AM434)), "", _xlfn.CONCAT("[", IF(ISBLANK(AL434), "", _xlfn.CONCAT("[""mac"", """, AL434, """]")), IF(ISBLANK(AM434), "", _xlfn.CONCAT(", [""ip"", """, AM434, """]")), "]"))</f>
        <v/>
      </c>
    </row>
    <row r="435" spans="6:40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X435" s="11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>IF(AND(ISBLANK(AL435), ISBLANK(AM435)), "", _xlfn.CONCAT("[", IF(ISBLANK(AL435), "", _xlfn.CONCAT("[""mac"", """, AL435, """]")), IF(ISBLANK(AM435), "", _xlfn.CONCAT(", [""ip"", """, AM435, """]")), "]"))</f>
        <v/>
      </c>
    </row>
    <row r="436" spans="6:40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X436" s="11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>IF(AND(ISBLANK(AL436), ISBLANK(AM436)), "", _xlfn.CONCAT("[", IF(ISBLANK(AL436), "", _xlfn.CONCAT("[""mac"", """, AL436, """]")), IF(ISBLANK(AM436), "", _xlfn.CONCAT(", [""ip"", """, AM436, """]")), "]"))</f>
        <v/>
      </c>
    </row>
    <row r="437" spans="6:40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X437" s="11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>IF(AND(ISBLANK(AL437), ISBLANK(AM437)), "", _xlfn.CONCAT("[", IF(ISBLANK(AL437), "", _xlfn.CONCAT("[""mac"", """, AL437, """]")), IF(ISBLANK(AM437), "", _xlfn.CONCAT(", [""ip"", """, AM437, """]")), "]"))</f>
        <v/>
      </c>
    </row>
    <row r="438" spans="6:40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X438" s="11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>IF(AND(ISBLANK(AL438), ISBLANK(AM438)), "", _xlfn.CONCAT("[", IF(ISBLANK(AL438), "", _xlfn.CONCAT("[""mac"", """, AL438, """]")), IF(ISBLANK(AM438), "", _xlfn.CONCAT(", [""ip"", """, AM438, """]")), "]"))</f>
        <v/>
      </c>
    </row>
    <row r="439" spans="6:40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X439" s="11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>IF(AND(ISBLANK(AL439), ISBLANK(AM439)), "", _xlfn.CONCAT("[", IF(ISBLANK(AL439), "", _xlfn.CONCAT("[""mac"", """, AL439, """]")), IF(ISBLANK(AM439), "", _xlfn.CONCAT(", [""ip"", """, AM439, """]")), "]"))</f>
        <v/>
      </c>
    </row>
    <row r="440" spans="6:40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X440" s="11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>IF(AND(ISBLANK(AL440), ISBLANK(AM440)), "", _xlfn.CONCAT("[", IF(ISBLANK(AL440), "", _xlfn.CONCAT("[""mac"", """, AL440, """]")), IF(ISBLANK(AM440), "", _xlfn.CONCAT(", [""ip"", """, AM440, """]")), "]"))</f>
        <v/>
      </c>
    </row>
    <row r="441" spans="6:40" ht="16" customHeight="1" x14ac:dyDescent="0.2">
      <c r="F441" s="9" t="str">
        <f>IF(ISBLANK(E441), "", Table2[[#This Row],[unique_id]])</f>
        <v/>
      </c>
      <c r="H441" s="15"/>
      <c r="N441" s="9"/>
      <c r="O441" s="11"/>
      <c r="P441" s="11"/>
      <c r="Q441" s="11"/>
      <c r="R441" s="11"/>
      <c r="S441" s="9"/>
      <c r="X441" s="11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>IF(AND(ISBLANK(AL441), ISBLANK(AM441)), "", _xlfn.CONCAT("[", IF(ISBLANK(AL441), "", _xlfn.CONCAT("[""mac"", """, AL441, """]")), IF(ISBLANK(AM441), "", _xlfn.CONCAT(", [""ip"", """, AM441, """]")), "]"))</f>
        <v/>
      </c>
    </row>
    <row r="442" spans="6:40" ht="16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9"/>
      <c r="X442" s="11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>IF(AND(ISBLANK(AL442), ISBLANK(AM442)), "", _xlfn.CONCAT("[", IF(ISBLANK(AL442), "", _xlfn.CONCAT("[""mac"", """, AL442, """]")), IF(ISBLANK(AM442), "", _xlfn.CONCAT(", [""ip"", """, AM442, """]")), "]"))</f>
        <v/>
      </c>
    </row>
    <row r="443" spans="6:40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X443" s="11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>IF(AND(ISBLANK(AL443), ISBLANK(AM443)), "", _xlfn.CONCAT("[", IF(ISBLANK(AL443), "", _xlfn.CONCAT("[""mac"", """, AL443, """]")), IF(ISBLANK(AM443), "", _xlfn.CONCAT(", [""ip"", """, AM443, """]")), "]"))</f>
        <v/>
      </c>
    </row>
    <row r="444" spans="6:40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X444" s="11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>IF(AND(ISBLANK(AL444), ISBLANK(AM444)), "", _xlfn.CONCAT("[", IF(ISBLANK(AL444), "", _xlfn.CONCAT("[""mac"", """, AL444, """]")), IF(ISBLANK(AM444), "", _xlfn.CONCAT(", [""ip"", """, AM444, """]")), "]"))</f>
        <v/>
      </c>
    </row>
    <row r="445" spans="6:40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X445" s="11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>IF(AND(ISBLANK(AL445), ISBLANK(AM445)), "", _xlfn.CONCAT("[", IF(ISBLANK(AL445), "", _xlfn.CONCAT("[""mac"", """, AL445, """]")), IF(ISBLANK(AM445), "", _xlfn.CONCAT(", [""ip"", """, AM445, """]")), "]"))</f>
        <v/>
      </c>
    </row>
    <row r="446" spans="6:40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X446" s="11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>IF(AND(ISBLANK(AL446), ISBLANK(AM446)), "", _xlfn.CONCAT("[", IF(ISBLANK(AL446), "", _xlfn.CONCAT("[""mac"", """, AL446, """]")), IF(ISBLANK(AM446), "", _xlfn.CONCAT(", [""ip"", """, AM446, """]")), "]"))</f>
        <v/>
      </c>
    </row>
    <row r="447" spans="6:40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>IF(AND(ISBLANK(AL447), ISBLANK(AM447)), "", _xlfn.CONCAT("[", IF(ISBLANK(AL447), "", _xlfn.CONCAT("[""mac"", """, AL447, """]")), IF(ISBLANK(AM447), "", _xlfn.CONCAT(", [""ip"", """, AM447, """]")), "]"))</f>
        <v/>
      </c>
    </row>
    <row r="448" spans="6:40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>IF(AND(ISBLANK(AL448), ISBLANK(AM448)), "", _xlfn.CONCAT("[", IF(ISBLANK(AL448), "", _xlfn.CONCAT("[""mac"", """, AL448, """]")), IF(ISBLANK(AM448), "", _xlfn.CONCAT(", [""ip"", """, AM448, """]")), "]"))</f>
        <v/>
      </c>
    </row>
    <row r="449" spans="6:40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>IF(AND(ISBLANK(AL449), ISBLANK(AM449)), "", _xlfn.CONCAT("[", IF(ISBLANK(AL449), "", _xlfn.CONCAT("[""mac"", """, AL449, """]")), IF(ISBLANK(AM449), "", _xlfn.CONCAT(", [""ip"", """, AM449, """]")), "]"))</f>
        <v/>
      </c>
    </row>
    <row r="450" spans="6:40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>IF(AND(ISBLANK(AL450), ISBLANK(AM450)), "", _xlfn.CONCAT("[", IF(ISBLANK(AL450), "", _xlfn.CONCAT("[""mac"", """, AL450, """]")), IF(ISBLANK(AM450), "", _xlfn.CONCAT(", [""ip"", """, AM450, """]")), "]"))</f>
        <v/>
      </c>
    </row>
    <row r="451" spans="6:40" ht="16" customHeight="1" x14ac:dyDescent="0.2">
      <c r="F451" s="9" t="str">
        <f>IF(ISBLANK(E451), "", Table2[[#This Row],[unique_id]])</f>
        <v/>
      </c>
      <c r="G451" s="15"/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>IF(AND(ISBLANK(AL451), ISBLANK(AM451)), "", _xlfn.CONCAT("[", IF(ISBLANK(AL451), "", _xlfn.CONCAT("[""mac"", """, AL451, """]")), IF(ISBLANK(AM451), "", _xlfn.CONCAT(", [""ip"", """, AM451, """]")), "]"))</f>
        <v/>
      </c>
    </row>
    <row r="452" spans="6:40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>IF(AND(ISBLANK(AL455), ISBLANK(AM455)), "", _xlfn.CONCAT("[", IF(ISBLANK(AL455), "", _xlfn.CONCAT("[""mac"", """, AL455, """]")), IF(ISBLANK(AM455), "", _xlfn.CONCAT(", [""ip"", """, AM455, """]")), "]"))</f>
        <v/>
      </c>
    </row>
    <row r="456" spans="6:40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>IF(AND(ISBLANK(AL456), ISBLANK(AM456)), "", _xlfn.CONCAT("[", IF(ISBLANK(AL456), "", _xlfn.CONCAT("[""mac"", """, AL456, """]")), IF(ISBLANK(AM456), "", _xlfn.CONCAT(", [""ip"", """, AM456, """]")), "]"))</f>
        <v/>
      </c>
    </row>
    <row r="457" spans="6:40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>IF(AND(ISBLANK(AL457), ISBLANK(AM457)), "", _xlfn.CONCAT("[", IF(ISBLANK(AL457), "", _xlfn.CONCAT("[""mac"", """, AL457, """]")), IF(ISBLANK(AM457), "", _xlfn.CONCAT(", [""ip"", """, AM457, """]")), "]"))</f>
        <v/>
      </c>
    </row>
    <row r="458" spans="6:40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>IF(AND(ISBLANK(AL458), ISBLANK(AM458)), "", _xlfn.CONCAT("[", IF(ISBLANK(AL458), "", _xlfn.CONCAT("[""mac"", """, AL458, """]")), IF(ISBLANK(AM458), "", _xlfn.CONCAT(", [""ip"", """, AM458, """]")), "]"))</f>
        <v/>
      </c>
    </row>
    <row r="459" spans="6:40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>IF(AND(ISBLANK(AL459), ISBLANK(AM459)), "", _xlfn.CONCAT("[", IF(ISBLANK(AL459), "", _xlfn.CONCAT("[""mac"", """, AL459, """]")), IF(ISBLANK(AM459), "", _xlfn.CONCAT(", [""ip"", """, AM459, """]")), "]"))</f>
        <v/>
      </c>
    </row>
    <row r="460" spans="6:40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>IF(AND(ISBLANK(AL460), ISBLANK(AM460)), "", _xlfn.CONCAT("[", IF(ISBLANK(AL460), "", _xlfn.CONCAT("[""mac"", """, AL460, """]")), IF(ISBLANK(AM460), "", _xlfn.CONCAT(", [""ip"", """, AM460, """]")), "]"))</f>
        <v/>
      </c>
    </row>
    <row r="461" spans="6:40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>IF(AND(ISBLANK(AL461), ISBLANK(AM461)), "", _xlfn.CONCAT("[", IF(ISBLANK(AL461), "", _xlfn.CONCAT("[""mac"", """, AL461, """]")), IF(ISBLANK(AM461), "", _xlfn.CONCAT(", [""ip"", """, AM461, """]")), "]"))</f>
        <v/>
      </c>
    </row>
    <row r="462" spans="6:40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>IF(AND(ISBLANK(AL462), ISBLANK(AM462)), "", _xlfn.CONCAT("[", IF(ISBLANK(AL462), "", _xlfn.CONCAT("[""mac"", """, AL462, """]")), IF(ISBLANK(AM462), "", _xlfn.CONCAT(", [""ip"", """, AM462, """]")), "]"))</f>
        <v/>
      </c>
    </row>
    <row r="463" spans="6:40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>IF(AND(ISBLANK(AL463), ISBLANK(AM463)), "", _xlfn.CONCAT("[", IF(ISBLANK(AL463), "", _xlfn.CONCAT("[""mac"", """, AL463, """]")), IF(ISBLANK(AM463), "", _xlfn.CONCAT(", [""ip"", """, AM463, """]")), "]"))</f>
        <v/>
      </c>
    </row>
    <row r="464" spans="6:40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>IF(AND(ISBLANK(AL464), ISBLANK(AM464)), "", _xlfn.CONCAT("[", IF(ISBLANK(AL464), "", _xlfn.CONCAT("[""mac"", """, AL464, """]")), IF(ISBLANK(AM464), "", _xlfn.CONCAT(", [""ip"", """, AM464, """]")), "]"))</f>
        <v/>
      </c>
    </row>
    <row r="465" spans="6:40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>IF(AND(ISBLANK(AL465), ISBLANK(AM465)), "", _xlfn.CONCAT("[", IF(ISBLANK(AL465), "", _xlfn.CONCAT("[""mac"", """, AL465, """]")), IF(ISBLANK(AM465), "", _xlfn.CONCAT(", [""ip"", """, AM465, """]")), "]"))</f>
        <v/>
      </c>
    </row>
    <row r="466" spans="6:40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>IF(AND(ISBLANK(AL466), ISBLANK(AM466)), "", _xlfn.CONCAT("[", IF(ISBLANK(AL466), "", _xlfn.CONCAT("[""mac"", """, AL466, """]")), IF(ISBLANK(AM466), "", _xlfn.CONCAT(", [""ip"", """, AM466, """]")), "]"))</f>
        <v/>
      </c>
    </row>
    <row r="467" spans="6:40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>IF(AND(ISBLANK(AL467), ISBLANK(AM467)), "", _xlfn.CONCAT("[", IF(ISBLANK(AL467), "", _xlfn.CONCAT("[""mac"", """, AL467, """]")), IF(ISBLANK(AM467), "", _xlfn.CONCAT(", [""ip"", """, AM467, """]")), "]"))</f>
        <v/>
      </c>
    </row>
    <row r="468" spans="6:40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>IF(AND(ISBLANK(AL468), ISBLANK(AM468)), "", _xlfn.CONCAT("[", IF(ISBLANK(AL468), "", _xlfn.CONCAT("[""mac"", """, AL468, """]")), IF(ISBLANK(AM468), "", _xlfn.CONCAT(", [""ip"", """, AM468, """]")), "]"))</f>
        <v/>
      </c>
    </row>
    <row r="469" spans="6:40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>IF(AND(ISBLANK(AL469), ISBLANK(AM469)), "", _xlfn.CONCAT("[", IF(ISBLANK(AL469), "", _xlfn.CONCAT("[""mac"", """, AL469, """]")), IF(ISBLANK(AM469), "", _xlfn.CONCAT(", [""ip"", """, AM469, """]")), "]"))</f>
        <v/>
      </c>
    </row>
    <row r="470" spans="6:40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>IF(AND(ISBLANK(AL470), ISBLANK(AM470)), "", _xlfn.CONCAT("[", IF(ISBLANK(AL470), "", _xlfn.CONCAT("[""mac"", """, AL470, """]")), IF(ISBLANK(AM470), "", _xlfn.CONCAT(", [""ip"", """, AM470, """]")), "]"))</f>
        <v/>
      </c>
    </row>
    <row r="471" spans="6:40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>IF(AND(ISBLANK(AL471), ISBLANK(AM471)), "", _xlfn.CONCAT("[", IF(ISBLANK(AL471), "", _xlfn.CONCAT("[""mac"", """, AL471, """]")), IF(ISBLANK(AM471), "", _xlfn.CONCAT(", [""ip"", """, AM471, """]")), "]"))</f>
        <v/>
      </c>
    </row>
    <row r="472" spans="6:40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>IF(AND(ISBLANK(AL472), ISBLANK(AM472)), "", _xlfn.CONCAT("[", IF(ISBLANK(AL472), "", _xlfn.CONCAT("[""mac"", """, AL472, """]")), IF(ISBLANK(AM472), "", _xlfn.CONCAT(", [""ip"", """, AM472, """]")), "]"))</f>
        <v/>
      </c>
    </row>
    <row r="473" spans="6:40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>IF(AND(ISBLANK(AL473), ISBLANK(AM473)), "", _xlfn.CONCAT("[", IF(ISBLANK(AL473), "", _xlfn.CONCAT("[""mac"", """, AL473, """]")), IF(ISBLANK(AM473), "", _xlfn.CONCAT(", [""ip"", """, AM473, """]")), "]"))</f>
        <v/>
      </c>
    </row>
    <row r="474" spans="6:40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>IF(AND(ISBLANK(AL474), ISBLANK(AM474)), "", _xlfn.CONCAT("[", IF(ISBLANK(AL474), "", _xlfn.CONCAT("[""mac"", """, AL474, """]")), IF(ISBLANK(AM474), "", _xlfn.CONCAT(", [""ip"", """, AM474, """]")), "]"))</f>
        <v/>
      </c>
    </row>
    <row r="475" spans="6:40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>IF(AND(ISBLANK(AL475), ISBLANK(AM475)), "", _xlfn.CONCAT("[", IF(ISBLANK(AL475), "", _xlfn.CONCAT("[""mac"", """, AL475, """]")), IF(ISBLANK(AM475), "", _xlfn.CONCAT(", [""ip"", """, AM475, """]")), "]"))</f>
        <v/>
      </c>
    </row>
    <row r="476" spans="6:40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>IF(AND(ISBLANK(AL476), ISBLANK(AM476)), "", _xlfn.CONCAT("[", IF(ISBLANK(AL476), "", _xlfn.CONCAT("[""mac"", """, AL476, """]")), IF(ISBLANK(AM476), "", _xlfn.CONCAT(", [""ip"", """, AM476, """]")), "]"))</f>
        <v/>
      </c>
    </row>
    <row r="477" spans="6:40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>IF(AND(ISBLANK(AL477), ISBLANK(AM477)), "", _xlfn.CONCAT("[", IF(ISBLANK(AL477), "", _xlfn.CONCAT("[""mac"", """, AL477, """]")), IF(ISBLANK(AM477), "", _xlfn.CONCAT(", [""ip"", """, AM477, """]")), "]"))</f>
        <v/>
      </c>
    </row>
    <row r="478" spans="6:40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>IF(AND(ISBLANK(AL478), ISBLANK(AM478)), "", _xlfn.CONCAT("[", IF(ISBLANK(AL478), "", _xlfn.CONCAT("[""mac"", """, AL478, """]")), IF(ISBLANK(AM478), "", _xlfn.CONCAT(", [""ip"", """, AM478, """]")), "]"))</f>
        <v/>
      </c>
    </row>
    <row r="479" spans="6:40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>IF(AND(ISBLANK(AL479), ISBLANK(AM479)), "", _xlfn.CONCAT("[", IF(ISBLANK(AL479), "", _xlfn.CONCAT("[""mac"", """, AL479, """]")), IF(ISBLANK(AM479), "", _xlfn.CONCAT(", [""ip"", """, AM479, """]")), "]"))</f>
        <v/>
      </c>
    </row>
    <row r="480" spans="6:40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>IF(AND(ISBLANK(AL480), ISBLANK(AM480)), "", _xlfn.CONCAT("[", IF(ISBLANK(AL480), "", _xlfn.CONCAT("[""mac"", """, AL480, """]")), IF(ISBLANK(AM480), "", _xlfn.CONCAT(", [""ip"", """, AM480, """]")), "]"))</f>
        <v/>
      </c>
    </row>
    <row r="481" spans="6:40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>IF(AND(ISBLANK(AL481), ISBLANK(AM481)), "", _xlfn.CONCAT("[", IF(ISBLANK(AL481), "", _xlfn.CONCAT("[""mac"", """, AL481, """]")), IF(ISBLANK(AM481), "", _xlfn.CONCAT(", [""ip"", """, AM481, """]")), "]"))</f>
        <v/>
      </c>
    </row>
    <row r="482" spans="6:40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>IF(AND(ISBLANK(AL482), ISBLANK(AM482)), "", _xlfn.CONCAT("[", IF(ISBLANK(AL482), "", _xlfn.CONCAT("[""mac"", """, AL482, """]")), IF(ISBLANK(AM482), "", _xlfn.CONCAT(", [""ip"", """, AM482, """]")), "]"))</f>
        <v/>
      </c>
    </row>
    <row r="483" spans="6:40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>IF(AND(ISBLANK(AL483), ISBLANK(AM483)), "", _xlfn.CONCAT("[", IF(ISBLANK(AL483), "", _xlfn.CONCAT("[""mac"", """, AL483, """]")), IF(ISBLANK(AM483), "", _xlfn.CONCAT(", [""ip"", """, AM483, """]")), "]"))</f>
        <v/>
      </c>
    </row>
    <row r="484" spans="6:40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>IF(AND(ISBLANK(AL484), ISBLANK(AM484)), "", _xlfn.CONCAT("[", IF(ISBLANK(AL484), "", _xlfn.CONCAT("[""mac"", """, AL484, """]")), IF(ISBLANK(AM484), "", _xlfn.CONCAT(", [""ip"", """, AM484, """]")), "]"))</f>
        <v/>
      </c>
    </row>
    <row r="485" spans="6:40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>IF(AND(ISBLANK(AL485), ISBLANK(AM485)), "", _xlfn.CONCAT("[", IF(ISBLANK(AL485), "", _xlfn.CONCAT("[""mac"", """, AL485, """]")), IF(ISBLANK(AM485), "", _xlfn.CONCAT(", [""ip"", """, AM485, """]")), "]"))</f>
        <v/>
      </c>
    </row>
    <row r="486" spans="6:40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>IF(AND(ISBLANK(AL486), ISBLANK(AM486)), "", _xlfn.CONCAT("[", IF(ISBLANK(AL486), "", _xlfn.CONCAT("[""mac"", """, AL486, """]")), IF(ISBLANK(AM486), "", _xlfn.CONCAT(", [""ip"", """, AM486, """]")), "]"))</f>
        <v/>
      </c>
    </row>
    <row r="487" spans="6:40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>IF(AND(ISBLANK(AL487), ISBLANK(AM487)), "", _xlfn.CONCAT("[", IF(ISBLANK(AL487), "", _xlfn.CONCAT("[""mac"", """, AL487, """]")), IF(ISBLANK(AM487), "", _xlfn.CONCAT(", [""ip"", """, AM487, """]")), "]"))</f>
        <v/>
      </c>
    </row>
    <row r="488" spans="6:40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>IF(AND(ISBLANK(AL488), ISBLANK(AM488)), "", _xlfn.CONCAT("[", IF(ISBLANK(AL488), "", _xlfn.CONCAT("[""mac"", """, AL488, """]")), IF(ISBLANK(AM488), "", _xlfn.CONCAT(", [""ip"", """, AM488, """]")), "]"))</f>
        <v/>
      </c>
    </row>
    <row r="489" spans="6:40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>IF(AND(ISBLANK(AL489), ISBLANK(AM489)), "", _xlfn.CONCAT("[", IF(ISBLANK(AL489), "", _xlfn.CONCAT("[""mac"", """, AL489, """]")), IF(ISBLANK(AM489), "", _xlfn.CONCAT(", [""ip"", """, AM489, """]")), "]"))</f>
        <v/>
      </c>
    </row>
    <row r="490" spans="6:40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>IF(AND(ISBLANK(AL490), ISBLANK(AM490)), "", _xlfn.CONCAT("[", IF(ISBLANK(AL490), "", _xlfn.CONCAT("[""mac"", """, AL490, """]")), IF(ISBLANK(AM490), "", _xlfn.CONCAT(", [""ip"", """, AM490, """]")), "]"))</f>
        <v/>
      </c>
    </row>
    <row r="491" spans="6:40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>IF(AND(ISBLANK(AL491), ISBLANK(AM491)), "", _xlfn.CONCAT("[", IF(ISBLANK(AL491), "", _xlfn.CONCAT("[""mac"", """, AL491, """]")), IF(ISBLANK(AM491), "", _xlfn.CONCAT(", [""ip"", """, AM491, """]")), "]"))</f>
        <v/>
      </c>
    </row>
    <row r="492" spans="6:40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>IF(AND(ISBLANK(AL492), ISBLANK(AM492)), "", _xlfn.CONCAT("[", IF(ISBLANK(AL492), "", _xlfn.CONCAT("[""mac"", """, AL492, """]")), IF(ISBLANK(AM492), "", _xlfn.CONCAT(", [""ip"", """, AM492, """]")), "]"))</f>
        <v/>
      </c>
    </row>
    <row r="493" spans="6:40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>IF(AND(ISBLANK(AL493), ISBLANK(AM493)), "", _xlfn.CONCAT("[", IF(ISBLANK(AL493), "", _xlfn.CONCAT("[""mac"", """, AL493, """]")), IF(ISBLANK(AM493), "", _xlfn.CONCAT(", [""ip"", """, AM493, """]")), "]"))</f>
        <v/>
      </c>
    </row>
    <row r="494" spans="6:40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>IF(AND(ISBLANK(AL494), ISBLANK(AM494)), "", _xlfn.CONCAT("[", IF(ISBLANK(AL494), "", _xlfn.CONCAT("[""mac"", """, AL494, """]")), IF(ISBLANK(AM494), "", _xlfn.CONCAT(", [""ip"", """, AM494, """]")), "]"))</f>
        <v/>
      </c>
    </row>
    <row r="495" spans="6:40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>IF(AND(ISBLANK(AL495), ISBLANK(AM495)), "", _xlfn.CONCAT("[", IF(ISBLANK(AL495), "", _xlfn.CONCAT("[""mac"", """, AL495, """]")), IF(ISBLANK(AM495), "", _xlfn.CONCAT(", [""ip"", """, AM495, """]")), "]"))</f>
        <v/>
      </c>
    </row>
    <row r="496" spans="6:40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>IF(AND(ISBLANK(AL496), ISBLANK(AM496)), "", _xlfn.CONCAT("[", IF(ISBLANK(AL496), "", _xlfn.CONCAT("[""mac"", """, AL496, """]")), IF(ISBLANK(AM496), "", _xlfn.CONCAT(", [""ip"", """, AM496, """]")), "]"))</f>
        <v/>
      </c>
    </row>
    <row r="497" spans="6:40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>IF(AND(ISBLANK(AL497), ISBLANK(AM497)), "", _xlfn.CONCAT("[", IF(ISBLANK(AL497), "", _xlfn.CONCAT("[""mac"", """, AL497, """]")), IF(ISBLANK(AM497), "", _xlfn.CONCAT(", [""ip"", """, AM497, """]")), "]"))</f>
        <v/>
      </c>
    </row>
    <row r="498" spans="6:40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>IF(AND(ISBLANK(AL498), ISBLANK(AM498)), "", _xlfn.CONCAT("[", IF(ISBLANK(AL498), "", _xlfn.CONCAT("[""mac"", """, AL498, """]")), IF(ISBLANK(AM498), "", _xlfn.CONCAT(", [""ip"", """, AM498, """]")), "]"))</f>
        <v/>
      </c>
    </row>
    <row r="499" spans="6:40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>IF(AND(ISBLANK(AL499), ISBLANK(AM499)), "", _xlfn.CONCAT("[", IF(ISBLANK(AL499), "", _xlfn.CONCAT("[""mac"", """, AL499, """]")), IF(ISBLANK(AM499), "", _xlfn.CONCAT(", [""ip"", """, AM499, """]")), "]"))</f>
        <v/>
      </c>
    </row>
    <row r="500" spans="6:40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>IF(AND(ISBLANK(AL500), ISBLANK(AM500)), "", _xlfn.CONCAT("[", IF(ISBLANK(AL500), "", _xlfn.CONCAT("[""mac"", """, AL500, """]")), IF(ISBLANK(AM500), "", _xlfn.CONCAT(", [""ip"", """, AM500, """]")), "]"))</f>
        <v/>
      </c>
    </row>
    <row r="501" spans="6:40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>IF(AND(ISBLANK(AL501), ISBLANK(AM501)), "", _xlfn.CONCAT("[", IF(ISBLANK(AL501), "", _xlfn.CONCAT("[""mac"", """, AL501, """]")), IF(ISBLANK(AM501), "", _xlfn.CONCAT(", [""ip"", """, AM501, """]")), "]"))</f>
        <v/>
      </c>
    </row>
    <row r="502" spans="6:40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>IF(AND(ISBLANK(AL502), ISBLANK(AM502)), "", _xlfn.CONCAT("[", IF(ISBLANK(AL502), "", _xlfn.CONCAT("[""mac"", """, AL502, """]")), IF(ISBLANK(AM502), "", _xlfn.CONCAT(", [""ip"", """, AM502, """]")), "]"))</f>
        <v/>
      </c>
    </row>
    <row r="503" spans="6:40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>IF(AND(ISBLANK(AL503), ISBLANK(AM503)), "", _xlfn.CONCAT("[", IF(ISBLANK(AL503), "", _xlfn.CONCAT("[""mac"", """, AL503, """]")), IF(ISBLANK(AM503), "", _xlfn.CONCAT(", [""ip"", """, AM503, """]")), "]"))</f>
        <v/>
      </c>
    </row>
    <row r="504" spans="6:40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>IF(AND(ISBLANK(AL504), ISBLANK(AM504)), "", _xlfn.CONCAT("[", IF(ISBLANK(AL504), "", _xlfn.CONCAT("[""mac"", """, AL504, """]")), IF(ISBLANK(AM504), "", _xlfn.CONCAT(", [""ip"", """, AM504, """]")), "]"))</f>
        <v/>
      </c>
    </row>
    <row r="505" spans="6:40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>IF(AND(ISBLANK(AL505), ISBLANK(AM505)), "", _xlfn.CONCAT("[", IF(ISBLANK(AL505), "", _xlfn.CONCAT("[""mac"", """, AL505, """]")), IF(ISBLANK(AM505), "", _xlfn.CONCAT(", [""ip"", """, AM505, """]")), "]"))</f>
        <v/>
      </c>
    </row>
    <row r="506" spans="6:40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>IF(AND(ISBLANK(AL506), ISBLANK(AM506)), "", _xlfn.CONCAT("[", IF(ISBLANK(AL506), "", _xlfn.CONCAT("[""mac"", """, AL506, """]")), IF(ISBLANK(AM506), "", _xlfn.CONCAT(", [""ip"", """, AM506, """]")), "]"))</f>
        <v/>
      </c>
    </row>
    <row r="507" spans="6:40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>IF(AND(ISBLANK(AL507), ISBLANK(AM507)), "", _xlfn.CONCAT("[", IF(ISBLANK(AL507), "", _xlfn.CONCAT("[""mac"", """, AL507, """]")), IF(ISBLANK(AM507), "", _xlfn.CONCAT(", [""ip"", """, AM507, """]")), "]"))</f>
        <v/>
      </c>
    </row>
    <row r="508" spans="6:40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>IF(AND(ISBLANK(AL508), ISBLANK(AM508)), "", _xlfn.CONCAT("[", IF(ISBLANK(AL508), "", _xlfn.CONCAT("[""mac"", """, AL508, """]")), IF(ISBLANK(AM508), "", _xlfn.CONCAT(", [""ip"", """, AM508, """]")), "]"))</f>
        <v/>
      </c>
    </row>
    <row r="509" spans="6:40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>IF(AND(ISBLANK(AL509), ISBLANK(AM509)), "", _xlfn.CONCAT("[", IF(ISBLANK(AL509), "", _xlfn.CONCAT("[""mac"", """, AL509, """]")), IF(ISBLANK(AM509), "", _xlfn.CONCAT(", [""ip"", """, AM509, """]")), "]"))</f>
        <v/>
      </c>
    </row>
    <row r="510" spans="6:40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>IF(AND(ISBLANK(AL510), ISBLANK(AM510)), "", _xlfn.CONCAT("[", IF(ISBLANK(AL510), "", _xlfn.CONCAT("[""mac"", """, AL510, """]")), IF(ISBLANK(AM510), "", _xlfn.CONCAT(", [""ip"", """, AM510, """]")), "]"))</f>
        <v/>
      </c>
    </row>
    <row r="511" spans="6:40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>IF(AND(ISBLANK(AL511), ISBLANK(AM511)), "", _xlfn.CONCAT("[", IF(ISBLANK(AL511), "", _xlfn.CONCAT("[""mac"", """, AL511, """]")), IF(ISBLANK(AM511), "", _xlfn.CONCAT(", [""ip"", """, AM511, """]")), "]"))</f>
        <v/>
      </c>
    </row>
    <row r="512" spans="6:40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>IF(AND(ISBLANK(AL512), ISBLANK(AM512)), "", _xlfn.CONCAT("[", IF(ISBLANK(AL512), "", _xlfn.CONCAT("[""mac"", """, AL512, """]")), IF(ISBLANK(AM512), "", _xlfn.CONCAT(", [""ip"", """, AM512, """]")), "]"))</f>
        <v/>
      </c>
    </row>
    <row r="513" spans="6:40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>IF(AND(ISBLANK(AL513), ISBLANK(AM513)), "", _xlfn.CONCAT("[", IF(ISBLANK(AL513), "", _xlfn.CONCAT("[""mac"", """, AL513, """]")), IF(ISBLANK(AM513), "", _xlfn.CONCAT(", [""ip"", """, AM513, """]")), "]"))</f>
        <v/>
      </c>
    </row>
    <row r="514" spans="6:40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>IF(AND(ISBLANK(AL514), ISBLANK(AM514)), "", _xlfn.CONCAT("[", IF(ISBLANK(AL514), "", _xlfn.CONCAT("[""mac"", """, AL514, """]")), IF(ISBLANK(AM514), "", _xlfn.CONCAT(", [""ip"", """, AM514, """]")), "]"))</f>
        <v/>
      </c>
    </row>
    <row r="515" spans="6:40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>IF(AND(ISBLANK(AL515), ISBLANK(AM515)), "", _xlfn.CONCAT("[", IF(ISBLANK(AL515), "", _xlfn.CONCAT("[""mac"", """, AL515, """]")), IF(ISBLANK(AM515), "", _xlfn.CONCAT(", [""ip"", """, AM515, """]")), "]"))</f>
        <v/>
      </c>
    </row>
    <row r="516" spans="6:40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>IF(AND(ISBLANK(AL519), ISBLANK(AM519)), "", _xlfn.CONCAT("[", IF(ISBLANK(AL519), "", _xlfn.CONCAT("[""mac"", """, AL519, """]")), IF(ISBLANK(AM519), "", _xlfn.CONCAT(", [""ip"", """, AM519, """]")), "]"))</f>
        <v/>
      </c>
    </row>
    <row r="520" spans="6:40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>IF(AND(ISBLANK(AL520), ISBLANK(AM520)), "", _xlfn.CONCAT("[", IF(ISBLANK(AL520), "", _xlfn.CONCAT("[""mac"", """, AL520, """]")), IF(ISBLANK(AM520), "", _xlfn.CONCAT(", [""ip"", """, AM520, """]")), "]"))</f>
        <v/>
      </c>
    </row>
    <row r="521" spans="6:40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>IF(AND(ISBLANK(AL521), ISBLANK(AM521)), "", _xlfn.CONCAT("[", IF(ISBLANK(AL521), "", _xlfn.CONCAT("[""mac"", """, AL521, """]")), IF(ISBLANK(AM521), "", _xlfn.CONCAT(", [""ip"", """, AM521, """]")), "]"))</f>
        <v/>
      </c>
    </row>
    <row r="522" spans="6:40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>IF(AND(ISBLANK(AL522), ISBLANK(AM522)), "", _xlfn.CONCAT("[", IF(ISBLANK(AL522), "", _xlfn.CONCAT("[""mac"", """, AL522, """]")), IF(ISBLANK(AM522), "", _xlfn.CONCAT(", [""ip"", """, AM522, """]")), "]"))</f>
        <v/>
      </c>
    </row>
    <row r="523" spans="6:40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>IF(AND(ISBLANK(AL523), ISBLANK(AM523)), "", _xlfn.CONCAT("[", IF(ISBLANK(AL523), "", _xlfn.CONCAT("[""mac"", """, AL523, """]")), IF(ISBLANK(AM523), "", _xlfn.CONCAT(", [""ip"", """, AM523, """]")), "]"))</f>
        <v/>
      </c>
    </row>
    <row r="524" spans="6:40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>IF(AND(ISBLANK(AL524), ISBLANK(AM524)), "", _xlfn.CONCAT("[", IF(ISBLANK(AL524), "", _xlfn.CONCAT("[""mac"", """, AL524, """]")), IF(ISBLANK(AM524), "", _xlfn.CONCAT(", [""ip"", """, AM524, """]")), "]"))</f>
        <v/>
      </c>
    </row>
    <row r="525" spans="6:40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>IF(AND(ISBLANK(AL525), ISBLANK(AM525)), "", _xlfn.CONCAT("[", IF(ISBLANK(AL525), "", _xlfn.CONCAT("[""mac"", """, AL525, """]")), IF(ISBLANK(AM525), "", _xlfn.CONCAT(", [""ip"", """, AM525, """]")), "]"))</f>
        <v/>
      </c>
    </row>
    <row r="526" spans="6:40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>IF(AND(ISBLANK(AL526), ISBLANK(AM526)), "", _xlfn.CONCAT("[", IF(ISBLANK(AL526), "", _xlfn.CONCAT("[""mac"", """, AL526, """]")), IF(ISBLANK(AM526), "", _xlfn.CONCAT(", [""ip"", """, AM526, """]")), "]"))</f>
        <v/>
      </c>
    </row>
    <row r="527" spans="6:40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>IF(AND(ISBLANK(AL527), ISBLANK(AM527)), "", _xlfn.CONCAT("[", IF(ISBLANK(AL527), "", _xlfn.CONCAT("[""mac"", """, AL527, """]")), IF(ISBLANK(AM527), "", _xlfn.CONCAT(", [""ip"", """, AM527, """]")), "]"))</f>
        <v/>
      </c>
    </row>
    <row r="528" spans="6:40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>IF(AND(ISBLANK(AL528), ISBLANK(AM528)), "", _xlfn.CONCAT("[", IF(ISBLANK(AL528), "", _xlfn.CONCAT("[""mac"", """, AL528, """]")), IF(ISBLANK(AM528), "", _xlfn.CONCAT(", [""ip"", """, AM528, """]")), "]"))</f>
        <v/>
      </c>
    </row>
    <row r="529" spans="6:40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>IF(AND(ISBLANK(AL529), ISBLANK(AM529)), "", _xlfn.CONCAT("[", IF(ISBLANK(AL529), "", _xlfn.CONCAT("[""mac"", """, AL529, """]")), IF(ISBLANK(AM529), "", _xlfn.CONCAT(", [""ip"", """, AM529, """]")), "]"))</f>
        <v/>
      </c>
    </row>
    <row r="530" spans="6:40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>IF(AND(ISBLANK(AL530), ISBLANK(AM530)), "", _xlfn.CONCAT("[", IF(ISBLANK(AL530), "", _xlfn.CONCAT("[""mac"", """, AL530, """]")), IF(ISBLANK(AM530), "", _xlfn.CONCAT(", [""ip"", """, AM530, """]")), "]"))</f>
        <v/>
      </c>
    </row>
    <row r="531" spans="6:40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>IF(AND(ISBLANK(AL531), ISBLANK(AM531)), "", _xlfn.CONCAT("[", IF(ISBLANK(AL531), "", _xlfn.CONCAT("[""mac"", """, AL531, """]")), IF(ISBLANK(AM531), "", _xlfn.CONCAT(", [""ip"", """, AM531, """]")), "]"))</f>
        <v/>
      </c>
    </row>
    <row r="532" spans="6:40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>IF(AND(ISBLANK(AL532), ISBLANK(AM532)), "", _xlfn.CONCAT("[", IF(ISBLANK(AL532), "", _xlfn.CONCAT("[""mac"", """, AL532, """]")), IF(ISBLANK(AM532), "", _xlfn.CONCAT(", [""ip"", """, AM532, """]")), "]"))</f>
        <v/>
      </c>
    </row>
    <row r="533" spans="6:40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>IF(AND(ISBLANK(AL533), ISBLANK(AM533)), "", _xlfn.CONCAT("[", IF(ISBLANK(AL533), "", _xlfn.CONCAT("[""mac"", """, AL533, """]")), IF(ISBLANK(AM533), "", _xlfn.CONCAT(", [""ip"", """, AM533, """]")), "]"))</f>
        <v/>
      </c>
    </row>
    <row r="534" spans="6:40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>IF(AND(ISBLANK(AL534), ISBLANK(AM534)), "", _xlfn.CONCAT("[", IF(ISBLANK(AL534), "", _xlfn.CONCAT("[""mac"", """, AL534, """]")), IF(ISBLANK(AM534), "", _xlfn.CONCAT(", [""ip"", """, AM534, """]")), "]"))</f>
        <v/>
      </c>
    </row>
    <row r="535" spans="6:40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>IF(AND(ISBLANK(AL535), ISBLANK(AM535)), "", _xlfn.CONCAT("[", IF(ISBLANK(AL535), "", _xlfn.CONCAT("[""mac"", """, AL535, """]")), IF(ISBLANK(AM535), "", _xlfn.CONCAT(", [""ip"", """, AM535, """]")), "]"))</f>
        <v/>
      </c>
    </row>
    <row r="536" spans="6:40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>IF(AND(ISBLANK(AL536), ISBLANK(AM536)), "", _xlfn.CONCAT("[", IF(ISBLANK(AL536), "", _xlfn.CONCAT("[""mac"", """, AL536, """]")), IF(ISBLANK(AM536), "", _xlfn.CONCAT(", [""ip"", """, AM536, """]")), "]"))</f>
        <v/>
      </c>
    </row>
    <row r="537" spans="6:40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>IF(AND(ISBLANK(AL537), ISBLANK(AM537)), "", _xlfn.CONCAT("[", IF(ISBLANK(AL537), "", _xlfn.CONCAT("[""mac"", """, AL537, """]")), IF(ISBLANK(AM537), "", _xlfn.CONCAT(", [""ip"", """, AM537, """]")), "]"))</f>
        <v/>
      </c>
    </row>
    <row r="538" spans="6:40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>IF(AND(ISBLANK(AL538), ISBLANK(AM538)), "", _xlfn.CONCAT("[", IF(ISBLANK(AL538), "", _xlfn.CONCAT("[""mac"", """, AL538, """]")), IF(ISBLANK(AM538), "", _xlfn.CONCAT(", [""ip"", """, AM538, """]")), "]"))</f>
        <v/>
      </c>
    </row>
    <row r="539" spans="6:40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>IF(AND(ISBLANK(AL539), ISBLANK(AM539)), "", _xlfn.CONCAT("[", IF(ISBLANK(AL539), "", _xlfn.CONCAT("[""mac"", """, AL539, """]")), IF(ISBLANK(AM539), "", _xlfn.CONCAT(", [""ip"", """, AM539, """]")), "]"))</f>
        <v/>
      </c>
    </row>
    <row r="540" spans="6:40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>IF(AND(ISBLANK(AL540), ISBLANK(AM540)), "", _xlfn.CONCAT("[", IF(ISBLANK(AL540), "", _xlfn.CONCAT("[""mac"", """, AL540, """]")), IF(ISBLANK(AM540), "", _xlfn.CONCAT(", [""ip"", """, AM540, """]")), "]"))</f>
        <v/>
      </c>
    </row>
    <row r="541" spans="6:40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>IF(AND(ISBLANK(AL541), ISBLANK(AM541)), "", _xlfn.CONCAT("[", IF(ISBLANK(AL541), "", _xlfn.CONCAT("[""mac"", """, AL541, """]")), IF(ISBLANK(AM541), "", _xlfn.CONCAT(", [""ip"", """, AM541, """]")), "]"))</f>
        <v/>
      </c>
    </row>
    <row r="542" spans="6:40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>IF(AND(ISBLANK(AL542), ISBLANK(AM542)), "", _xlfn.CONCAT("[", IF(ISBLANK(AL542), "", _xlfn.CONCAT("[""mac"", """, AL542, """]")), IF(ISBLANK(AM542), "", _xlfn.CONCAT(", [""ip"", """, AM542, """]")), "]"))</f>
        <v/>
      </c>
    </row>
    <row r="543" spans="6:40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>IF(AND(ISBLANK(AL543), ISBLANK(AM543)), "", _xlfn.CONCAT("[", IF(ISBLANK(AL543), "", _xlfn.CONCAT("[""mac"", """, AL543, """]")), IF(ISBLANK(AM543), "", _xlfn.CONCAT(", [""ip"", """, AM543, """]")), "]"))</f>
        <v/>
      </c>
    </row>
    <row r="544" spans="6:40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>IF(AND(ISBLANK(AL544), ISBLANK(AM544)), "", _xlfn.CONCAT("[", IF(ISBLANK(AL544), "", _xlfn.CONCAT("[""mac"", """, AL544, """]")), IF(ISBLANK(AM544), "", _xlfn.CONCAT(", [""ip"", """, AM544, """]")), "]"))</f>
        <v/>
      </c>
    </row>
    <row r="545" spans="6:40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>IF(AND(ISBLANK(AL545), ISBLANK(AM545)), "", _xlfn.CONCAT("[", IF(ISBLANK(AL545), "", _xlfn.CONCAT("[""mac"", """, AL545, """]")), IF(ISBLANK(AM545), "", _xlfn.CONCAT(", [""ip"", """, AM545, """]")), "]"))</f>
        <v/>
      </c>
    </row>
    <row r="546" spans="6:40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>IF(AND(ISBLANK(AL546), ISBLANK(AM546)), "", _xlfn.CONCAT("[", IF(ISBLANK(AL546), "", _xlfn.CONCAT("[""mac"", """, AL546, """]")), IF(ISBLANK(AM546), "", _xlfn.CONCAT(", [""ip"", """, AM546, """]")), "]"))</f>
        <v/>
      </c>
    </row>
    <row r="547" spans="6:40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>IF(AND(ISBLANK(AL547), ISBLANK(AM547)), "", _xlfn.CONCAT("[", IF(ISBLANK(AL547), "", _xlfn.CONCAT("[""mac"", """, AL547, """]")), IF(ISBLANK(AM547), "", _xlfn.CONCAT(", [""ip"", """, AM547, """]")), "]"))</f>
        <v/>
      </c>
    </row>
    <row r="548" spans="6:40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>IF(AND(ISBLANK(AL548), ISBLANK(AM548)), "", _xlfn.CONCAT("[", IF(ISBLANK(AL548), "", _xlfn.CONCAT("[""mac"", """, AL548, """]")), IF(ISBLANK(AM548), "", _xlfn.CONCAT(", [""ip"", """, AM548, """]")), "]"))</f>
        <v/>
      </c>
    </row>
    <row r="549" spans="6:40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>IF(AND(ISBLANK(AL549), ISBLANK(AM549)), "", _xlfn.CONCAT("[", IF(ISBLANK(AL549), "", _xlfn.CONCAT("[""mac"", """, AL549, """]")), IF(ISBLANK(AM549), "", _xlfn.CONCAT(", [""ip"", """, AM549, """]")), "]"))</f>
        <v/>
      </c>
    </row>
    <row r="550" spans="6:40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>IF(AND(ISBLANK(AL550), ISBLANK(AM550)), "", _xlfn.CONCAT("[", IF(ISBLANK(AL550), "", _xlfn.CONCAT("[""mac"", """, AL550, """]")), IF(ISBLANK(AM550), "", _xlfn.CONCAT(", [""ip"", """, AM550, """]")), "]"))</f>
        <v/>
      </c>
    </row>
    <row r="551" spans="6:40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>IF(AND(ISBLANK(AL551), ISBLANK(AM551)), "", _xlfn.CONCAT("[", IF(ISBLANK(AL551), "", _xlfn.CONCAT("[""mac"", """, AL551, """]")), IF(ISBLANK(AM551), "", _xlfn.CONCAT(", [""ip"", """, AM551, """]")), "]"))</f>
        <v/>
      </c>
    </row>
    <row r="552" spans="6:40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>IF(AND(ISBLANK(AL552), ISBLANK(AM552)), "", _xlfn.CONCAT("[", IF(ISBLANK(AL552), "", _xlfn.CONCAT("[""mac"", """, AL552, """]")), IF(ISBLANK(AM552), "", _xlfn.CONCAT(", [""ip"", """, AM552, """]")), "]"))</f>
        <v/>
      </c>
    </row>
    <row r="553" spans="6:40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>IF(AND(ISBLANK(AL553), ISBLANK(AM553)), "", _xlfn.CONCAT("[", IF(ISBLANK(AL553), "", _xlfn.CONCAT("[""mac"", """, AL553, """]")), IF(ISBLANK(AM553), "", _xlfn.CONCAT(", [""ip"", """, AM553, """]")), "]"))</f>
        <v/>
      </c>
    </row>
    <row r="554" spans="6:40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>IF(AND(ISBLANK(AL554), ISBLANK(AM554)), "", _xlfn.CONCAT("[", IF(ISBLANK(AL554), "", _xlfn.CONCAT("[""mac"", """, AL554, """]")), IF(ISBLANK(AM554), "", _xlfn.CONCAT(", [""ip"", """, AM554, """]")), "]"))</f>
        <v/>
      </c>
    </row>
    <row r="555" spans="6:40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>IF(AND(ISBLANK(AL555), ISBLANK(AM555)), "", _xlfn.CONCAT("[", IF(ISBLANK(AL555), "", _xlfn.CONCAT("[""mac"", """, AL555, """]")), IF(ISBLANK(AM555), "", _xlfn.CONCAT(", [""ip"", """, AM555, """]")), "]"))</f>
        <v/>
      </c>
    </row>
    <row r="556" spans="6:40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>IF(AND(ISBLANK(AL556), ISBLANK(AM556)), "", _xlfn.CONCAT("[", IF(ISBLANK(AL556), "", _xlfn.CONCAT("[""mac"", """, AL556, """]")), IF(ISBLANK(AM556), "", _xlfn.CONCAT(", [""ip"", """, AM556, """]")), "]"))</f>
        <v/>
      </c>
    </row>
    <row r="557" spans="6:40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>IF(AND(ISBLANK(AL557), ISBLANK(AM557)), "", _xlfn.CONCAT("[", IF(ISBLANK(AL557), "", _xlfn.CONCAT("[""mac"", """, AL557, """]")), IF(ISBLANK(AM557), "", _xlfn.CONCAT(", [""ip"", """, AM557, """]")), "]"))</f>
        <v/>
      </c>
    </row>
    <row r="558" spans="6:40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>IF(AND(ISBLANK(AL558), ISBLANK(AM558)), "", _xlfn.CONCAT("[", IF(ISBLANK(AL558), "", _xlfn.CONCAT("[""mac"", """, AL558, """]")), IF(ISBLANK(AM558), "", _xlfn.CONCAT(", [""ip"", """, AM558, """]")), "]"))</f>
        <v/>
      </c>
    </row>
    <row r="559" spans="6:40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>IF(AND(ISBLANK(AL559), ISBLANK(AM559)), "", _xlfn.CONCAT("[", IF(ISBLANK(AL559), "", _xlfn.CONCAT("[""mac"", """, AL559, """]")), IF(ISBLANK(AM559), "", _xlfn.CONCAT(", [""ip"", """, AM559, """]")), "]"))</f>
        <v/>
      </c>
    </row>
    <row r="560" spans="6:40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>IF(AND(ISBLANK(AL560), ISBLANK(AM560)), "", _xlfn.CONCAT("[", IF(ISBLANK(AL560), "", _xlfn.CONCAT("[""mac"", """, AL560, """]")), IF(ISBLANK(AM560), "", _xlfn.CONCAT(", [""ip"", """, AM560, """]")), "]"))</f>
        <v/>
      </c>
    </row>
    <row r="561" spans="6:40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>IF(AND(ISBLANK(AL561), ISBLANK(AM561)), "", _xlfn.CONCAT("[", IF(ISBLANK(AL561), "", _xlfn.CONCAT("[""mac"", """, AL561, """]")), IF(ISBLANK(AM561), "", _xlfn.CONCAT(", [""ip"", """, AM561, """]")), "]"))</f>
        <v/>
      </c>
    </row>
    <row r="562" spans="6:40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>IF(AND(ISBLANK(AL562), ISBLANK(AM562)), "", _xlfn.CONCAT("[", IF(ISBLANK(AL562), "", _xlfn.CONCAT("[""mac"", """, AL562, """]")), IF(ISBLANK(AM562), "", _xlfn.CONCAT(", [""ip"", """, AM562, """]")), "]"))</f>
        <v/>
      </c>
    </row>
    <row r="563" spans="6:40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>IF(AND(ISBLANK(AL563), ISBLANK(AM563)), "", _xlfn.CONCAT("[", IF(ISBLANK(AL563), "", _xlfn.CONCAT("[""mac"", """, AL563, """]")), IF(ISBLANK(AM563), "", _xlfn.CONCAT(", [""ip"", """, AM563, """]")), "]"))</f>
        <v/>
      </c>
    </row>
    <row r="564" spans="6:40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>IF(AND(ISBLANK(AL564), ISBLANK(AM564)), "", _xlfn.CONCAT("[", IF(ISBLANK(AL564), "", _xlfn.CONCAT("[""mac"", """, AL564, """]")), IF(ISBLANK(AM564), "", _xlfn.CONCAT(", [""ip"", """, AM564, """]")), "]"))</f>
        <v/>
      </c>
    </row>
    <row r="565" spans="6:40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>IF(AND(ISBLANK(AL565), ISBLANK(AM565)), "", _xlfn.CONCAT("[", IF(ISBLANK(AL565), "", _xlfn.CONCAT("[""mac"", """, AL565, """]")), IF(ISBLANK(AM565), "", _xlfn.CONCAT(", [""ip"", """, AM565, """]")), "]"))</f>
        <v/>
      </c>
    </row>
    <row r="566" spans="6:40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>IF(AND(ISBLANK(AL566), ISBLANK(AM566)), "", _xlfn.CONCAT("[", IF(ISBLANK(AL566), "", _xlfn.CONCAT("[""mac"", """, AL566, """]")), IF(ISBLANK(AM566), "", _xlfn.CONCAT(", [""ip"", """, AM566, """]")), "]"))</f>
        <v/>
      </c>
    </row>
    <row r="567" spans="6:40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>IF(AND(ISBLANK(AL567), ISBLANK(AM567)), "", _xlfn.CONCAT("[", IF(ISBLANK(AL567), "", _xlfn.CONCAT("[""mac"", """, AL567, """]")), IF(ISBLANK(AM567), "", _xlfn.CONCAT(", [""ip"", """, AM567, """]")), "]"))</f>
        <v/>
      </c>
    </row>
    <row r="568" spans="6:40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>IF(AND(ISBLANK(AL568), ISBLANK(AM568)), "", _xlfn.CONCAT("[", IF(ISBLANK(AL568), "", _xlfn.CONCAT("[""mac"", """, AL568, """]")), IF(ISBLANK(AM568), "", _xlfn.CONCAT(", [""ip"", """, AM568, """]")), "]"))</f>
        <v/>
      </c>
    </row>
    <row r="569" spans="6:40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>IF(AND(ISBLANK(AL569), ISBLANK(AM569)), "", _xlfn.CONCAT("[", IF(ISBLANK(AL569), "", _xlfn.CONCAT("[""mac"", """, AL569, """]")), IF(ISBLANK(AM569), "", _xlfn.CONCAT(", [""ip"", """, AM569, """]")), "]"))</f>
        <v/>
      </c>
    </row>
    <row r="570" spans="6:40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>IF(AND(ISBLANK(AL570), ISBLANK(AM570)), "", _xlfn.CONCAT("[", IF(ISBLANK(AL570), "", _xlfn.CONCAT("[""mac"", """, AL570, """]")), IF(ISBLANK(AM570), "", _xlfn.CONCAT(", [""ip"", """, AM570, """]")), "]"))</f>
        <v/>
      </c>
    </row>
    <row r="571" spans="6:40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>IF(AND(ISBLANK(AL571), ISBLANK(AM571)), "", _xlfn.CONCAT("[", IF(ISBLANK(AL571), "", _xlfn.CONCAT("[""mac"", """, AL571, """]")), IF(ISBLANK(AM571), "", _xlfn.CONCAT(", [""ip"", """, AM571, """]")), "]"))</f>
        <v/>
      </c>
    </row>
    <row r="572" spans="6:40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>IF(AND(ISBLANK(AL572), ISBLANK(AM572)), "", _xlfn.CONCAT("[", IF(ISBLANK(AL572), "", _xlfn.CONCAT("[""mac"", """, AL572, """]")), IF(ISBLANK(AM572), "", _xlfn.CONCAT(", [""ip"", """, AM572, """]")), "]"))</f>
        <v/>
      </c>
    </row>
    <row r="573" spans="6:40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>IF(AND(ISBLANK(AL573), ISBLANK(AM573)), "", _xlfn.CONCAT("[", IF(ISBLANK(AL573), "", _xlfn.CONCAT("[""mac"", """, AL573, """]")), IF(ISBLANK(AM573), "", _xlfn.CONCAT(", [""ip"", """, AM573, """]")), "]"))</f>
        <v/>
      </c>
    </row>
    <row r="574" spans="6:40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>IF(AND(ISBLANK(AL574), ISBLANK(AM574)), "", _xlfn.CONCAT("[", IF(ISBLANK(AL574), "", _xlfn.CONCAT("[""mac"", """, AL574, """]")), IF(ISBLANK(AM574), "", _xlfn.CONCAT(", [""ip"", """, AM574, """]")), "]"))</f>
        <v/>
      </c>
    </row>
    <row r="575" spans="6:40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>IF(AND(ISBLANK(AL575), ISBLANK(AM575)), "", _xlfn.CONCAT("[", IF(ISBLANK(AL575), "", _xlfn.CONCAT("[""mac"", """, AL575, """]")), IF(ISBLANK(AM575), "", _xlfn.CONCAT(", [""ip"", """, AM575, """]")), "]"))</f>
        <v/>
      </c>
    </row>
    <row r="576" spans="6:40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>IF(AND(ISBLANK(AL576), ISBLANK(AM576)), "", _xlfn.CONCAT("[", IF(ISBLANK(AL576), "", _xlfn.CONCAT("[""mac"", """, AL576, """]")), IF(ISBLANK(AM576), "", _xlfn.CONCAT(", [""ip"", """, AM576, """]")), "]"))</f>
        <v/>
      </c>
    </row>
    <row r="577" spans="6:40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>IF(AND(ISBLANK(AL577), ISBLANK(AM577)), "", _xlfn.CONCAT("[", IF(ISBLANK(AL577), "", _xlfn.CONCAT("[""mac"", """, AL577, """]")), IF(ISBLANK(AM577), "", _xlfn.CONCAT(", [""ip"", """, AM577, """]")), "]"))</f>
        <v/>
      </c>
    </row>
    <row r="578" spans="6:40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>IF(AND(ISBLANK(AL578), ISBLANK(AM578)), "", _xlfn.CONCAT("[", IF(ISBLANK(AL578), "", _xlfn.CONCAT("[""mac"", """, AL578, """]")), IF(ISBLANK(AM578), "", _xlfn.CONCAT(", [""ip"", """, AM578, """]")), "]"))</f>
        <v/>
      </c>
    </row>
    <row r="579" spans="6:40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>IF(AND(ISBLANK(AL579), ISBLANK(AM579)), "", _xlfn.CONCAT("[", IF(ISBLANK(AL579), "", _xlfn.CONCAT("[""mac"", """, AL579, """]")), IF(ISBLANK(AM579), "", _xlfn.CONCAT(", [""ip"", """, AM579, """]")), "]"))</f>
        <v/>
      </c>
    </row>
    <row r="580" spans="6:40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>IF(ISBLANK(Y626),  "", _xlfn.CONCAT("haas/entity/sensor/", LOWER(C626), "/", E626, "/config"))</f>
        <v/>
      </c>
      <c r="AA626" s="9" t="str">
        <f>IF(ISBLANK(Y626),  "", _xlfn.CONCAT(LOWER(C626), "/", E626))</f>
        <v/>
      </c>
      <c r="AD626" s="9"/>
      <c r="AN626" s="9" t="str">
        <f>IF(AND(ISBLANK(AL626), ISBLANK(AM626)), "", _xlfn.CONCAT("[", IF(ISBLANK(AL626), "", _xlfn.CONCAT("[""mac"", """, AL626, """]")), IF(ISBLANK(AM626), "", _xlfn.CONCAT(", [""ip"", """, AM626, """]")), "]"))</f>
        <v/>
      </c>
    </row>
    <row r="627" spans="6:40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>IF(ISBLANK(Y627),  "", _xlfn.CONCAT("haas/entity/sensor/", LOWER(C627), "/", E627, "/config"))</f>
        <v/>
      </c>
      <c r="AA627" s="9" t="str">
        <f>IF(ISBLANK(Y627),  "", _xlfn.CONCAT(LOWER(C627), "/", E627))</f>
        <v/>
      </c>
      <c r="AD627" s="9"/>
      <c r="AN627" s="9" t="str">
        <f>IF(AND(ISBLANK(AL627), ISBLANK(AM627)), "", _xlfn.CONCAT("[", IF(ISBLANK(AL627), "", _xlfn.CONCAT("[""mac"", """, AL627, """]")), IF(ISBLANK(AM627), "", _xlfn.CONCAT(", [""ip"", """, AM627, """]")), "]"))</f>
        <v/>
      </c>
    </row>
    <row r="628" spans="6:40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9"/>
      <c r="Z628" s="9" t="str">
        <f>IF(ISBLANK(Y628),  "", _xlfn.CONCAT("haas/entity/sensor/", LOWER(C628), "/", E628, "/config"))</f>
        <v/>
      </c>
      <c r="AA628" s="9" t="str">
        <f>IF(ISBLANK(Y628),  "", _xlfn.CONCAT(LOWER(C628), "/", E628))</f>
        <v/>
      </c>
      <c r="AD628" s="9"/>
      <c r="AN628" s="9" t="str">
        <f>IF(AND(ISBLANK(AL628), ISBLANK(AM628)), "", _xlfn.CONCAT("[", IF(ISBLANK(AL628), "", _xlfn.CONCAT("[""mac"", """, AL628, """]")), IF(ISBLANK(AM628), "", _xlfn.CONCAT(", [""ip"", """, AM628, """]")), "]"))</f>
        <v/>
      </c>
    </row>
    <row r="629" spans="6:40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9"/>
      <c r="Z629" s="9" t="str">
        <f>IF(ISBLANK(Y629),  "", _xlfn.CONCAT("haas/entity/sensor/", LOWER(C629), "/", E629, "/config"))</f>
        <v/>
      </c>
      <c r="AA629" s="9" t="str">
        <f>IF(ISBLANK(Y629),  "", _xlfn.CONCAT(LOWER(C629), "/", E629))</f>
        <v/>
      </c>
      <c r="AD629" s="9"/>
      <c r="AN629" s="9" t="str">
        <f>IF(AND(ISBLANK(AL629), ISBLANK(AM629)), "", _xlfn.CONCAT("[", IF(ISBLANK(AL629), "", _xlfn.CONCAT("[""mac"", """, AL629, """]")), IF(ISBLANK(AM629), "", _xlfn.CONCAT(", [""ip"", """, AM629, """]")), "]"))</f>
        <v/>
      </c>
    </row>
    <row r="630" spans="6:40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9"/>
      <c r="Z630" s="9" t="str">
        <f>IF(ISBLANK(Y630),  "", _xlfn.CONCAT("haas/entity/sensor/", LOWER(C630), "/", E630, "/config"))</f>
        <v/>
      </c>
      <c r="AA630" s="9" t="str">
        <f>IF(ISBLANK(Y630),  "", _xlfn.CONCAT(LOWER(C630), "/", E630))</f>
        <v/>
      </c>
      <c r="AD630" s="9"/>
      <c r="AN630" s="9" t="str">
        <f>IF(AND(ISBLANK(AL630), ISBLANK(AM630)), "", _xlfn.CONCAT("[", IF(ISBLANK(AL630), "", _xlfn.CONCAT("[""mac"", """, AL630, """]")), IF(ISBLANK(AM630), "", _xlfn.CONCAT(", [""ip"", """, AM630, """]")), "]"))</f>
        <v/>
      </c>
    </row>
    <row r="631" spans="6:40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9"/>
      <c r="Z631" s="9" t="str">
        <f>IF(ISBLANK(Y631),  "", _xlfn.CONCAT("haas/entity/sensor/", LOWER(C631), "/", E631, "/config"))</f>
        <v/>
      </c>
      <c r="AA631" s="9" t="str">
        <f>IF(ISBLANK(Y631),  "", _xlfn.CONCAT(LOWER(C631), "/", E631))</f>
        <v/>
      </c>
      <c r="AD631" s="9"/>
      <c r="AN631" s="9" t="str">
        <f>IF(AND(ISBLANK(AL631), ISBLANK(AM631)), "", _xlfn.CONCAT("[", IF(ISBLANK(AL631), "", _xlfn.CONCAT("[""mac"", """, AL631, """]")), IF(ISBLANK(AM631), "", _xlfn.CONCAT(", [""ip"", """, AM631, """]")), "]"))</f>
        <v/>
      </c>
    </row>
    <row r="632" spans="6:40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9"/>
      <c r="Z632" s="9" t="str">
        <f>IF(ISBLANK(Y632),  "", _xlfn.CONCAT("haas/entity/sensor/", LOWER(C632), "/", E632, "/config"))</f>
        <v/>
      </c>
      <c r="AA632" s="9" t="str">
        <f>IF(ISBLANK(Y632),  "", _xlfn.CONCAT(LOWER(C632), "/", E632))</f>
        <v/>
      </c>
      <c r="AD632" s="9"/>
      <c r="AN632" s="9" t="str">
        <f>IF(AND(ISBLANK(AL632), ISBLANK(AM632)), "", _xlfn.CONCAT("[", IF(ISBLANK(AL632), "", _xlfn.CONCAT("[""mac"", """, AL632, """]")), IF(ISBLANK(AM632), "", _xlfn.CONCAT(", [""ip"", """, AM632, """]")), "]"))</f>
        <v/>
      </c>
    </row>
    <row r="633" spans="6:40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9"/>
      <c r="Z633" s="9" t="str">
        <f>IF(ISBLANK(Y633),  "", _xlfn.CONCAT("haas/entity/sensor/", LOWER(C633), "/", E633, "/config"))</f>
        <v/>
      </c>
      <c r="AA633" s="9" t="str">
        <f>IF(ISBLANK(Y633),  "", _xlfn.CONCAT(LOWER(C633), "/", E633))</f>
        <v/>
      </c>
      <c r="AD633" s="9"/>
      <c r="AN633" s="9" t="str">
        <f>IF(AND(ISBLANK(AL633), ISBLANK(AM633)), "", _xlfn.CONCAT("[", IF(ISBLANK(AL633), "", _xlfn.CONCAT("[""mac"", """, AL633, """]")), IF(ISBLANK(AM633), "", _xlfn.CONCAT(", [""ip"", """, AM633, """]")), "]"))</f>
        <v/>
      </c>
    </row>
    <row r="634" spans="6:40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9"/>
      <c r="Z634" s="9" t="str">
        <f>IF(ISBLANK(Y634),  "", _xlfn.CONCAT("haas/entity/sensor/", LOWER(C634), "/", E634, "/config"))</f>
        <v/>
      </c>
      <c r="AA634" s="9" t="str">
        <f>IF(ISBLANK(Y634),  "", _xlfn.CONCAT(LOWER(C634), "/", E634))</f>
        <v/>
      </c>
      <c r="AD634" s="9"/>
      <c r="AN634" s="9" t="str">
        <f>IF(AND(ISBLANK(AL634), ISBLANK(AM634)), "", _xlfn.CONCAT("[", IF(ISBLANK(AL634), "", _xlfn.CONCAT("[""mac"", """, AL634, """]")), IF(ISBLANK(AM634), "", _xlfn.CONCAT(", [""ip"", """, AM634, """]")), "]"))</f>
        <v/>
      </c>
    </row>
    <row r="635" spans="6:40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9"/>
      <c r="Z635" s="9" t="str">
        <f>IF(ISBLANK(Y635),  "", _xlfn.CONCAT("haas/entity/sensor/", LOWER(C635), "/", E635, "/config"))</f>
        <v/>
      </c>
      <c r="AA635" s="9" t="str">
        <f>IF(ISBLANK(Y635),  "", _xlfn.CONCAT(LOWER(C635), "/", E635))</f>
        <v/>
      </c>
      <c r="AD635" s="9"/>
      <c r="AN635" s="9" t="str">
        <f>IF(AND(ISBLANK(AL635), ISBLANK(AM635)), "", _xlfn.CONCAT("[", IF(ISBLANK(AL635), "", _xlfn.CONCAT("[""mac"", """, AL635, """]")), IF(ISBLANK(AM635), "", _xlfn.CONCAT(", [""ip"", """, AM635, """]")), "]"))</f>
        <v/>
      </c>
    </row>
    <row r="636" spans="6:40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9"/>
      <c r="Z636" s="9" t="str">
        <f>IF(ISBLANK(Y636),  "", _xlfn.CONCAT("haas/entity/sensor/", LOWER(C636), "/", E636, "/config"))</f>
        <v/>
      </c>
      <c r="AA636" s="9" t="str">
        <f>IF(ISBLANK(Y636),  "", _xlfn.CONCAT(LOWER(C636), "/", E636))</f>
        <v/>
      </c>
      <c r="AD636" s="9"/>
      <c r="AN636" s="9" t="str">
        <f>IF(AND(ISBLANK(AL636), ISBLANK(AM636)), "", _xlfn.CONCAT("[", IF(ISBLANK(AL636), "", _xlfn.CONCAT("[""mac"", """, AL636, """]")), IF(ISBLANK(AM636), "", _xlfn.CONCAT(", [""ip"", """, AM636, """]")), "]"))</f>
        <v/>
      </c>
    </row>
    <row r="637" spans="6:40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9"/>
      <c r="Z637" s="9" t="str">
        <f>IF(ISBLANK(Y637),  "", _xlfn.CONCAT("haas/entity/sensor/", LOWER(C637), "/", E637, "/config"))</f>
        <v/>
      </c>
      <c r="AA637" s="9" t="str">
        <f>IF(ISBLANK(Y637),  "", _xlfn.CONCAT(LOWER(C637), "/", E637))</f>
        <v/>
      </c>
      <c r="AD637" s="9"/>
      <c r="AN637" s="9" t="str">
        <f>IF(AND(ISBLANK(AL637), ISBLANK(AM637)), "", _xlfn.CONCAT("[", IF(ISBLANK(AL637), "", _xlfn.CONCAT("[""mac"", """, AL637, """]")), IF(ISBLANK(AM637), "", _xlfn.CONCAT(", [""ip"", """, AM637, """]")), "]"))</f>
        <v/>
      </c>
    </row>
    <row r="638" spans="6:40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9"/>
      <c r="Z638" s="9" t="str">
        <f>IF(ISBLANK(Y638),  "", _xlfn.CONCAT("haas/entity/sensor/", LOWER(C638), "/", E638, "/config"))</f>
        <v/>
      </c>
      <c r="AA638" s="9" t="str">
        <f>IF(ISBLANK(Y638),  "", _xlfn.CONCAT(LOWER(C638), "/", E638))</f>
        <v/>
      </c>
      <c r="AD638" s="9"/>
      <c r="AN638" s="9" t="str">
        <f>IF(AND(ISBLANK(AL638), ISBLANK(AM638)), "", _xlfn.CONCAT("[", IF(ISBLANK(AL638), "", _xlfn.CONCAT("[""mac"", """, AL638, """]")), IF(ISBLANK(AM638), "", _xlfn.CONCAT(", [""ip"", """, AM638, """]")), "]"))</f>
        <v/>
      </c>
    </row>
    <row r="639" spans="6:40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9"/>
      <c r="Z639" s="9" t="str">
        <f>IF(ISBLANK(Y639),  "", _xlfn.CONCAT("haas/entity/sensor/", LOWER(C639), "/", E639, "/config"))</f>
        <v/>
      </c>
      <c r="AA639" s="9" t="str">
        <f>IF(ISBLANK(Y639),  "", _xlfn.CONCAT(LOWER(C639), "/", E639))</f>
        <v/>
      </c>
      <c r="AD639" s="9"/>
      <c r="AN639" s="9" t="str">
        <f>IF(AND(ISBLANK(AL639), ISBLANK(AM639)), "", _xlfn.CONCAT("[", IF(ISBLANK(AL639), "", _xlfn.CONCAT("[""mac"", """, AL639, """]")), IF(ISBLANK(AM639), "", _xlfn.CONCAT(", [""ip"", """, AM639, """]")), "]"))</f>
        <v/>
      </c>
    </row>
    <row r="640" spans="6:40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9"/>
      <c r="Z640" s="9" t="str">
        <f>IF(ISBLANK(Y640),  "", _xlfn.CONCAT("haas/entity/sensor/", LOWER(C640), "/", E640, "/config"))</f>
        <v/>
      </c>
      <c r="AA640" s="9" t="str">
        <f>IF(ISBLANK(Y640),  "", _xlfn.CONCAT(LOWER(C640), "/", E640))</f>
        <v/>
      </c>
      <c r="AD640" s="9"/>
      <c r="AN640" s="9" t="str">
        <f>IF(AND(ISBLANK(AL640), ISBLANK(AM640)), "", _xlfn.CONCAT("[", IF(ISBLANK(AL640), "", _xlfn.CONCAT("[""mac"", """, AL640, """]")), IF(ISBLANK(AM640), "", _xlfn.CONCAT(", [""ip"", """, AM640, """]")), "]"))</f>
        <v/>
      </c>
    </row>
    <row r="641" spans="6:40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9"/>
      <c r="Z641" s="9" t="str">
        <f>IF(ISBLANK(Y641),  "", _xlfn.CONCAT("haas/entity/sensor/", LOWER(C641), "/", E641, "/config"))</f>
        <v/>
      </c>
      <c r="AA641" s="9" t="str">
        <f>IF(ISBLANK(Y641),  "", _xlfn.CONCAT(LOWER(C641), "/", E641))</f>
        <v/>
      </c>
      <c r="AD641" s="9"/>
      <c r="AN641" s="9" t="str">
        <f>IF(AND(ISBLANK(AL641), ISBLANK(AM641)), "", _xlfn.CONCAT("[", IF(ISBLANK(AL641), "", _xlfn.CONCAT("[""mac"", """, AL641, """]")), IF(ISBLANK(AM641), "", _xlfn.CONCAT(", [""ip"", """, AM641,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4" r:id="rId13" xr:uid="{4BF29126-EB14-0B45-B894-DF0FE67B857A}"/>
    <hyperlink ref="AD86" r:id="rId14" xr:uid="{DDE3E2D1-1181-724D-B8B1-18FC74D15177}"/>
    <hyperlink ref="AD27" r:id="rId15" xr:uid="{0B9554BA-3EE1-6C49-85DD-2D30A6523845}"/>
    <hyperlink ref="AD277" r:id="rId16" xr:uid="{6ECFAFAA-1F35-084B-BA26-702320AD43B3}"/>
    <hyperlink ref="AD275" r:id="rId17" xr:uid="{4974DDA2-5A9D-2B48-849B-7C9CD05A42E0}"/>
    <hyperlink ref="AD131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14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2022-07-27T01:57:03Z</dcterms:modified>
</cp:coreProperties>
</file>