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macbook-flo/homeassistant/src/main/resources/"/>
    </mc:Choice>
  </mc:AlternateContent>
  <xr:revisionPtr revIDLastSave="0" documentId="13_ncr:1_{A6D7D64B-45FE-4F43-B22D-0C08D387F868}" xr6:coauthVersionLast="47" xr6:coauthVersionMax="47" xr10:uidLastSave="{00000000-0000-0000-0000-000000000000}"/>
  <bookViews>
    <workbookView xWindow="5900" yWindow="500" windowWidth="51780" windowHeight="287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I224" i="1" l="1"/>
  <c r="F80" i="1"/>
  <c r="V80" i="1"/>
  <c r="W80" i="1"/>
  <c r="AI80" i="1"/>
  <c r="AI88" i="1"/>
  <c r="W88" i="1"/>
  <c r="V88" i="1"/>
  <c r="F88" i="1"/>
  <c r="AI87" i="1"/>
  <c r="W87" i="1"/>
  <c r="V87" i="1"/>
  <c r="F87" i="1"/>
  <c r="F75" i="1"/>
  <c r="V75" i="1"/>
  <c r="W75" i="1"/>
  <c r="AI75" i="1"/>
  <c r="F76" i="1"/>
  <c r="V76" i="1"/>
  <c r="W76" i="1"/>
  <c r="AI76" i="1"/>
  <c r="F77" i="1"/>
  <c r="V77" i="1"/>
  <c r="W77" i="1"/>
  <c r="AI77" i="1"/>
  <c r="F78" i="1"/>
  <c r="V78" i="1"/>
  <c r="W78" i="1"/>
  <c r="AI78" i="1"/>
  <c r="Z217" i="1"/>
  <c r="Z216" i="1"/>
  <c r="AI212" i="1"/>
  <c r="W212" i="1"/>
  <c r="V212" i="1"/>
  <c r="F212" i="1"/>
  <c r="Z219" i="1"/>
  <c r="Z220" i="1"/>
  <c r="Z223" i="1"/>
  <c r="Z224" i="1"/>
  <c r="Z218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229" i="1"/>
  <c r="F241" i="1"/>
  <c r="F242" i="1"/>
  <c r="F276" i="1"/>
  <c r="F244" i="1"/>
  <c r="F245" i="1"/>
  <c r="F246" i="1"/>
  <c r="F83" i="1"/>
  <c r="F84" i="1"/>
  <c r="F85" i="1"/>
  <c r="F86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268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70" i="1"/>
  <c r="F166" i="1"/>
  <c r="F167" i="1"/>
  <c r="F168" i="1"/>
  <c r="F169" i="1"/>
  <c r="F165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7" i="1"/>
  <c r="F195" i="1"/>
  <c r="F196" i="1"/>
  <c r="F194" i="1"/>
  <c r="F27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48" i="1"/>
  <c r="F271" i="1"/>
  <c r="F272" i="1"/>
  <c r="F252" i="1"/>
  <c r="F253" i="1"/>
  <c r="F254" i="1"/>
  <c r="F257" i="1"/>
  <c r="F266" i="1"/>
  <c r="F267" i="1"/>
  <c r="F221" i="1"/>
  <c r="F222" i="1"/>
  <c r="F270" i="1"/>
  <c r="F249" i="1"/>
  <c r="F251" i="1"/>
  <c r="F269" i="1"/>
  <c r="F275" i="1"/>
  <c r="F273" i="1"/>
  <c r="F274" i="1"/>
  <c r="F230" i="1"/>
  <c r="F231" i="1"/>
  <c r="F232" i="1"/>
  <c r="F233" i="1"/>
  <c r="F234" i="1"/>
  <c r="F235" i="1"/>
  <c r="F236" i="1"/>
  <c r="F237" i="1"/>
  <c r="F238" i="1"/>
  <c r="F239" i="1"/>
  <c r="F240" i="1"/>
  <c r="F218" i="1"/>
  <c r="F219" i="1"/>
  <c r="F243" i="1"/>
  <c r="F220" i="1"/>
  <c r="F223" i="1"/>
  <c r="F213" i="1"/>
  <c r="F247" i="1"/>
  <c r="F214" i="1"/>
  <c r="F215" i="1"/>
  <c r="F250" i="1"/>
  <c r="F224" i="1"/>
  <c r="F217" i="1"/>
  <c r="F216" i="1"/>
  <c r="F227" i="1"/>
  <c r="F255" i="1"/>
  <c r="F256" i="1"/>
  <c r="F228" i="1"/>
  <c r="F258" i="1"/>
  <c r="F259" i="1"/>
  <c r="F260" i="1"/>
  <c r="F261" i="1"/>
  <c r="F262" i="1"/>
  <c r="F263" i="1"/>
  <c r="F264" i="1"/>
  <c r="F265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AI225" i="1"/>
  <c r="W225" i="1"/>
  <c r="V225" i="1"/>
  <c r="AD251" i="1"/>
  <c r="Z251" i="1" s="1"/>
  <c r="AD249" i="1"/>
  <c r="Z249" i="1" s="1"/>
  <c r="AI248" i="1"/>
  <c r="AD266" i="1"/>
  <c r="Z266" i="1" s="1"/>
  <c r="AD257" i="1"/>
  <c r="Z257" i="1" s="1"/>
  <c r="AD254" i="1"/>
  <c r="Z254" i="1" s="1"/>
  <c r="AI253" i="1"/>
  <c r="AI252" i="1"/>
  <c r="AI153" i="1"/>
  <c r="AI79" i="1"/>
  <c r="V130" i="1"/>
  <c r="W130" i="1"/>
  <c r="AI130" i="1"/>
  <c r="AD245" i="1"/>
  <c r="Z245" i="1" s="1"/>
  <c r="AD246" i="1"/>
  <c r="Z246" i="1" s="1"/>
  <c r="AD244" i="1"/>
  <c r="Z244" i="1" s="1"/>
  <c r="AD242" i="1"/>
  <c r="Z242" i="1" s="1"/>
  <c r="AD241" i="1"/>
  <c r="Z241" i="1" s="1"/>
  <c r="AD229" i="1"/>
  <c r="Z229" i="1" s="1"/>
  <c r="AI229" i="1"/>
  <c r="AD215" i="1"/>
  <c r="Z215" i="1" s="1"/>
  <c r="AD214" i="1"/>
  <c r="Z214" i="1" s="1"/>
  <c r="AD213" i="1"/>
  <c r="Z213" i="1" s="1"/>
  <c r="V192" i="1"/>
  <c r="W192" i="1"/>
  <c r="AI192" i="1"/>
  <c r="V193" i="1"/>
  <c r="W193" i="1"/>
  <c r="AI193" i="1"/>
  <c r="V195" i="1"/>
  <c r="W195" i="1"/>
  <c r="AI195" i="1"/>
  <c r="V196" i="1"/>
  <c r="W196" i="1"/>
  <c r="AI196" i="1"/>
  <c r="AD276" i="1"/>
  <c r="Z276" i="1" s="1"/>
  <c r="V169" i="1"/>
  <c r="W169" i="1"/>
  <c r="AI276" i="1"/>
  <c r="AD275" i="1"/>
  <c r="Z275" i="1" s="1"/>
  <c r="AD274" i="1"/>
  <c r="Z274" i="1" s="1"/>
  <c r="AD273" i="1"/>
  <c r="Z273" i="1" s="1"/>
  <c r="AD272" i="1"/>
  <c r="Z272" i="1" s="1"/>
  <c r="AD271" i="1"/>
  <c r="Z271" i="1" s="1"/>
  <c r="AD270" i="1"/>
  <c r="Z270" i="1" s="1"/>
  <c r="AD269" i="1"/>
  <c r="Z269" i="1" s="1"/>
  <c r="AD268" i="1"/>
  <c r="Z268" i="1" s="1"/>
  <c r="AD267" i="1"/>
  <c r="Z267" i="1" s="1"/>
  <c r="AD248" i="1"/>
  <c r="Z248" i="1" s="1"/>
  <c r="V170" i="1"/>
  <c r="W170" i="1"/>
  <c r="AI273" i="1"/>
  <c r="V167" i="1"/>
  <c r="W167" i="1"/>
  <c r="AI274" i="1"/>
  <c r="V168" i="1"/>
  <c r="W168" i="1"/>
  <c r="AI275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241" i="1"/>
  <c r="AI242" i="1"/>
  <c r="AI244" i="1"/>
  <c r="AI245" i="1"/>
  <c r="AI246" i="1"/>
  <c r="AI83" i="1"/>
  <c r="AI84" i="1"/>
  <c r="AI85" i="1"/>
  <c r="AI86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50" i="1"/>
  <c r="AI151" i="1"/>
  <c r="AI152" i="1"/>
  <c r="AI267" i="1"/>
  <c r="AI268" i="1"/>
  <c r="AI269" i="1"/>
  <c r="AI270" i="1"/>
  <c r="AI271" i="1"/>
  <c r="AI272" i="1"/>
  <c r="AI165" i="1"/>
  <c r="AI166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4" i="1"/>
  <c r="AI197" i="1"/>
  <c r="AI277" i="1"/>
  <c r="AI198" i="1"/>
  <c r="AI199" i="1"/>
  <c r="AI200" i="1"/>
  <c r="AI201" i="1"/>
  <c r="AI202" i="1"/>
  <c r="AI203" i="1"/>
  <c r="AI204" i="1"/>
  <c r="AI205" i="1"/>
  <c r="AI206" i="1"/>
  <c r="AI207" i="1"/>
  <c r="AI208" i="1"/>
  <c r="AI209" i="1"/>
  <c r="AI210" i="1"/>
  <c r="AI211" i="1"/>
  <c r="AI221" i="1"/>
  <c r="AI222" i="1"/>
  <c r="AI230" i="1"/>
  <c r="AI231" i="1"/>
  <c r="AI232" i="1"/>
  <c r="AI233" i="1"/>
  <c r="AI234" i="1"/>
  <c r="AI235" i="1"/>
  <c r="AI236" i="1"/>
  <c r="AI237" i="1"/>
  <c r="AI238" i="1"/>
  <c r="AI239" i="1"/>
  <c r="AI240" i="1"/>
  <c r="AI218" i="1"/>
  <c r="AI219" i="1"/>
  <c r="AI243" i="1"/>
  <c r="AI220" i="1"/>
  <c r="AI223" i="1"/>
  <c r="AI213" i="1"/>
  <c r="AI247" i="1"/>
  <c r="AI214" i="1"/>
  <c r="AI215" i="1"/>
  <c r="AI250" i="1"/>
  <c r="AI217" i="1"/>
  <c r="AI216" i="1"/>
  <c r="AI227" i="1"/>
  <c r="AI255" i="1"/>
  <c r="AI256" i="1"/>
  <c r="AI228" i="1"/>
  <c r="AI258" i="1"/>
  <c r="AI259" i="1"/>
  <c r="AI260" i="1"/>
  <c r="AI261" i="1"/>
  <c r="AI262" i="1"/>
  <c r="AI263" i="1"/>
  <c r="AI264" i="1"/>
  <c r="AI265" i="1"/>
  <c r="AI81" i="1"/>
  <c r="AI82" i="1"/>
  <c r="AI226" i="1"/>
  <c r="AI278" i="1"/>
  <c r="AI279" i="1"/>
  <c r="AI280" i="1"/>
  <c r="AI281" i="1"/>
  <c r="AI282" i="1"/>
  <c r="AI283" i="1"/>
  <c r="AI284" i="1"/>
  <c r="AI285" i="1"/>
  <c r="AI286" i="1"/>
  <c r="AI287" i="1"/>
  <c r="AI288" i="1"/>
  <c r="AI289" i="1"/>
  <c r="AI290" i="1"/>
  <c r="AI291" i="1"/>
  <c r="AI292" i="1"/>
  <c r="AI293" i="1"/>
  <c r="AI294" i="1"/>
  <c r="AI295" i="1"/>
  <c r="AI296" i="1"/>
  <c r="AI297" i="1"/>
  <c r="AI298" i="1"/>
  <c r="AI299" i="1"/>
  <c r="AI300" i="1"/>
  <c r="AI301" i="1"/>
  <c r="AI302" i="1"/>
  <c r="AI303" i="1"/>
  <c r="AI304" i="1"/>
  <c r="AI305" i="1"/>
  <c r="AI306" i="1"/>
  <c r="AI307" i="1"/>
  <c r="AI308" i="1"/>
  <c r="AI309" i="1"/>
  <c r="AI310" i="1"/>
  <c r="AI311" i="1"/>
  <c r="AI312" i="1"/>
  <c r="AI313" i="1"/>
  <c r="AI314" i="1"/>
  <c r="AI315" i="1"/>
  <c r="AI316" i="1"/>
  <c r="AI317" i="1"/>
  <c r="AI318" i="1"/>
  <c r="AI319" i="1"/>
  <c r="AI320" i="1"/>
  <c r="AI321" i="1"/>
  <c r="AI322" i="1"/>
  <c r="AI323" i="1"/>
  <c r="AI324" i="1"/>
  <c r="AI325" i="1"/>
  <c r="AI326" i="1"/>
  <c r="AI327" i="1"/>
  <c r="AI328" i="1"/>
  <c r="AI329" i="1"/>
  <c r="AI330" i="1"/>
  <c r="AI331" i="1"/>
  <c r="AI332" i="1"/>
  <c r="AI333" i="1"/>
  <c r="AI334" i="1"/>
  <c r="AI335" i="1"/>
  <c r="AI336" i="1"/>
  <c r="AI337" i="1"/>
  <c r="AI338" i="1"/>
  <c r="AI339" i="1"/>
  <c r="AI340" i="1"/>
  <c r="AI341" i="1"/>
  <c r="AI342" i="1"/>
  <c r="AI343" i="1"/>
  <c r="AI344" i="1"/>
  <c r="AI345" i="1"/>
  <c r="AI346" i="1"/>
  <c r="AI347" i="1"/>
  <c r="AI348" i="1"/>
  <c r="AI349" i="1"/>
  <c r="AI350" i="1"/>
  <c r="AI351" i="1"/>
  <c r="AI352" i="1"/>
  <c r="AI353" i="1"/>
  <c r="AI354" i="1"/>
  <c r="AI355" i="1"/>
  <c r="AI356" i="1"/>
  <c r="AI357" i="1"/>
  <c r="AI358" i="1"/>
  <c r="AI359" i="1"/>
  <c r="AI360" i="1"/>
  <c r="AI361" i="1"/>
  <c r="AI362" i="1"/>
  <c r="AI363" i="1"/>
  <c r="AI364" i="1"/>
  <c r="AI365" i="1"/>
  <c r="AI366" i="1"/>
  <c r="AI367" i="1"/>
  <c r="AI368" i="1"/>
  <c r="AI369" i="1"/>
  <c r="AI370" i="1"/>
  <c r="AI371" i="1"/>
  <c r="AI372" i="1"/>
  <c r="AI373" i="1"/>
  <c r="AI374" i="1"/>
  <c r="AI375" i="1"/>
  <c r="AI376" i="1"/>
  <c r="AI377" i="1"/>
  <c r="AI378" i="1"/>
  <c r="AI379" i="1"/>
  <c r="AI380" i="1"/>
  <c r="AI381" i="1"/>
  <c r="AI382" i="1"/>
  <c r="AI383" i="1"/>
  <c r="AI384" i="1"/>
  <c r="AI385" i="1"/>
  <c r="AI386" i="1"/>
  <c r="AI387" i="1"/>
  <c r="AI388" i="1"/>
  <c r="AI389" i="1"/>
  <c r="AI390" i="1"/>
  <c r="AI391" i="1"/>
  <c r="AI392" i="1"/>
  <c r="AI393" i="1"/>
  <c r="AI394" i="1"/>
  <c r="AI395" i="1"/>
  <c r="AI396" i="1"/>
  <c r="AI397" i="1"/>
  <c r="AI398" i="1"/>
  <c r="AI399" i="1"/>
  <c r="AI400" i="1"/>
  <c r="AI401" i="1"/>
  <c r="AI402" i="1"/>
  <c r="AI403" i="1"/>
  <c r="AI404" i="1"/>
  <c r="AI405" i="1"/>
  <c r="AI406" i="1"/>
  <c r="AI407" i="1"/>
  <c r="AI408" i="1"/>
  <c r="AI409" i="1"/>
  <c r="AI410" i="1"/>
  <c r="AI411" i="1"/>
  <c r="AI412" i="1"/>
  <c r="AI413" i="1"/>
  <c r="AI414" i="1"/>
  <c r="AI415" i="1"/>
  <c r="AI416" i="1"/>
  <c r="AI417" i="1"/>
  <c r="AI418" i="1"/>
  <c r="AI419" i="1"/>
  <c r="AI420" i="1"/>
  <c r="AI421" i="1"/>
  <c r="AI422" i="1"/>
  <c r="AI423" i="1"/>
  <c r="AI424" i="1"/>
  <c r="AI425" i="1"/>
  <c r="AI426" i="1"/>
  <c r="AI427" i="1"/>
  <c r="AI428" i="1"/>
  <c r="AI429" i="1"/>
  <c r="AI430" i="1"/>
  <c r="AI431" i="1"/>
  <c r="AI432" i="1"/>
  <c r="AI433" i="1"/>
  <c r="AI434" i="1"/>
  <c r="AI435" i="1"/>
  <c r="AI436" i="1"/>
  <c r="AI437" i="1"/>
  <c r="AI438" i="1"/>
  <c r="AI439" i="1"/>
  <c r="AI440" i="1"/>
  <c r="AI441" i="1"/>
  <c r="AI442" i="1"/>
  <c r="AI443" i="1"/>
  <c r="AI444" i="1"/>
  <c r="AI445" i="1"/>
  <c r="AI446" i="1"/>
  <c r="AI447" i="1"/>
  <c r="AI448" i="1"/>
  <c r="AI449" i="1"/>
  <c r="AI450" i="1"/>
  <c r="AI451" i="1"/>
  <c r="AI452" i="1"/>
  <c r="AI453" i="1"/>
  <c r="AI454" i="1"/>
  <c r="AI455" i="1"/>
  <c r="AI456" i="1"/>
  <c r="AI457" i="1"/>
  <c r="AI458" i="1"/>
  <c r="AI459" i="1"/>
  <c r="AI460" i="1"/>
  <c r="AI461" i="1"/>
  <c r="AI462" i="1"/>
  <c r="AI463" i="1"/>
  <c r="AI464" i="1"/>
  <c r="AI465" i="1"/>
  <c r="AI466" i="1"/>
  <c r="AI467" i="1"/>
  <c r="AI468" i="1"/>
  <c r="AI469" i="1"/>
  <c r="AI470" i="1"/>
  <c r="AI471" i="1"/>
  <c r="AI472" i="1"/>
  <c r="AI473" i="1"/>
  <c r="AI474" i="1"/>
  <c r="AI475" i="1"/>
  <c r="AI476" i="1"/>
  <c r="AI477" i="1"/>
  <c r="AI478" i="1"/>
  <c r="AI479" i="1"/>
  <c r="AI480" i="1"/>
  <c r="AI481" i="1"/>
  <c r="AI482" i="1"/>
  <c r="AI483" i="1"/>
  <c r="AI484" i="1"/>
  <c r="AI485" i="1"/>
  <c r="AI486" i="1"/>
  <c r="AI487" i="1"/>
  <c r="AI488" i="1"/>
  <c r="AI489" i="1"/>
  <c r="AI490" i="1"/>
  <c r="AI491" i="1"/>
  <c r="AI492" i="1"/>
  <c r="AI493" i="1"/>
  <c r="AI494" i="1"/>
  <c r="AI495" i="1"/>
  <c r="AI496" i="1"/>
  <c r="AI497" i="1"/>
  <c r="AI498" i="1"/>
  <c r="AI499" i="1"/>
  <c r="AI500" i="1"/>
  <c r="AI501" i="1"/>
  <c r="AI502" i="1"/>
  <c r="AI503" i="1"/>
  <c r="AI504" i="1"/>
  <c r="AI505" i="1"/>
  <c r="AI506" i="1"/>
  <c r="AI507" i="1"/>
  <c r="AI508" i="1"/>
  <c r="AI509" i="1"/>
  <c r="AI510" i="1"/>
  <c r="AI511" i="1"/>
  <c r="AI512" i="1"/>
  <c r="AI513" i="1"/>
  <c r="AI514" i="1"/>
  <c r="AI515" i="1"/>
  <c r="AI516" i="1"/>
  <c r="AI517" i="1"/>
  <c r="AI518" i="1"/>
  <c r="AI519" i="1"/>
  <c r="AI520" i="1"/>
  <c r="AI521" i="1"/>
  <c r="AI522" i="1"/>
  <c r="AI523" i="1"/>
  <c r="AI524" i="1"/>
  <c r="AI525" i="1"/>
  <c r="AI526" i="1"/>
  <c r="AI527" i="1"/>
  <c r="AI528" i="1"/>
  <c r="AI529" i="1"/>
  <c r="AI530" i="1"/>
  <c r="AI531" i="1"/>
  <c r="AI532" i="1"/>
  <c r="AI533" i="1"/>
  <c r="AI534" i="1"/>
  <c r="AI535" i="1"/>
  <c r="AI536" i="1"/>
  <c r="AI537" i="1"/>
  <c r="AI538" i="1"/>
  <c r="AI539" i="1"/>
  <c r="AI540" i="1"/>
  <c r="AI541" i="1"/>
  <c r="AI542" i="1"/>
  <c r="AI543" i="1"/>
  <c r="AI544" i="1"/>
  <c r="AI545" i="1"/>
  <c r="AI546" i="1"/>
  <c r="AI547" i="1"/>
  <c r="AI548" i="1"/>
  <c r="AI549" i="1"/>
  <c r="AI550" i="1"/>
  <c r="AI551" i="1"/>
  <c r="AI552" i="1"/>
  <c r="AI553" i="1"/>
  <c r="AI554" i="1"/>
  <c r="AI555" i="1"/>
  <c r="AI556" i="1"/>
  <c r="AI557" i="1"/>
  <c r="AI558" i="1"/>
  <c r="AI559" i="1"/>
  <c r="AI560" i="1"/>
  <c r="AI561" i="1"/>
  <c r="AI562" i="1"/>
  <c r="AI563" i="1"/>
  <c r="AI564" i="1"/>
  <c r="AI565" i="1"/>
  <c r="AI566" i="1"/>
  <c r="AI567" i="1"/>
  <c r="AI568" i="1"/>
  <c r="AI569" i="1"/>
  <c r="AI570" i="1"/>
  <c r="AI571" i="1"/>
  <c r="AI572" i="1"/>
  <c r="AI573" i="1"/>
  <c r="AI574" i="1"/>
  <c r="AI575" i="1"/>
  <c r="AI576" i="1"/>
  <c r="AI577" i="1"/>
  <c r="AI578" i="1"/>
  <c r="AI579" i="1"/>
  <c r="AI580" i="1"/>
  <c r="AI581" i="1"/>
  <c r="AI582" i="1"/>
  <c r="AI583" i="1"/>
  <c r="AI584" i="1"/>
  <c r="AI585" i="1"/>
  <c r="AI586" i="1"/>
  <c r="AI587" i="1"/>
  <c r="AI588" i="1"/>
  <c r="AI589" i="1"/>
  <c r="AI590" i="1"/>
  <c r="AI591" i="1"/>
  <c r="AI592" i="1"/>
  <c r="AI593" i="1"/>
  <c r="AI594" i="1"/>
  <c r="AI595" i="1"/>
  <c r="AI596" i="1"/>
  <c r="AI597" i="1"/>
  <c r="AI598" i="1"/>
  <c r="AI599" i="1"/>
  <c r="AI600" i="1"/>
  <c r="AI601" i="1"/>
  <c r="AI602" i="1"/>
  <c r="AI603" i="1"/>
  <c r="AI604" i="1"/>
  <c r="W221" i="1"/>
  <c r="V221" i="1"/>
  <c r="W149" i="1"/>
  <c r="V149" i="1"/>
  <c r="W148" i="1"/>
  <c r="V148" i="1"/>
  <c r="W147" i="1"/>
  <c r="V147" i="1"/>
  <c r="W176" i="1"/>
  <c r="V176" i="1"/>
  <c r="W175" i="1"/>
  <c r="V175" i="1"/>
  <c r="W174" i="1"/>
  <c r="V174" i="1"/>
  <c r="W258" i="1"/>
  <c r="V258" i="1"/>
  <c r="W255" i="1"/>
  <c r="V255" i="1"/>
  <c r="W213" i="1"/>
  <c r="V213" i="1"/>
  <c r="V83" i="1"/>
  <c r="W83" i="1"/>
  <c r="V279" i="1"/>
  <c r="W279" i="1"/>
  <c r="V278" i="1"/>
  <c r="W278" i="1"/>
  <c r="V226" i="1"/>
  <c r="W226" i="1"/>
  <c r="V82" i="1"/>
  <c r="W82" i="1"/>
  <c r="V81" i="1"/>
  <c r="W81" i="1"/>
  <c r="V79" i="1"/>
  <c r="W79" i="1"/>
  <c r="W177" i="1"/>
  <c r="V177" i="1"/>
  <c r="V172" i="1"/>
  <c r="W172" i="1"/>
  <c r="V144" i="1"/>
  <c r="W144" i="1"/>
  <c r="V145" i="1"/>
  <c r="W145" i="1"/>
  <c r="W151" i="1"/>
  <c r="V151" i="1"/>
  <c r="W178" i="1"/>
  <c r="V178" i="1"/>
  <c r="W179" i="1"/>
  <c r="V179" i="1"/>
  <c r="W180" i="1"/>
  <c r="V180" i="1"/>
  <c r="V281" i="1"/>
  <c r="W281" i="1"/>
  <c r="V283" i="1"/>
  <c r="W283" i="1"/>
  <c r="V284" i="1"/>
  <c r="W284" i="1"/>
  <c r="V285" i="1"/>
  <c r="W285" i="1"/>
  <c r="V282" i="1"/>
  <c r="W282" i="1"/>
  <c r="V280" i="1"/>
  <c r="W280" i="1"/>
  <c r="W152" i="1"/>
  <c r="V152" i="1"/>
  <c r="W153" i="1"/>
  <c r="V153" i="1"/>
  <c r="W272" i="1"/>
  <c r="V272" i="1"/>
  <c r="W271" i="1"/>
  <c r="V271" i="1"/>
  <c r="W248" i="1"/>
  <c r="V248" i="1"/>
  <c r="W108" i="1"/>
  <c r="V108" i="1"/>
  <c r="V73" i="1"/>
  <c r="W73" i="1"/>
  <c r="V72" i="1"/>
  <c r="W72" i="1"/>
  <c r="V86" i="1"/>
  <c r="W86" i="1"/>
  <c r="V91" i="1"/>
  <c r="W91" i="1"/>
  <c r="W90" i="1"/>
  <c r="V90" i="1"/>
  <c r="W85" i="1"/>
  <c r="V85" i="1"/>
  <c r="V140" i="1"/>
  <c r="W140" i="1"/>
  <c r="V141" i="1"/>
  <c r="W141" i="1"/>
  <c r="V142" i="1"/>
  <c r="W142" i="1"/>
  <c r="V143" i="1"/>
  <c r="W143" i="1"/>
  <c r="V286" i="1"/>
  <c r="W286" i="1"/>
  <c r="V287" i="1"/>
  <c r="W287" i="1"/>
  <c r="V288" i="1"/>
  <c r="W288" i="1"/>
  <c r="V289" i="1"/>
  <c r="W289" i="1"/>
  <c r="V290" i="1"/>
  <c r="W290" i="1"/>
  <c r="V291" i="1"/>
  <c r="W291" i="1"/>
  <c r="W210" i="1"/>
  <c r="V210" i="1"/>
  <c r="W209" i="1"/>
  <c r="V209" i="1"/>
  <c r="W208" i="1"/>
  <c r="V208" i="1"/>
  <c r="W207" i="1"/>
  <c r="V207" i="1"/>
  <c r="V318" i="1"/>
  <c r="W318" i="1"/>
  <c r="V292" i="1"/>
  <c r="W292" i="1"/>
  <c r="V293" i="1"/>
  <c r="W293" i="1"/>
  <c r="V294" i="1"/>
  <c r="W294" i="1"/>
  <c r="V295" i="1"/>
  <c r="W295" i="1"/>
  <c r="V296" i="1"/>
  <c r="W296" i="1"/>
  <c r="V297" i="1"/>
  <c r="W297" i="1"/>
  <c r="V298" i="1"/>
  <c r="W298" i="1"/>
  <c r="V299" i="1"/>
  <c r="W299" i="1"/>
  <c r="V300" i="1"/>
  <c r="W300" i="1"/>
  <c r="V301" i="1"/>
  <c r="W301" i="1"/>
  <c r="V302" i="1"/>
  <c r="W302" i="1"/>
  <c r="V303" i="1"/>
  <c r="W303" i="1"/>
  <c r="V304" i="1"/>
  <c r="W304" i="1"/>
  <c r="V305" i="1"/>
  <c r="W305" i="1"/>
  <c r="V307" i="1"/>
  <c r="W307" i="1"/>
  <c r="V308" i="1"/>
  <c r="W308" i="1"/>
  <c r="V309" i="1"/>
  <c r="W309" i="1"/>
  <c r="V310" i="1"/>
  <c r="W310" i="1"/>
  <c r="V311" i="1"/>
  <c r="W311" i="1"/>
  <c r="V312" i="1"/>
  <c r="W312" i="1"/>
  <c r="V313" i="1"/>
  <c r="W313" i="1"/>
  <c r="V314" i="1"/>
  <c r="W314" i="1"/>
  <c r="V315" i="1"/>
  <c r="W315" i="1"/>
  <c r="V316" i="1"/>
  <c r="W316" i="1"/>
  <c r="V317" i="1"/>
  <c r="W317" i="1"/>
  <c r="V306" i="1"/>
  <c r="W306" i="1"/>
  <c r="V136" i="1"/>
  <c r="W136" i="1"/>
  <c r="V137" i="1"/>
  <c r="W137" i="1"/>
  <c r="V138" i="1"/>
  <c r="W138" i="1"/>
  <c r="V139" i="1"/>
  <c r="W139" i="1"/>
  <c r="W604" i="1"/>
  <c r="V604" i="1"/>
  <c r="W603" i="1"/>
  <c r="V603" i="1"/>
  <c r="W602" i="1"/>
  <c r="V602" i="1"/>
  <c r="W601" i="1"/>
  <c r="V601" i="1"/>
  <c r="W600" i="1"/>
  <c r="V600" i="1"/>
  <c r="W599" i="1"/>
  <c r="V599" i="1"/>
  <c r="W598" i="1"/>
  <c r="V598" i="1"/>
  <c r="W597" i="1"/>
  <c r="V597" i="1"/>
  <c r="W596" i="1"/>
  <c r="V596" i="1"/>
  <c r="W595" i="1"/>
  <c r="V595" i="1"/>
  <c r="W594" i="1"/>
  <c r="V594" i="1"/>
  <c r="W593" i="1"/>
  <c r="V593" i="1"/>
  <c r="W592" i="1"/>
  <c r="V592" i="1"/>
  <c r="W591" i="1"/>
  <c r="V591" i="1"/>
  <c r="W590" i="1"/>
  <c r="V590" i="1"/>
  <c r="W589" i="1"/>
  <c r="V589" i="1"/>
  <c r="W588" i="1"/>
  <c r="V588" i="1"/>
  <c r="W587" i="1"/>
  <c r="V587" i="1"/>
  <c r="W586" i="1"/>
  <c r="V586" i="1"/>
  <c r="W585" i="1"/>
  <c r="V585" i="1"/>
  <c r="W584" i="1"/>
  <c r="V584" i="1"/>
  <c r="W583" i="1"/>
  <c r="V583" i="1"/>
  <c r="W582" i="1"/>
  <c r="V582" i="1"/>
  <c r="W581" i="1"/>
  <c r="V581" i="1"/>
  <c r="W580" i="1"/>
  <c r="V580" i="1"/>
  <c r="W579" i="1"/>
  <c r="V579" i="1"/>
  <c r="W578" i="1"/>
  <c r="V578" i="1"/>
  <c r="W577" i="1"/>
  <c r="V577" i="1"/>
  <c r="W576" i="1"/>
  <c r="V576" i="1"/>
  <c r="W575" i="1"/>
  <c r="V575" i="1"/>
  <c r="W574" i="1"/>
  <c r="V574" i="1"/>
  <c r="W573" i="1"/>
  <c r="V573" i="1"/>
  <c r="W572" i="1"/>
  <c r="V572" i="1"/>
  <c r="W571" i="1"/>
  <c r="V571" i="1"/>
  <c r="W570" i="1"/>
  <c r="V570" i="1"/>
  <c r="W569" i="1"/>
  <c r="V569" i="1"/>
  <c r="W568" i="1"/>
  <c r="V568" i="1"/>
  <c r="W567" i="1"/>
  <c r="V567" i="1"/>
  <c r="W566" i="1"/>
  <c r="V566" i="1"/>
  <c r="W565" i="1"/>
  <c r="V565" i="1"/>
  <c r="W564" i="1"/>
  <c r="V564" i="1"/>
  <c r="W563" i="1"/>
  <c r="V563" i="1"/>
  <c r="W562" i="1"/>
  <c r="V562" i="1"/>
  <c r="W561" i="1"/>
  <c r="V561" i="1"/>
  <c r="W560" i="1"/>
  <c r="V560" i="1"/>
  <c r="W559" i="1"/>
  <c r="V559" i="1"/>
  <c r="W558" i="1"/>
  <c r="V558" i="1"/>
  <c r="W557" i="1"/>
  <c r="V557" i="1"/>
  <c r="W556" i="1"/>
  <c r="V556" i="1"/>
  <c r="W555" i="1"/>
  <c r="V555" i="1"/>
  <c r="W554" i="1"/>
  <c r="V554" i="1"/>
  <c r="W553" i="1"/>
  <c r="V553" i="1"/>
  <c r="W552" i="1"/>
  <c r="V552" i="1"/>
  <c r="W551" i="1"/>
  <c r="V551" i="1"/>
  <c r="W550" i="1"/>
  <c r="V550" i="1"/>
  <c r="W549" i="1"/>
  <c r="V549" i="1"/>
  <c r="W548" i="1"/>
  <c r="V548" i="1"/>
  <c r="W547" i="1"/>
  <c r="V547" i="1"/>
  <c r="W546" i="1"/>
  <c r="V546" i="1"/>
  <c r="W545" i="1"/>
  <c r="V545" i="1"/>
  <c r="W544" i="1"/>
  <c r="V544" i="1"/>
  <c r="W543" i="1"/>
  <c r="V543" i="1"/>
  <c r="W542" i="1"/>
  <c r="V542" i="1"/>
  <c r="W541" i="1"/>
  <c r="V541" i="1"/>
  <c r="W540" i="1"/>
  <c r="V540" i="1"/>
  <c r="W539" i="1"/>
  <c r="V539" i="1"/>
  <c r="W538" i="1"/>
  <c r="V538" i="1"/>
  <c r="W537" i="1"/>
  <c r="V537" i="1"/>
  <c r="W536" i="1"/>
  <c r="V536" i="1"/>
  <c r="W535" i="1"/>
  <c r="V535" i="1"/>
  <c r="W534" i="1"/>
  <c r="V534" i="1"/>
  <c r="W533" i="1"/>
  <c r="V533" i="1"/>
  <c r="W532" i="1"/>
  <c r="V532" i="1"/>
  <c r="W531" i="1"/>
  <c r="V531" i="1"/>
  <c r="W530" i="1"/>
  <c r="V530" i="1"/>
  <c r="W529" i="1"/>
  <c r="V529" i="1"/>
  <c r="W528" i="1"/>
  <c r="V528" i="1"/>
  <c r="W527" i="1"/>
  <c r="V527" i="1"/>
  <c r="W526" i="1"/>
  <c r="V526" i="1"/>
  <c r="W525" i="1"/>
  <c r="V525" i="1"/>
  <c r="W524" i="1"/>
  <c r="V524" i="1"/>
  <c r="W523" i="1"/>
  <c r="V523" i="1"/>
  <c r="W522" i="1"/>
  <c r="V522" i="1"/>
  <c r="W521" i="1"/>
  <c r="V521" i="1"/>
  <c r="W520" i="1"/>
  <c r="V520" i="1"/>
  <c r="W519" i="1"/>
  <c r="V519" i="1"/>
  <c r="W518" i="1"/>
  <c r="V518" i="1"/>
  <c r="W517" i="1"/>
  <c r="V517" i="1"/>
  <c r="W516" i="1"/>
  <c r="V516" i="1"/>
  <c r="W515" i="1"/>
  <c r="V515" i="1"/>
  <c r="W514" i="1"/>
  <c r="V514" i="1"/>
  <c r="W513" i="1"/>
  <c r="V513" i="1"/>
  <c r="W512" i="1"/>
  <c r="V512" i="1"/>
  <c r="W511" i="1"/>
  <c r="V511" i="1"/>
  <c r="W510" i="1"/>
  <c r="V510" i="1"/>
  <c r="W509" i="1"/>
  <c r="V509" i="1"/>
  <c r="W508" i="1"/>
  <c r="V508" i="1"/>
  <c r="W507" i="1"/>
  <c r="V507" i="1"/>
  <c r="W506" i="1"/>
  <c r="V506" i="1"/>
  <c r="W505" i="1"/>
  <c r="V505" i="1"/>
  <c r="W504" i="1"/>
  <c r="V504" i="1"/>
  <c r="W503" i="1"/>
  <c r="V503" i="1"/>
  <c r="W502" i="1"/>
  <c r="V502" i="1"/>
  <c r="W501" i="1"/>
  <c r="V501" i="1"/>
  <c r="W500" i="1"/>
  <c r="V500" i="1"/>
  <c r="W499" i="1"/>
  <c r="V499" i="1"/>
  <c r="W498" i="1"/>
  <c r="V498" i="1"/>
  <c r="W497" i="1"/>
  <c r="V497" i="1"/>
  <c r="W496" i="1"/>
  <c r="V496" i="1"/>
  <c r="W495" i="1"/>
  <c r="V495" i="1"/>
  <c r="W494" i="1"/>
  <c r="V494" i="1"/>
  <c r="W493" i="1"/>
  <c r="V493" i="1"/>
  <c r="W492" i="1"/>
  <c r="V492" i="1"/>
  <c r="W491" i="1"/>
  <c r="V491" i="1"/>
  <c r="W490" i="1"/>
  <c r="V490" i="1"/>
  <c r="W489" i="1"/>
  <c r="V489" i="1"/>
  <c r="W488" i="1"/>
  <c r="V488" i="1"/>
  <c r="W487" i="1"/>
  <c r="V487" i="1"/>
  <c r="W486" i="1"/>
  <c r="V486" i="1"/>
  <c r="W485" i="1"/>
  <c r="V485" i="1"/>
  <c r="W484" i="1"/>
  <c r="V484" i="1"/>
  <c r="W483" i="1"/>
  <c r="V483" i="1"/>
  <c r="W482" i="1"/>
  <c r="V482" i="1"/>
  <c r="W481" i="1"/>
  <c r="V481" i="1"/>
  <c r="W480" i="1"/>
  <c r="V480" i="1"/>
  <c r="W479" i="1"/>
  <c r="V479" i="1"/>
  <c r="W478" i="1"/>
  <c r="V478" i="1"/>
  <c r="W477" i="1"/>
  <c r="V477" i="1"/>
  <c r="W476" i="1"/>
  <c r="V476" i="1"/>
  <c r="W475" i="1"/>
  <c r="V475" i="1"/>
  <c r="W474" i="1"/>
  <c r="V474" i="1"/>
  <c r="W473" i="1"/>
  <c r="V473" i="1"/>
  <c r="W472" i="1"/>
  <c r="V472" i="1"/>
  <c r="W471" i="1"/>
  <c r="V471" i="1"/>
  <c r="W470" i="1"/>
  <c r="V470" i="1"/>
  <c r="W469" i="1"/>
  <c r="V469" i="1"/>
  <c r="W468" i="1"/>
  <c r="V468" i="1"/>
  <c r="W467" i="1"/>
  <c r="V467" i="1"/>
  <c r="W466" i="1"/>
  <c r="V466" i="1"/>
  <c r="W465" i="1"/>
  <c r="V465" i="1"/>
  <c r="W464" i="1"/>
  <c r="V464" i="1"/>
  <c r="W463" i="1"/>
  <c r="V463" i="1"/>
  <c r="W462" i="1"/>
  <c r="V462" i="1"/>
  <c r="W461" i="1"/>
  <c r="V461" i="1"/>
  <c r="W460" i="1"/>
  <c r="V460" i="1"/>
  <c r="W459" i="1"/>
  <c r="V459" i="1"/>
  <c r="W458" i="1"/>
  <c r="V458" i="1"/>
  <c r="W457" i="1"/>
  <c r="V457" i="1"/>
  <c r="W456" i="1"/>
  <c r="V456" i="1"/>
  <c r="W455" i="1"/>
  <c r="V455" i="1"/>
  <c r="W454" i="1"/>
  <c r="V454" i="1"/>
  <c r="W453" i="1"/>
  <c r="V453" i="1"/>
  <c r="W452" i="1"/>
  <c r="V452" i="1"/>
  <c r="W451" i="1"/>
  <c r="V451" i="1"/>
  <c r="W450" i="1"/>
  <c r="V450" i="1"/>
  <c r="W449" i="1"/>
  <c r="V449" i="1"/>
  <c r="W448" i="1"/>
  <c r="V448" i="1"/>
  <c r="W447" i="1"/>
  <c r="V447" i="1"/>
  <c r="W446" i="1"/>
  <c r="V446" i="1"/>
  <c r="W445" i="1"/>
  <c r="V445" i="1"/>
  <c r="W444" i="1"/>
  <c r="V444" i="1"/>
  <c r="W443" i="1"/>
  <c r="V443" i="1"/>
  <c r="W442" i="1"/>
  <c r="V442" i="1"/>
  <c r="W441" i="1"/>
  <c r="V441" i="1"/>
  <c r="W440" i="1"/>
  <c r="V440" i="1"/>
  <c r="W439" i="1"/>
  <c r="V439" i="1"/>
  <c r="W438" i="1"/>
  <c r="V438" i="1"/>
  <c r="W437" i="1"/>
  <c r="V437" i="1"/>
  <c r="W436" i="1"/>
  <c r="V436" i="1"/>
  <c r="W435" i="1"/>
  <c r="V435" i="1"/>
  <c r="W434" i="1"/>
  <c r="V434" i="1"/>
  <c r="W433" i="1"/>
  <c r="V433" i="1"/>
  <c r="W432" i="1"/>
  <c r="V432" i="1"/>
  <c r="W431" i="1"/>
  <c r="V431" i="1"/>
  <c r="W430" i="1"/>
  <c r="V430" i="1"/>
  <c r="W429" i="1"/>
  <c r="V429" i="1"/>
  <c r="W428" i="1"/>
  <c r="V428" i="1"/>
  <c r="W427" i="1"/>
  <c r="V427" i="1"/>
  <c r="W426" i="1"/>
  <c r="V426" i="1"/>
  <c r="W425" i="1"/>
  <c r="V425" i="1"/>
  <c r="W424" i="1"/>
  <c r="V424" i="1"/>
  <c r="W423" i="1"/>
  <c r="V423" i="1"/>
  <c r="W422" i="1"/>
  <c r="V422" i="1"/>
  <c r="W421" i="1"/>
  <c r="V421" i="1"/>
  <c r="W420" i="1"/>
  <c r="V420" i="1"/>
  <c r="W419" i="1"/>
  <c r="V419" i="1"/>
  <c r="W418" i="1"/>
  <c r="V418" i="1"/>
  <c r="W417" i="1"/>
  <c r="V417" i="1"/>
  <c r="W416" i="1"/>
  <c r="V416" i="1"/>
  <c r="W415" i="1"/>
  <c r="V415" i="1"/>
  <c r="W414" i="1"/>
  <c r="V414" i="1"/>
  <c r="W413" i="1"/>
  <c r="V413" i="1"/>
  <c r="W412" i="1"/>
  <c r="V412" i="1"/>
  <c r="W411" i="1"/>
  <c r="V411" i="1"/>
  <c r="W410" i="1"/>
  <c r="V410" i="1"/>
  <c r="W409" i="1"/>
  <c r="V409" i="1"/>
  <c r="W408" i="1"/>
  <c r="V408" i="1"/>
  <c r="W407" i="1"/>
  <c r="V407" i="1"/>
  <c r="W406" i="1"/>
  <c r="V406" i="1"/>
  <c r="W405" i="1"/>
  <c r="V405" i="1"/>
  <c r="W404" i="1"/>
  <c r="V404" i="1"/>
  <c r="W403" i="1"/>
  <c r="V403" i="1"/>
  <c r="W402" i="1"/>
  <c r="V402" i="1"/>
  <c r="W401" i="1"/>
  <c r="V401" i="1"/>
  <c r="W400" i="1"/>
  <c r="V400" i="1"/>
  <c r="W399" i="1"/>
  <c r="V399" i="1"/>
  <c r="W398" i="1"/>
  <c r="V398" i="1"/>
  <c r="W397" i="1"/>
  <c r="V397" i="1"/>
  <c r="W396" i="1"/>
  <c r="V396" i="1"/>
  <c r="W395" i="1"/>
  <c r="V395" i="1"/>
  <c r="W394" i="1"/>
  <c r="V394" i="1"/>
  <c r="W393" i="1"/>
  <c r="V393" i="1"/>
  <c r="W392" i="1"/>
  <c r="V392" i="1"/>
  <c r="W391" i="1"/>
  <c r="V391" i="1"/>
  <c r="W390" i="1"/>
  <c r="V390" i="1"/>
  <c r="W389" i="1"/>
  <c r="V389" i="1"/>
  <c r="W388" i="1"/>
  <c r="V388" i="1"/>
  <c r="W387" i="1"/>
  <c r="V387" i="1"/>
  <c r="W386" i="1"/>
  <c r="V386" i="1"/>
  <c r="W385" i="1"/>
  <c r="V385" i="1"/>
  <c r="W384" i="1"/>
  <c r="V384" i="1"/>
  <c r="W383" i="1"/>
  <c r="V383" i="1"/>
  <c r="W382" i="1"/>
  <c r="V382" i="1"/>
  <c r="W381" i="1"/>
  <c r="V381" i="1"/>
  <c r="W380" i="1"/>
  <c r="V380" i="1"/>
  <c r="W379" i="1"/>
  <c r="V379" i="1"/>
  <c r="W378" i="1"/>
  <c r="V378" i="1"/>
  <c r="W377" i="1"/>
  <c r="V377" i="1"/>
  <c r="W376" i="1"/>
  <c r="V376" i="1"/>
  <c r="W375" i="1"/>
  <c r="V375" i="1"/>
  <c r="W374" i="1"/>
  <c r="V374" i="1"/>
  <c r="W373" i="1"/>
  <c r="V373" i="1"/>
  <c r="W372" i="1"/>
  <c r="V372" i="1"/>
  <c r="W371" i="1"/>
  <c r="V371" i="1"/>
  <c r="W370" i="1"/>
  <c r="V370" i="1"/>
  <c r="W369" i="1"/>
  <c r="V369" i="1"/>
  <c r="W368" i="1"/>
  <c r="V368" i="1"/>
  <c r="W367" i="1"/>
  <c r="V367" i="1"/>
  <c r="W366" i="1"/>
  <c r="V366" i="1"/>
  <c r="W365" i="1"/>
  <c r="V365" i="1"/>
  <c r="W364" i="1"/>
  <c r="V364" i="1"/>
  <c r="W363" i="1"/>
  <c r="V363" i="1"/>
  <c r="W362" i="1"/>
  <c r="V362" i="1"/>
  <c r="W361" i="1"/>
  <c r="V361" i="1"/>
  <c r="W360" i="1"/>
  <c r="V360" i="1"/>
  <c r="W359" i="1"/>
  <c r="V359" i="1"/>
  <c r="W358" i="1"/>
  <c r="V358" i="1"/>
  <c r="W357" i="1"/>
  <c r="V357" i="1"/>
  <c r="W356" i="1"/>
  <c r="V356" i="1"/>
  <c r="W355" i="1"/>
  <c r="V355" i="1"/>
  <c r="W354" i="1"/>
  <c r="V354" i="1"/>
  <c r="W353" i="1"/>
  <c r="V353" i="1"/>
  <c r="W352" i="1"/>
  <c r="V352" i="1"/>
  <c r="W351" i="1"/>
  <c r="V351" i="1"/>
  <c r="W350" i="1"/>
  <c r="V350" i="1"/>
  <c r="W349" i="1"/>
  <c r="V349" i="1"/>
  <c r="W348" i="1"/>
  <c r="V348" i="1"/>
  <c r="W347" i="1"/>
  <c r="V347" i="1"/>
  <c r="W346" i="1"/>
  <c r="V346" i="1"/>
  <c r="W345" i="1"/>
  <c r="V345" i="1"/>
  <c r="W344" i="1"/>
  <c r="V344" i="1"/>
  <c r="W343" i="1"/>
  <c r="V343" i="1"/>
  <c r="W342" i="1"/>
  <c r="V342" i="1"/>
  <c r="W341" i="1"/>
  <c r="V341" i="1"/>
  <c r="W340" i="1"/>
  <c r="V340" i="1"/>
  <c r="W339" i="1"/>
  <c r="V339" i="1"/>
  <c r="W338" i="1"/>
  <c r="V338" i="1"/>
  <c r="W337" i="1"/>
  <c r="V337" i="1"/>
  <c r="W336" i="1"/>
  <c r="V336" i="1"/>
  <c r="W335" i="1"/>
  <c r="V335" i="1"/>
  <c r="W334" i="1"/>
  <c r="V334" i="1"/>
  <c r="W333" i="1"/>
  <c r="V333" i="1"/>
  <c r="W332" i="1"/>
  <c r="V332" i="1"/>
  <c r="W331" i="1"/>
  <c r="V331" i="1"/>
  <c r="W330" i="1"/>
  <c r="V330" i="1"/>
  <c r="W329" i="1"/>
  <c r="V329" i="1"/>
  <c r="W328" i="1"/>
  <c r="V328" i="1"/>
  <c r="W327" i="1"/>
  <c r="V327" i="1"/>
  <c r="W326" i="1"/>
  <c r="V326" i="1"/>
  <c r="W325" i="1"/>
  <c r="V325" i="1"/>
  <c r="W324" i="1"/>
  <c r="V324" i="1"/>
  <c r="W323" i="1"/>
  <c r="V323" i="1"/>
  <c r="W322" i="1"/>
  <c r="V322" i="1"/>
  <c r="W321" i="1"/>
  <c r="V321" i="1"/>
  <c r="W320" i="1"/>
  <c r="V320" i="1"/>
  <c r="W319" i="1"/>
  <c r="V319" i="1"/>
  <c r="W265" i="1"/>
  <c r="V265" i="1"/>
  <c r="W264" i="1"/>
  <c r="V264" i="1"/>
  <c r="W263" i="1"/>
  <c r="V263" i="1"/>
  <c r="W262" i="1"/>
  <c r="V262" i="1"/>
  <c r="W261" i="1"/>
  <c r="V261" i="1"/>
  <c r="W260" i="1"/>
  <c r="V260" i="1"/>
  <c r="W228" i="1"/>
  <c r="V228" i="1"/>
  <c r="W227" i="1"/>
  <c r="V227" i="1"/>
  <c r="W216" i="1"/>
  <c r="V216" i="1"/>
  <c r="W217" i="1"/>
  <c r="V217" i="1"/>
  <c r="W224" i="1"/>
  <c r="V224" i="1"/>
  <c r="W215" i="1"/>
  <c r="V215" i="1"/>
  <c r="W214" i="1"/>
  <c r="V214" i="1"/>
  <c r="W223" i="1"/>
  <c r="V223" i="1"/>
  <c r="W220" i="1"/>
  <c r="V220" i="1"/>
  <c r="W219" i="1"/>
  <c r="V219" i="1"/>
  <c r="W218" i="1"/>
  <c r="V218" i="1"/>
  <c r="W240" i="1"/>
  <c r="V240" i="1"/>
  <c r="W239" i="1"/>
  <c r="V239" i="1"/>
  <c r="W237" i="1"/>
  <c r="V237" i="1"/>
  <c r="W236" i="1"/>
  <c r="V236" i="1"/>
  <c r="W235" i="1"/>
  <c r="V235" i="1"/>
  <c r="W234" i="1"/>
  <c r="V234" i="1"/>
  <c r="W233" i="1"/>
  <c r="V233" i="1"/>
  <c r="W232" i="1"/>
  <c r="V232" i="1"/>
  <c r="W231" i="1"/>
  <c r="V231" i="1"/>
  <c r="W206" i="1"/>
  <c r="V206" i="1"/>
  <c r="W204" i="1"/>
  <c r="V204" i="1"/>
  <c r="W203" i="1"/>
  <c r="V203" i="1"/>
  <c r="W205" i="1"/>
  <c r="V205" i="1"/>
  <c r="W201" i="1"/>
  <c r="V201" i="1"/>
  <c r="W200" i="1"/>
  <c r="V200" i="1"/>
  <c r="W202" i="1"/>
  <c r="V202" i="1"/>
  <c r="W198" i="1"/>
  <c r="V198" i="1"/>
  <c r="W277" i="1"/>
  <c r="V277" i="1"/>
  <c r="W199" i="1"/>
  <c r="V199" i="1"/>
  <c r="W194" i="1"/>
  <c r="V194" i="1"/>
  <c r="W191" i="1"/>
  <c r="V191" i="1"/>
  <c r="W190" i="1"/>
  <c r="V190" i="1"/>
  <c r="W189" i="1"/>
  <c r="V189" i="1"/>
  <c r="W188" i="1"/>
  <c r="V188" i="1"/>
  <c r="W187" i="1"/>
  <c r="V187" i="1"/>
  <c r="W186" i="1"/>
  <c r="V186" i="1"/>
  <c r="W185" i="1"/>
  <c r="V185" i="1"/>
  <c r="W184" i="1"/>
  <c r="V184" i="1"/>
  <c r="W183" i="1"/>
  <c r="V183" i="1"/>
  <c r="W182" i="1"/>
  <c r="V182" i="1"/>
  <c r="W181" i="1"/>
  <c r="V181" i="1"/>
  <c r="W173" i="1"/>
  <c r="V173" i="1"/>
  <c r="W165" i="1"/>
  <c r="V165" i="1"/>
  <c r="W164" i="1"/>
  <c r="V164" i="1"/>
  <c r="W163" i="1"/>
  <c r="V163" i="1"/>
  <c r="W162" i="1"/>
  <c r="V162" i="1"/>
  <c r="W161" i="1"/>
  <c r="V161" i="1"/>
  <c r="W160" i="1"/>
  <c r="V160" i="1"/>
  <c r="W159" i="1"/>
  <c r="V159" i="1"/>
  <c r="W158" i="1"/>
  <c r="V158" i="1"/>
  <c r="W157" i="1"/>
  <c r="V157" i="1"/>
  <c r="W156" i="1"/>
  <c r="V156" i="1"/>
  <c r="W155" i="1"/>
  <c r="V155" i="1"/>
  <c r="W154" i="1"/>
  <c r="V154" i="1"/>
  <c r="W150" i="1"/>
  <c r="V150" i="1"/>
  <c r="W146" i="1"/>
  <c r="V146" i="1"/>
  <c r="W274" i="1"/>
  <c r="V274" i="1"/>
  <c r="W273" i="1"/>
  <c r="V273" i="1"/>
  <c r="W275" i="1"/>
  <c r="V275" i="1"/>
  <c r="W269" i="1"/>
  <c r="V269" i="1"/>
  <c r="W251" i="1"/>
  <c r="V251" i="1"/>
  <c r="W249" i="1"/>
  <c r="V249" i="1"/>
  <c r="W270" i="1"/>
  <c r="V270" i="1"/>
  <c r="W222" i="1"/>
  <c r="V222" i="1"/>
  <c r="W268" i="1"/>
  <c r="V268" i="1"/>
  <c r="W267" i="1"/>
  <c r="V267" i="1"/>
  <c r="W266" i="1"/>
  <c r="V266" i="1"/>
  <c r="W257" i="1"/>
  <c r="V257" i="1"/>
  <c r="W254" i="1"/>
  <c r="V254" i="1"/>
  <c r="W253" i="1"/>
  <c r="V253" i="1"/>
  <c r="W252" i="1"/>
  <c r="V252" i="1"/>
  <c r="W135" i="1"/>
  <c r="V135" i="1"/>
  <c r="W134" i="1"/>
  <c r="V134" i="1"/>
  <c r="W133" i="1"/>
  <c r="V133" i="1"/>
  <c r="W132" i="1"/>
  <c r="V132" i="1"/>
  <c r="W129" i="1"/>
  <c r="V129" i="1"/>
  <c r="W128" i="1"/>
  <c r="V128" i="1"/>
  <c r="W127" i="1"/>
  <c r="V127" i="1"/>
  <c r="W126" i="1"/>
  <c r="V126" i="1"/>
  <c r="W125" i="1"/>
  <c r="V125" i="1"/>
  <c r="W124" i="1"/>
  <c r="V124" i="1"/>
  <c r="W123" i="1"/>
  <c r="V123" i="1"/>
  <c r="W122" i="1"/>
  <c r="V122" i="1"/>
  <c r="W121" i="1"/>
  <c r="V121" i="1"/>
  <c r="W120" i="1"/>
  <c r="V120" i="1"/>
  <c r="W119" i="1"/>
  <c r="V119" i="1"/>
  <c r="W118" i="1"/>
  <c r="V118" i="1"/>
  <c r="W117" i="1"/>
  <c r="V117" i="1"/>
  <c r="W116" i="1"/>
  <c r="V116" i="1"/>
  <c r="W115" i="1"/>
  <c r="V115" i="1"/>
  <c r="W114" i="1"/>
  <c r="V114" i="1"/>
  <c r="W113" i="1"/>
  <c r="V113" i="1"/>
  <c r="W112" i="1"/>
  <c r="V112" i="1"/>
  <c r="W111" i="1"/>
  <c r="V111" i="1"/>
  <c r="W110" i="1"/>
  <c r="V110" i="1"/>
  <c r="W109" i="1"/>
  <c r="V109" i="1"/>
  <c r="W107" i="1"/>
  <c r="V107" i="1"/>
  <c r="W106" i="1"/>
  <c r="V106" i="1"/>
  <c r="W105" i="1"/>
  <c r="V105" i="1"/>
  <c r="W104" i="1"/>
  <c r="V104" i="1"/>
  <c r="W103" i="1"/>
  <c r="V103" i="1"/>
  <c r="W102" i="1"/>
  <c r="V102" i="1"/>
  <c r="W101" i="1"/>
  <c r="V101" i="1"/>
  <c r="W100" i="1"/>
  <c r="V100" i="1"/>
  <c r="W99" i="1"/>
  <c r="V99" i="1"/>
  <c r="W98" i="1"/>
  <c r="V98" i="1"/>
  <c r="W97" i="1"/>
  <c r="V97" i="1"/>
  <c r="W96" i="1"/>
  <c r="V96" i="1"/>
  <c r="W95" i="1"/>
  <c r="V95" i="1"/>
  <c r="W94" i="1"/>
  <c r="V94" i="1"/>
  <c r="W93" i="1"/>
  <c r="V93" i="1"/>
  <c r="W92" i="1"/>
  <c r="V92" i="1"/>
  <c r="W89" i="1"/>
  <c r="V89" i="1"/>
  <c r="W84" i="1"/>
  <c r="V84" i="1"/>
  <c r="W246" i="1"/>
  <c r="V246" i="1"/>
  <c r="W245" i="1"/>
  <c r="V245" i="1"/>
  <c r="W244" i="1"/>
  <c r="V244" i="1"/>
  <c r="W276" i="1"/>
  <c r="V276" i="1"/>
  <c r="W242" i="1"/>
  <c r="V242" i="1"/>
  <c r="W241" i="1"/>
  <c r="V241" i="1"/>
  <c r="W229" i="1"/>
  <c r="V229" i="1"/>
  <c r="W71" i="1"/>
  <c r="V71" i="1"/>
  <c r="W70" i="1"/>
  <c r="V70" i="1"/>
  <c r="W69" i="1"/>
  <c r="V69" i="1"/>
  <c r="W68" i="1"/>
  <c r="V68" i="1"/>
  <c r="W67" i="1"/>
  <c r="V67" i="1"/>
  <c r="W66" i="1"/>
  <c r="V66" i="1"/>
  <c r="W65" i="1"/>
  <c r="V65" i="1"/>
  <c r="W64" i="1"/>
  <c r="V64" i="1"/>
  <c r="W63" i="1"/>
  <c r="V63" i="1"/>
  <c r="W62" i="1"/>
  <c r="V62" i="1"/>
  <c r="W61" i="1"/>
  <c r="V61" i="1"/>
  <c r="W60" i="1"/>
  <c r="V60" i="1"/>
  <c r="W59" i="1"/>
  <c r="V59" i="1"/>
  <c r="W58" i="1"/>
  <c r="V58" i="1"/>
  <c r="W57" i="1"/>
  <c r="V57" i="1"/>
  <c r="W56" i="1"/>
  <c r="V56" i="1"/>
  <c r="W55" i="1"/>
  <c r="V55" i="1"/>
  <c r="W54" i="1"/>
  <c r="V54" i="1"/>
  <c r="W53" i="1"/>
  <c r="V53" i="1"/>
  <c r="W52" i="1"/>
  <c r="V52" i="1"/>
  <c r="W51" i="1"/>
  <c r="V51" i="1"/>
  <c r="W50" i="1"/>
  <c r="V50" i="1"/>
  <c r="W49" i="1"/>
  <c r="V49" i="1"/>
  <c r="W48" i="1"/>
  <c r="V48" i="1"/>
  <c r="W47" i="1"/>
  <c r="V47" i="1"/>
  <c r="W46" i="1"/>
  <c r="V46" i="1"/>
  <c r="W34" i="1"/>
  <c r="V34" i="1"/>
  <c r="W33" i="1"/>
  <c r="V33" i="1"/>
  <c r="W32" i="1"/>
  <c r="V32" i="1"/>
  <c r="W31" i="1"/>
  <c r="V31" i="1"/>
  <c r="W30" i="1"/>
  <c r="V30" i="1"/>
  <c r="W29" i="1"/>
  <c r="V29" i="1"/>
  <c r="W28" i="1"/>
  <c r="V28" i="1"/>
  <c r="W27" i="1"/>
  <c r="V27" i="1"/>
  <c r="W26" i="1"/>
  <c r="V26" i="1"/>
  <c r="W25" i="1"/>
  <c r="V25" i="1"/>
  <c r="W24" i="1"/>
  <c r="V24" i="1"/>
  <c r="W23" i="1"/>
  <c r="V23" i="1"/>
  <c r="W44" i="1"/>
  <c r="V44" i="1"/>
  <c r="W43" i="1"/>
  <c r="V43" i="1"/>
  <c r="W42" i="1"/>
  <c r="V42" i="1"/>
  <c r="W41" i="1"/>
  <c r="V41" i="1"/>
  <c r="W40" i="1"/>
  <c r="V40" i="1"/>
  <c r="W39" i="1"/>
  <c r="V39" i="1"/>
  <c r="W38" i="1"/>
  <c r="V38" i="1"/>
  <c r="W37" i="1"/>
  <c r="V37" i="1"/>
  <c r="W36" i="1"/>
  <c r="V36" i="1"/>
  <c r="W21" i="1"/>
  <c r="V21" i="1"/>
  <c r="W20" i="1"/>
  <c r="V20" i="1"/>
  <c r="W19" i="1"/>
  <c r="V19" i="1"/>
  <c r="W18" i="1"/>
  <c r="V18" i="1"/>
  <c r="W17" i="1"/>
  <c r="V17" i="1"/>
  <c r="W16" i="1"/>
  <c r="V16" i="1"/>
  <c r="W15" i="1"/>
  <c r="V15" i="1"/>
  <c r="W14" i="1"/>
  <c r="V14" i="1"/>
  <c r="W13" i="1"/>
  <c r="V13" i="1"/>
  <c r="W12" i="1"/>
  <c r="V12" i="1"/>
  <c r="W11" i="1"/>
  <c r="V11" i="1"/>
  <c r="W10" i="1"/>
  <c r="V10" i="1"/>
  <c r="W9" i="1"/>
  <c r="V9" i="1"/>
  <c r="W8" i="1"/>
  <c r="V8" i="1"/>
  <c r="W7" i="1"/>
  <c r="V7" i="1"/>
  <c r="W6" i="1"/>
  <c r="V6" i="1"/>
  <c r="W5" i="1"/>
  <c r="V5" i="1"/>
  <c r="V4" i="1"/>
  <c r="W4" i="1"/>
  <c r="AI249" i="1" l="1"/>
  <c r="AI251" i="1"/>
  <c r="AI266" i="1"/>
  <c r="AI257" i="1"/>
  <c r="AD252" i="1"/>
  <c r="Z252" i="1" s="1"/>
  <c r="AI254" i="1"/>
  <c r="AD253" i="1"/>
  <c r="Z253" i="1" s="1"/>
</calcChain>
</file>

<file path=xl/sharedStrings.xml><?xml version="1.0" encoding="utf-8"?>
<sst xmlns="http://schemas.openxmlformats.org/spreadsheetml/2006/main" count="3227" uniqueCount="811">
  <si>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</si>
  <si>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</si>
  <si>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</si>
  <si>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</si>
  <si>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</si>
  <si>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</si>
  <si>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</si>
  <si>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</si>
  <si>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</si>
  <si>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</si>
  <si>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</si>
  <si>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</si>
  <si>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display_mode</t>
  </si>
  <si>
    <t>timeseries_mode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</si>
  <si>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</si>
  <si>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</si>
  <si>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</si>
  <si>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</si>
  <si>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</si>
  <si>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</si>
  <si>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</si>
  <si>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</si>
  <si>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</si>
  <si>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</si>
  <si>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</si>
  <si>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</si>
  <si>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</si>
  <si>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</si>
  <si>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</si>
  <si>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</si>
  <si>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</si>
  <si>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</si>
  <si>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</si>
  <si>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</si>
  <si>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</si>
  <si>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</si>
  <si>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</si>
  <si>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</si>
  <si>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</si>
  <si>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</si>
  <si>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</si>
  <si>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</si>
  <si>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</si>
  <si>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</si>
  <si>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</si>
  <si>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</si>
  <si>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</si>
  <si>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</si>
  <si>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</si>
  <si>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</si>
  <si>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</si>
  <si>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</si>
  <si>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</si>
  <si>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</si>
  <si>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</si>
  <si>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</si>
  <si>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</si>
  <si>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</si>
  <si>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</si>
  <si>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</si>
  <si>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</si>
  <si>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</si>
  <si>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</si>
  <si>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</si>
  <si>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</si>
  <si>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</si>
  <si>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</si>
  <si>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</si>
  <si>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</si>
  <si>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</si>
  <si>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</si>
  <si>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</si>
  <si>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</si>
  <si>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</si>
  <si>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</si>
  <si>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</si>
  <si>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</si>
  <si>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</si>
  <si>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</si>
  <si>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</si>
  <si>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</si>
  <si>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</si>
  <si>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</si>
  <si>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</si>
  <si>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</si>
  <si>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</si>
  <si>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</si>
  <si>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</si>
  <si>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</si>
  <si>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</si>
  <si>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</si>
  <si>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</si>
  <si>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</si>
  <si>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</si>
  <si>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</si>
  <si>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</si>
  <si>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</si>
  <si>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</si>
  <si>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</si>
  <si>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</si>
  <si>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</si>
  <si>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</si>
  <si>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</si>
  <si>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</si>
  <si>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</si>
  <si>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</si>
  <si>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</si>
  <si>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</si>
  <si>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</si>
  <si>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</si>
  <si>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</si>
  <si>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</si>
  <si>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</si>
  <si>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</si>
  <si>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</si>
  <si>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</si>
  <si>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</si>
  <si>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</si>
  <si>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</si>
  <si>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</si>
  <si>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</si>
  <si>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</si>
  <si>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</si>
  <si>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</si>
  <si>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</si>
  <si>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</si>
  <si>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</si>
  <si>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</si>
  <si>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</si>
  <si>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</si>
  <si>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</si>
  <si>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</si>
  <si>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</si>
  <si>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</si>
  <si>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</si>
  <si>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</si>
  <si>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</si>
  <si>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</si>
  <si>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</si>
  <si>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</si>
  <si>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</si>
  <si>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</si>
  <si>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</si>
  <si>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hue_color_candle_2</t>
  </si>
  <si>
    <t>Electricity</t>
  </si>
  <si>
    <t>withings_weight_kg_graham</t>
  </si>
  <si>
    <t>Health</t>
  </si>
  <si>
    <t>parents_speaker_battery</t>
  </si>
  <si>
    <t>Media</t>
  </si>
  <si>
    <t>media_player</t>
  </si>
  <si>
    <t>ada_home</t>
  </si>
  <si>
    <t>kitchen_speaker</t>
  </si>
  <si>
    <t>camera</t>
  </si>
  <si>
    <t>uvc_ada_medium</t>
  </si>
  <si>
    <t>binary_sensor</t>
  </si>
  <si>
    <t>uvc_ada_motion</t>
  </si>
  <si>
    <t>Automation</t>
  </si>
  <si>
    <t>HAAS entity namespace prefix, sensor/fan etc</t>
  </si>
  <si>
    <t>Uniquely defines entity within HAAS namespace</t>
  </si>
  <si>
    <t>Nicely named entity low level domain</t>
  </si>
  <si>
    <t>Nicely named entity high level group</t>
  </si>
  <si>
    <t>State class from here</t>
  </si>
  <si>
    <t>Units from here</t>
  </si>
  <si>
    <t>Look up from entity icon field in HAAS interface</t>
  </si>
  <si>
    <t>Seconds between samples</t>
  </si>
  <si>
    <t>Grafana fill mode, "Continuous" or "Discrete", the former does not zero out nulls, the latter does</t>
  </si>
  <si>
    <t>"true" or "false", update entity even if value has not changed</t>
  </si>
  <si>
    <t>Uniquely defines entity within device namespace</t>
  </si>
  <si>
    <t>Topic to publish config metadata for HAAS discovery</t>
  </si>
  <si>
    <t>Topic to publish data state for HAAS update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</si>
  <si>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</si>
  <si>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</si>
  <si>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</si>
  <si>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</si>
  <si>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</si>
  <si>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String to define HAAS area to add entity to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</si>
  <si>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</si>
  <si>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</si>
  <si>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</si>
  <si>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</si>
  <si>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</si>
  <si>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</si>
  <si>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</si>
  <si>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</si>
  <si>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</si>
  <si>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</si>
  <si>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</si>
  <si>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</si>
  <si>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</si>
  <si>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</si>
  <si>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</si>
  <si>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</si>
  <si>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</si>
  <si>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lounge_tv</t>
  </si>
  <si>
    <t>Lounge TV</t>
  </si>
  <si>
    <t>Withings</t>
  </si>
  <si>
    <t>Sonos</t>
  </si>
  <si>
    <t>Water</t>
  </si>
  <si>
    <t>https://weewx.janeandgraham.com</t>
  </si>
  <si>
    <t>Nice name for the entity</t>
  </si>
  <si>
    <t>friendly_name</t>
  </si>
  <si>
    <t>Unique name for the entity, overrides HAAS parsing of unique_id</t>
  </si>
  <si>
    <t>mdi:signal</t>
  </si>
  <si>
    <t>Ada Home</t>
  </si>
  <si>
    <t>Kitchen Speaker</t>
  </si>
  <si>
    <t>REQUIRED for MQTT</t>
  </si>
  <si>
    <t>REQUIRED for MQTT (Empty ⇒ None)</t>
  </si>
  <si>
    <t>AT LEAST ONE REQUIRED for MQTT (Empty ⇒ None)</t>
  </si>
  <si>
    <t>yearRain</t>
  </si>
  <si>
    <t>hue_color_candle_3</t>
  </si>
  <si>
    <t>hue_color_candle_4</t>
  </si>
  <si>
    <t>hue_color_candle_5</t>
  </si>
  <si>
    <t>hue_color_candle_6</t>
  </si>
  <si>
    <t>hue_color_candle_7</t>
  </si>
  <si>
    <t>hue_color_candle_8</t>
  </si>
  <si>
    <t>hue_color_candle_9</t>
  </si>
  <si>
    <t>hue_color_candle_10</t>
  </si>
  <si>
    <t>hue_color_candle_11</t>
  </si>
  <si>
    <t>hue_color_candle_12</t>
  </si>
  <si>
    <t>hue_color_candle_13</t>
  </si>
  <si>
    <t>hue_color_candle_14</t>
  </si>
  <si>
    <t>hue_color_candle_15</t>
  </si>
  <si>
    <t>hue_color_candle_16</t>
  </si>
  <si>
    <t>hue_color_candle_17</t>
  </si>
  <si>
    <t>hue_ambiance_lamp_13</t>
  </si>
  <si>
    <t>hue_ambiance_lamp_1</t>
  </si>
  <si>
    <t>hue_ambiance_lamp_2</t>
  </si>
  <si>
    <t>hue_ambiance_lamp_3</t>
  </si>
  <si>
    <t>hue_ambiance_lamp_4</t>
  </si>
  <si>
    <t>hue_ambiance_lamp_5</t>
  </si>
  <si>
    <t>hue_ambiance_lamp_6</t>
  </si>
  <si>
    <t>hue_ambiance_lamp_7</t>
  </si>
  <si>
    <t>hue_ambiance_lamp_8</t>
  </si>
  <si>
    <t>hue_ambiance_lamp_9</t>
  </si>
  <si>
    <t>hue_ambiance_lamp_10</t>
  </si>
  <si>
    <t>hue_ambiance_lamp_11</t>
  </si>
  <si>
    <t>hue_ambiance_lamp_12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</si>
  <si>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</si>
  <si>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</si>
  <si>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</si>
  <si>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</si>
  <si>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</si>
  <si>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</si>
  <si>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</si>
  <si>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</si>
  <si>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</si>
  <si>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</si>
  <si>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</si>
  <si>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</si>
  <si>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</si>
  <si>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</si>
  <si>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</si>
  <si>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</si>
  <si>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</si>
  <si>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</si>
  <si>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uvc_edwin_medium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</si>
  <si>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</si>
  <si>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</si>
  <si>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</si>
  <si>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</si>
  <si>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</si>
  <si>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</si>
  <si>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</si>
  <si>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</si>
  <si>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</si>
  <si>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</si>
  <si>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</si>
  <si>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</si>
  <si>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deck_freezer_current_consumption</t>
  </si>
  <si>
    <t>kitchen_fan_current_consumption</t>
  </si>
  <si>
    <t>kitchen_fridge_current_consumption</t>
  </si>
  <si>
    <t>lounge_tv_current_consumption</t>
  </si>
  <si>
    <t>Network Switch</t>
  </si>
  <si>
    <t>Kitchen Fan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</si>
  <si>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</si>
  <si>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</si>
  <si>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</si>
  <si>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</si>
  <si>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</si>
  <si>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</si>
  <si>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</si>
  <si>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</si>
  <si>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</si>
  <si>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</si>
  <si>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</si>
  <si>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Adhoc Outlet</t>
  </si>
  <si>
    <t>home_power</t>
  </si>
  <si>
    <t>study_outlet_current_consumption</t>
  </si>
  <si>
    <t>office_outlet_current_consumption</t>
  </si>
  <si>
    <t>rack_outlet_current_consumption</t>
  </si>
  <si>
    <t>kitchen_coffee_machine_current_consumption</t>
  </si>
  <si>
    <t>TPLink</t>
  </si>
  <si>
    <t>Hue</t>
  </si>
  <si>
    <t>UniFi</t>
  </si>
  <si>
    <t>Google</t>
  </si>
  <si>
    <t>various_adhoc_outlet_current_consumption</t>
  </si>
  <si>
    <t>laundry_vacuum_charger_current_consumption</t>
  </si>
  <si>
    <t>study_battery_charger_current_consumption</t>
  </si>
  <si>
    <t>laundry_washing_machine_current_consumption</t>
  </si>
  <si>
    <t>laundry_clothes_dryer_current_consumption</t>
  </si>
  <si>
    <t>Water Heater Booster</t>
  </si>
  <si>
    <t>roof_water_heater_booster_power</t>
  </si>
  <si>
    <t>mm</t>
  </si>
  <si>
    <t>Bathroom Rails</t>
  </si>
  <si>
    <t>bathroom_rails_current_consumption</t>
  </si>
  <si>
    <t>kitchen_dish_washer_current_consumption</t>
  </si>
  <si>
    <t>kitchen_dish_washer_today_s_consumption</t>
  </si>
  <si>
    <t>laundry_clothes_dryer_today_s_consumption</t>
  </si>
  <si>
    <t>laundry_washing_machine_today_s_consumption</t>
  </si>
  <si>
    <t>kitchen_coffee_machine_today_s_consumption</t>
  </si>
  <si>
    <t>kitchen_fridge_today_s_consumption</t>
  </si>
  <si>
    <t>deck_freezer_today_s_consumption</t>
  </si>
  <si>
    <t>lounge_tv_today_s_consumption</t>
  </si>
  <si>
    <t>bathroom_rails_today_s_consumption</t>
  </si>
  <si>
    <t>study_outlet_today_s_consumption</t>
  </si>
  <si>
    <t>office_outlet_today_s_consumption</t>
  </si>
  <si>
    <t>study_battery_charger_today_s_consumption</t>
  </si>
  <si>
    <t>laundry_vacuum_charger_today_s_consumption</t>
  </si>
  <si>
    <t>various_adhoc_outlet_today_s_consumption</t>
  </si>
  <si>
    <t>roof_weekly_rain</t>
  </si>
  <si>
    <t>Weekly</t>
  </si>
  <si>
    <t>home_energy_daily</t>
  </si>
  <si>
    <t>Weekly Energy Consumption</t>
  </si>
  <si>
    <t>home_energy_weekly</t>
  </si>
  <si>
    <t>home_energy_monthly</t>
  </si>
  <si>
    <t>Monthly Energy Consumption</t>
  </si>
  <si>
    <t>home_energy_yearly</t>
  </si>
  <si>
    <t>Yearly Energy Consumption</t>
  </si>
  <si>
    <t>Current Power Consumption</t>
  </si>
  <si>
    <t>roof_water_heater_booster_energy_daily</t>
  </si>
  <si>
    <t>mdi:home-lightning-bolt</t>
  </si>
  <si>
    <t>mdi:battery-charging</t>
  </si>
  <si>
    <t>mdi:molecule-co2</t>
  </si>
  <si>
    <t>kitchen_fan</t>
  </si>
  <si>
    <t>mdi:fan</t>
  </si>
  <si>
    <t>kitchen_dish_washer</t>
  </si>
  <si>
    <t>laundry_clothes_dryer</t>
  </si>
  <si>
    <t>laundry_washing_machine</t>
  </si>
  <si>
    <t>kitchen_coffee_machine</t>
  </si>
  <si>
    <t>kitchen_fridge</t>
  </si>
  <si>
    <t>deck_freezer</t>
  </si>
  <si>
    <t>bathroom_rails</t>
  </si>
  <si>
    <t>study_outlet</t>
  </si>
  <si>
    <t>office_outlet</t>
  </si>
  <si>
    <t>rack_outlet</t>
  </si>
  <si>
    <t>roof_network_switch</t>
  </si>
  <si>
    <t>study_battery_charger</t>
  </si>
  <si>
    <t>laundry_vacuum_charger</t>
  </si>
  <si>
    <t>various_adhoc_outlet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</si>
  <si>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</si>
  <si>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</si>
  <si>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</si>
  <si>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</si>
  <si>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</si>
  <si>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</si>
  <si>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</si>
  <si>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mdi:water-boiler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</si>
  <si>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</si>
  <si>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</si>
  <si>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</si>
  <si>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</si>
  <si>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</si>
  <si>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</si>
  <si>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HAAS display type, "Graph", "Table", "Table_NoToggle", the latter two settings implying display in a graph as well as table</t>
  </si>
  <si>
    <t>Table_NoToggle</t>
  </si>
  <si>
    <t>edwin_home</t>
  </si>
  <si>
    <t>lounge_home</t>
  </si>
  <si>
    <t>Edwin Home</t>
  </si>
  <si>
    <t>Lounge Home</t>
  </si>
  <si>
    <t>Parents Home</t>
  </si>
  <si>
    <t>Parents Speaker</t>
  </si>
  <si>
    <t>Kitchen Home</t>
  </si>
  <si>
    <t>kitchen_home</t>
  </si>
  <si>
    <t>Lounge Speaker</t>
  </si>
  <si>
    <t>Parents TV</t>
  </si>
  <si>
    <t>Apple</t>
  </si>
  <si>
    <t>lounge_speaker</t>
  </si>
  <si>
    <t>parents_tv</t>
  </si>
  <si>
    <t>parents_speaker</t>
  </si>
  <si>
    <t>parents_home</t>
  </si>
  <si>
    <t>display_type</t>
  </si>
  <si>
    <t>REQUIRED ∀</t>
  </si>
  <si>
    <t>REQUIRED ∀ (Empty ⇒ None)</t>
  </si>
  <si>
    <t>REQUIRED ∀ (Empty ⇒ entities)</t>
  </si>
  <si>
    <t>HAAS Table display type</t>
  </si>
  <si>
    <t>media-control</t>
  </si>
  <si>
    <t>Audio Visual Device</t>
  </si>
  <si>
    <t>picture-entity</t>
  </si>
  <si>
    <t>Fan Motion</t>
  </si>
  <si>
    <t>netatmo_bertram_2_office_pantry_battery_percent</t>
  </si>
  <si>
    <t>netatmo_bertram_2_office_lounge_battery_percent</t>
  </si>
  <si>
    <t>netatmo_bertram_2_office_dining_battery_percent</t>
  </si>
  <si>
    <t>netatmo_bertram_2_office_basement_battery_percent</t>
  </si>
  <si>
    <t>kitchen_home_battery</t>
  </si>
  <si>
    <t>mdi:battery-30</t>
  </si>
  <si>
    <t>min</t>
  </si>
  <si>
    <t>weatherstation_sample_period</t>
  </si>
  <si>
    <t>mdi:clipboard-clock-outline</t>
  </si>
  <si>
    <t>Davis Telemetry</t>
  </si>
  <si>
    <t>network_internet_upload</t>
  </si>
  <si>
    <t>network_internet_download</t>
  </si>
  <si>
    <t>network_internet_ping</t>
  </si>
  <si>
    <t>Ping</t>
  </si>
  <si>
    <t>Upload</t>
  </si>
  <si>
    <t>Download</t>
  </si>
  <si>
    <t>Console Voltage</t>
  </si>
  <si>
    <t>Coms Signal Quality</t>
  </si>
  <si>
    <t>Sample Period</t>
  </si>
  <si>
    <t>Netatmo Battery</t>
  </si>
  <si>
    <t>Sonos Battery</t>
  </si>
  <si>
    <t>Davis Battery</t>
  </si>
  <si>
    <t>network_internet_uptime</t>
  </si>
  <si>
    <t>interval</t>
  </si>
  <si>
    <t>d</t>
  </si>
  <si>
    <t>ms</t>
  </si>
  <si>
    <t>MB/s</t>
  </si>
  <si>
    <t>JaneAndGraham</t>
  </si>
  <si>
    <t>https://unifi.janeandgraham.com</t>
  </si>
  <si>
    <t>uptime_s</t>
  </si>
  <si>
    <t>ping_min_ms</t>
  </si>
  <si>
    <t>upload_mbps</t>
  </si>
  <si>
    <t>download_mbps</t>
  </si>
  <si>
    <t>Internet</t>
  </si>
  <si>
    <t>adaptive_lighting_default</t>
  </si>
  <si>
    <t>adaptive_lighting_sleep_mode_default</t>
  </si>
  <si>
    <t>Adaptive Lighting</t>
  </si>
  <si>
    <t>adaptive_lighting_adapt_color_default</t>
  </si>
  <si>
    <t>adaptive_lighting_adapt_brightness_default</t>
  </si>
  <si>
    <t>Sleep</t>
  </si>
  <si>
    <t>Colour</t>
  </si>
  <si>
    <t>Brightness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</si>
  <si>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</si>
  <si>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</si>
  <si>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</si>
  <si>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</si>
  <si>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</si>
  <si>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</si>
  <si>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</si>
  <si>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Soft Resets</t>
  </si>
  <si>
    <t>Hard Resets</t>
  </si>
  <si>
    <t>mdi:lightbulb-group</t>
  </si>
  <si>
    <t>Bedroom Adaptive Lighting</t>
  </si>
  <si>
    <t>Default Adaptive Lighting</t>
  </si>
  <si>
    <t>adaptive_lighting_bedroom</t>
  </si>
  <si>
    <t>adaptive_lighting_sleep_mode_bedroom</t>
  </si>
  <si>
    <t>adaptive_lighting_adapt_color_bedroom</t>
  </si>
  <si>
    <t>adaptive_lighting_adapt_brightness_bedroom</t>
  </si>
  <si>
    <t>Weight</t>
  </si>
  <si>
    <t>Graham</t>
  </si>
  <si>
    <t>{{ value | float(0) * 10 | round(2) }}</t>
  </si>
  <si>
    <t>{{ value | float(0) / 60 / 60 / 24 | round(0) }}</t>
  </si>
  <si>
    <t>{{ value | float(0) | round(1) }}</t>
  </si>
  <si>
    <t>{{ value | float(0) | round(0) }}</t>
  </si>
  <si>
    <t>{{ value | int(0) }}</t>
  </si>
  <si>
    <t>{{ value | float(0) | round(2) }}</t>
  </si>
  <si>
    <t>Deck Festoons</t>
  </si>
  <si>
    <t>entity_automation</t>
  </si>
  <si>
    <t>HAAS automation that owns the entity</t>
  </si>
  <si>
    <t>Night Light Adaptive Lighting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</si>
  <si>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</si>
  <si>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</si>
  <si>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</si>
  <si>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</si>
  <si>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</si>
  <si>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</si>
  <si>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</si>
  <si>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</si>
  <si>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</si>
  <si>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</si>
  <si>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</si>
  <si>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</si>
  <si>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</si>
  <si>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bedroom</t>
  </si>
  <si>
    <t>default</t>
  </si>
  <si>
    <t>night_light</t>
  </si>
  <si>
    <t>adaptive_lighting_night_light</t>
  </si>
  <si>
    <t>adaptive_lighting_sleep_mode_night_light</t>
  </si>
  <si>
    <t>adaptive_lighting_adapt_color_night_light</t>
  </si>
  <si>
    <t>adaptive_lighting_adapt_brightness_night_light</t>
  </si>
  <si>
    <t>home_sleep</t>
  </si>
  <si>
    <t>input_boolean</t>
  </si>
  <si>
    <t>Routines</t>
  </si>
  <si>
    <t>mdi:chat-sleep</t>
  </si>
  <si>
    <t>mdi:white-balance-sunny</t>
  </si>
  <si>
    <t>home_wakeup</t>
  </si>
  <si>
    <t>Wakeup</t>
  </si>
  <si>
    <t>compensation_sensor_netatmo_parents_co2</t>
  </si>
  <si>
    <t>compensation_curve</t>
  </si>
  <si>
    <t>[ 999, 566 ],[ 1407, 711 ]</t>
  </si>
  <si>
    <t>The compensation points "[uncompensated_value, compensated_value], []..." to claibrate the values</t>
  </si>
  <si>
    <t>compensation_sensor_roof_temperature</t>
  </si>
  <si>
    <t>compensation_sensor_netatmo_ada_temperature</t>
  </si>
  <si>
    <t>compensation_sensor_netatmo_edwin_temperature</t>
  </si>
  <si>
    <t>compensation_sensor_netatmo_parents_temperature</t>
  </si>
  <si>
    <t>compensation_sensor_netatmo_bertram_2_office_temperature</t>
  </si>
  <si>
    <t>compensation_sensor_netatmo_bertram_2_kitchen_temperature</t>
  </si>
  <si>
    <t>compensation_sensor_netatmo_bertram_2_office_pantry_temperature</t>
  </si>
  <si>
    <t>compensation_sensor_netatmo_bertram_2_office_lounge_temperature</t>
  </si>
  <si>
    <t>compensation_sensor_netatmo_bertram_2_office_dining_temperature</t>
  </si>
  <si>
    <t>compensation_sensor_netatmo_laundry_temperature</t>
  </si>
  <si>
    <t>compensation_sensor_netatmo_bertram_2_office_basement_temperature</t>
  </si>
  <si>
    <t>compensation_sensor_rack_temperature</t>
  </si>
  <si>
    <t>compensation_sensor_roof_apparent_temperature</t>
  </si>
  <si>
    <t>compensation_sensor_roof_dew_point</t>
  </si>
  <si>
    <t>compensation_sensor_roof_heat_index</t>
  </si>
  <si>
    <t>compensation_sensor_roof_humidity_index</t>
  </si>
  <si>
    <t>compensation_sensor_rack_dew_point</t>
  </si>
  <si>
    <t>compensation_sensor_roof_wind_chill_temperature</t>
  </si>
  <si>
    <t>compensation_sensor_netatmo_ada_co2</t>
  </si>
  <si>
    <t>compensation_sensor_netatmo_edwin_co2</t>
  </si>
  <si>
    <t>compensation_sensor_netatmo_bertram_2_office_co2</t>
  </si>
  <si>
    <t>compensation_sensor_netatmo_bertram_2_kitchen_co2</t>
  </si>
  <si>
    <t>compensation_sensor_netatmo_bertram_2_office_pantry_co2</t>
  </si>
  <si>
    <t>compensation_sensor_netatmo_bertram_2_office_lounge_co2</t>
  </si>
  <si>
    <t>compensation_sensor_netatmo_bertram_2_office_dining_co2</t>
  </si>
  <si>
    <t>compensation_sensor_netatmo_laundry_co2</t>
  </si>
  <si>
    <t>compensation_sensor_roof_humidity</t>
  </si>
  <si>
    <t>compensation_sensor_netatmo_ada_humidity</t>
  </si>
  <si>
    <t>compensation_sensor_netatmo_edwin_humidity</t>
  </si>
  <si>
    <t>compensation_sensor_netatmo_parents_humidity</t>
  </si>
  <si>
    <t>compensation_sensor_netatmo_bertram_2_office_humidity</t>
  </si>
  <si>
    <t>compensation_sensor_netatmo_bertram_2_kitchen_humidity</t>
  </si>
  <si>
    <t>compensation_sensor_netatmo_bertram_2_office_pantry_humidity</t>
  </si>
  <si>
    <t>compensation_sensor_netatmo_bertram_2_office_lounge_humidity</t>
  </si>
  <si>
    <t>compensation_sensor_netatmo_bertram_2_office_dining_humidity</t>
  </si>
  <si>
    <t>compensation_sensor_netatmo_laundry_humidity</t>
  </si>
  <si>
    <t>compensation_sensor_netatmo_bertram_2_office_basement_humidity</t>
  </si>
  <si>
    <t>compensation_sensor_rack_humidity</t>
  </si>
  <si>
    <t>compensation_sensor_netatmo_ada_noise</t>
  </si>
  <si>
    <t>compensation_sensor_netatmo_edwin_noise</t>
  </si>
  <si>
    <t>compensation_sensor_netatmo_parents_noise</t>
  </si>
  <si>
    <t>compensation_sensor_netatmo_bertram_2_office_noise</t>
  </si>
  <si>
    <t>compensation_sensor_netatmo_bertram_2_kitchen_noise</t>
  </si>
  <si>
    <t>compensation_sensor_netatmo_laundry_noise</t>
  </si>
  <si>
    <t>[ 1, 1 ],[ 2, 2 ]</t>
  </si>
  <si>
    <t>mdi:thermometer</t>
  </si>
  <si>
    <t>mdi:volume-high</t>
  </si>
  <si>
    <t>mdi:water-percent</t>
  </si>
  <si>
    <t>pool_filter_energy_daily</t>
  </si>
  <si>
    <t>Pool Filter</t>
  </si>
  <si>
    <t>pool_filter_power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</si>
  <si>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</si>
  <si>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</si>
  <si>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</si>
  <si>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</si>
  <si>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</si>
  <si>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</si>
  <si>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</si>
  <si>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home_lights_power</t>
  </si>
  <si>
    <t>home_fans_power</t>
  </si>
  <si>
    <t>Home Lights</t>
  </si>
  <si>
    <t>Home Fans</t>
  </si>
  <si>
    <t>home_base_energy_yearly</t>
  </si>
  <si>
    <t>home_peak_energy_yearly</t>
  </si>
  <si>
    <t>home_base_energy_monthly</t>
  </si>
  <si>
    <t>home_peak_energy_monthly</t>
  </si>
  <si>
    <t>home_base_energy_weekly</t>
  </si>
  <si>
    <t>home_peak_energy_weekly</t>
  </si>
  <si>
    <t>W</t>
  </si>
  <si>
    <t>kWh</t>
  </si>
  <si>
    <t>Lovelace</t>
  </si>
  <si>
    <t>Column Break</t>
  </si>
  <si>
    <t>Break</t>
  </si>
  <si>
    <t>custom:layout-break</t>
  </si>
  <si>
    <t>column_break</t>
  </si>
  <si>
    <t>user_interface</t>
  </si>
  <si>
    <t>Ada Camera</t>
  </si>
  <si>
    <t>Edwin Camera</t>
  </si>
  <si>
    <t>Ada Motion</t>
  </si>
  <si>
    <t>Edwin Motion</t>
  </si>
  <si>
    <t>home_lights_energy_daily</t>
  </si>
  <si>
    <t>home_fans_energy_daily</t>
  </si>
  <si>
    <t>server_network_power</t>
  </si>
  <si>
    <t>server_network_energy_daily</t>
  </si>
  <si>
    <t>Server &amp; Network Devices</t>
  </si>
  <si>
    <t>Sonoff</t>
  </si>
  <si>
    <t>pool_filter</t>
  </si>
  <si>
    <t>roof_water_heater_booster</t>
  </si>
  <si>
    <t>CALCULATED ∀</t>
  </si>
  <si>
    <t>connection_mac</t>
  </si>
  <si>
    <t>connection_ip</t>
  </si>
  <si>
    <t>List of tupples defining MAC and IP</t>
  </si>
  <si>
    <t>MAC address of source device</t>
  </si>
  <si>
    <t>IP address of source device</t>
  </si>
  <si>
    <t>String to nicely name source device</t>
  </si>
  <si>
    <t>deck_festoons_current_consumption</t>
  </si>
  <si>
    <t>deck_festoons_today_s_consumption</t>
  </si>
  <si>
    <t>rack_modem_current_consumption</t>
  </si>
  <si>
    <t>Rack Outlet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</si>
  <si>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</si>
  <si>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</si>
  <si>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</si>
  <si>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</si>
  <si>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</si>
  <si>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</si>
  <si>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</si>
  <si>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</si>
  <si>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</si>
  <si>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</si>
  <si>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</si>
  <si>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</si>
  <si>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</si>
  <si>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</si>
  <si>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</si>
  <si>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</si>
  <si>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</si>
  <si>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Various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</si>
  <si>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</si>
  <si>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</si>
  <si>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</si>
  <si>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</si>
  <si>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</si>
  <si>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</si>
  <si>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</si>
  <si>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</si>
  <si>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console</t>
  </si>
  <si>
    <t>outdoor</t>
  </si>
  <si>
    <t>fridge</t>
  </si>
  <si>
    <t>freezer</t>
  </si>
  <si>
    <t>festoons</t>
  </si>
  <si>
    <t>tv</t>
  </si>
  <si>
    <t>rails</t>
  </si>
  <si>
    <t>outlet</t>
  </si>
  <si>
    <t>modem</t>
  </si>
  <si>
    <t>dish_washer</t>
  </si>
  <si>
    <t>device_connections</t>
  </si>
  <si>
    <t>14.2</t>
  </si>
  <si>
    <t>speaker</t>
  </si>
  <si>
    <t>home</t>
  </si>
  <si>
    <t>Move</t>
  </si>
  <si>
    <t>Play5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</si>
  <si>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</si>
  <si>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</si>
  <si>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</si>
  <si>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</si>
  <si>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</si>
  <si>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</si>
  <si>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</si>
  <si>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</si>
  <si>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</si>
  <si>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</si>
  <si>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</si>
  <si>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weather-station</t>
  </si>
  <si>
    <t>east-fan</t>
  </si>
  <si>
    <t>west-fan</t>
  </si>
  <si>
    <t>adhoc-outlet</t>
  </si>
  <si>
    <t>battery-charger</t>
  </si>
  <si>
    <t>vacuum-charger</t>
  </si>
  <si>
    <t>clothes-dryer</t>
  </si>
  <si>
    <t>washing-machine</t>
  </si>
  <si>
    <t>coffee-machine</t>
  </si>
  <si>
    <t>internet-docker-service</t>
  </si>
  <si>
    <t>1.49.1949203030</t>
  </si>
  <si>
    <t>Hue Bridge</t>
  </si>
  <si>
    <t>hue-bridge</t>
  </si>
  <si>
    <t>Phillips</t>
  </si>
  <si>
    <t>ec:b5:fa:03:5d:88</t>
  </si>
  <si>
    <t>macbook-flo</t>
  </si>
  <si>
    <t>Server</t>
  </si>
  <si>
    <t>macmini-liz</t>
  </si>
  <si>
    <t>macmini-nel</t>
  </si>
  <si>
    <t>11.2</t>
  </si>
  <si>
    <t>Late 2013 (11,3)</t>
  </si>
  <si>
    <t>Late 2012 (6,1)</t>
  </si>
  <si>
    <t>Mid 2011 (5,2)</t>
  </si>
  <si>
    <t>MacBook Pro</t>
  </si>
  <si>
    <t>MacMini</t>
  </si>
  <si>
    <t>00:e0:4c:68:04:21</t>
  </si>
  <si>
    <t>c8:2a:14:55:c7:0c</t>
  </si>
  <si>
    <t>00:e0:4c:68:06:a1</t>
  </si>
  <si>
    <t>30:05:5c:8a:ff:10</t>
  </si>
  <si>
    <t>Brother</t>
  </si>
  <si>
    <t>MFC-L2700DW</t>
  </si>
  <si>
    <t>Laser Printer</t>
  </si>
  <si>
    <t>Q</t>
  </si>
  <si>
    <t>brother-printer</t>
  </si>
  <si>
    <t>Printer</t>
  </si>
  <si>
    <t>74:83:c2:3f:6c:4c</t>
  </si>
  <si>
    <t>74:83:c2:3f:6e:5c</t>
  </si>
  <si>
    <t>G3 Flex</t>
  </si>
  <si>
    <t>uvc-ada</t>
  </si>
  <si>
    <t>uvc-edwin</t>
  </si>
  <si>
    <t>4.48.44</t>
  </si>
  <si>
    <t>UVC</t>
  </si>
  <si>
    <t>PiHole</t>
  </si>
  <si>
    <t>udm-pihole</t>
  </si>
  <si>
    <t>Pi-Hole</t>
  </si>
  <si>
    <t>5.9</t>
  </si>
  <si>
    <t>OSS EUPL</t>
  </si>
  <si>
    <t>UDM Docker Container</t>
  </si>
  <si>
    <t>00:00:00:00:00:00</t>
  </si>
  <si>
    <t>Nest Mini</t>
  </si>
  <si>
    <t>Chromecast</t>
  </si>
  <si>
    <t>1.54.279716</t>
  </si>
  <si>
    <t>Scales</t>
  </si>
  <si>
    <t>withings-scales</t>
  </si>
  <si>
    <t>Ensuite</t>
  </si>
  <si>
    <t>Body+</t>
  </si>
  <si>
    <t>1651</t>
  </si>
  <si>
    <t>Body Composition Scale</t>
  </si>
  <si>
    <t>HomePod</t>
  </si>
  <si>
    <t>15.3</t>
  </si>
  <si>
    <t>Apple TV</t>
  </si>
  <si>
    <t>connection_vlan</t>
  </si>
  <si>
    <t>VLAN tag of source device</t>
  </si>
  <si>
    <t>90:dd:5d:ce:1e:96</t>
  </si>
  <si>
    <t>d4:a3:3d:5c:8c:28</t>
  </si>
  <si>
    <t>10.0.2.11</t>
  </si>
  <si>
    <t>10.0.2.12</t>
  </si>
  <si>
    <t>10.0.2.20</t>
  </si>
  <si>
    <t>10.0.2.21</t>
  </si>
  <si>
    <t>10.0.2.40</t>
  </si>
  <si>
    <t>10.0.2.41</t>
  </si>
  <si>
    <t>10.0.2.42</t>
  </si>
  <si>
    <t>10.0.6.10</t>
  </si>
  <si>
    <t>10.0.6.20</t>
  </si>
  <si>
    <t>10.0.6.21</t>
  </si>
  <si>
    <t>REQUIRED for DNS</t>
  </si>
  <si>
    <t>CALCULATED for DNS</t>
  </si>
  <si>
    <t>10.0.2.13</t>
  </si>
  <si>
    <t>net_Management_br0_10-0-0-0-24</t>
  </si>
  <si>
    <t>net_Unfettered_br2_10-0-2-0-24</t>
  </si>
  <si>
    <t>udm-rack</t>
  </si>
  <si>
    <t>usw-ceiling</t>
  </si>
  <si>
    <t>uap-deck</t>
  </si>
  <si>
    <t>uap-hallway</t>
  </si>
  <si>
    <t>1.11.0</t>
  </si>
  <si>
    <t>5.76.7</t>
  </si>
  <si>
    <t>6.0.14</t>
  </si>
  <si>
    <t>Ceiling</t>
  </si>
  <si>
    <t>Hallway</t>
  </si>
  <si>
    <t>UDM-Pro</t>
  </si>
  <si>
    <t>US-8-60W</t>
  </si>
  <si>
    <t>UAP-AC-M</t>
  </si>
  <si>
    <t>UAP-AC-Pro</t>
  </si>
  <si>
    <t>Board Revision 8</t>
  </si>
  <si>
    <t>Generation 2</t>
  </si>
  <si>
    <t>Generation 1</t>
  </si>
  <si>
    <t>10.0.0.1</t>
  </si>
  <si>
    <t>10.0.0.2</t>
  </si>
  <si>
    <t>10.0.0.3</t>
  </si>
  <si>
    <t>10.0.0.4</t>
  </si>
  <si>
    <t>74:ac:b9:1c:15:f1</t>
  </si>
  <si>
    <t>b4:fb:e4:e3:83:32</t>
  </si>
  <si>
    <t>78:8a:20:70:d3:79</t>
  </si>
  <si>
    <t>f0:9f:c2:fc:b0:f7</t>
  </si>
  <si>
    <t>net_Controlled_br4_10-0-4-0-24</t>
  </si>
  <si>
    <t>10.0.4.10</t>
  </si>
  <si>
    <t>Disabled</t>
  </si>
  <si>
    <t>10.0.6.70</t>
  </si>
  <si>
    <t>10.0.6.71</t>
  </si>
  <si>
    <t>10.0.6.72</t>
  </si>
  <si>
    <t>10.0.6.73</t>
  </si>
  <si>
    <t>10.0.6.74</t>
  </si>
  <si>
    <t>10.0.6.75</t>
  </si>
  <si>
    <t>10.0.6.76</t>
  </si>
  <si>
    <t>10.0.6.77</t>
  </si>
  <si>
    <t>10.0.6.78</t>
  </si>
  <si>
    <t>10.0.6.79</t>
  </si>
  <si>
    <t>10.0.6.80</t>
  </si>
  <si>
    <t>10.0.6.81</t>
  </si>
  <si>
    <t>10.0.6.82</t>
  </si>
  <si>
    <t>10.0.6.83</t>
  </si>
  <si>
    <t>10.0.6.84</t>
  </si>
  <si>
    <t>10.0.6.85</t>
  </si>
  <si>
    <t>10.0.6.86</t>
  </si>
  <si>
    <t>10.0.6.87</t>
  </si>
  <si>
    <t>net_Isolated_br6_10-0-6-0-24</t>
  </si>
  <si>
    <t>BSB002 (Generation 2)</t>
  </si>
  <si>
    <t>Edwin Night Light</t>
  </si>
  <si>
    <t>edwin_night_light</t>
  </si>
  <si>
    <t>10.0.6.60</t>
  </si>
  <si>
    <t>10.0.6.61</t>
  </si>
  <si>
    <t>10.0.6.62</t>
  </si>
  <si>
    <t>10.0.6.63</t>
  </si>
  <si>
    <t>10.0.6.64</t>
  </si>
  <si>
    <t>10.0.6.65</t>
  </si>
  <si>
    <t xml:space="preserve"> </t>
  </si>
  <si>
    <t>deck_festoons</t>
  </si>
  <si>
    <t>rack_modem</t>
  </si>
  <si>
    <t>network-switch</t>
  </si>
  <si>
    <t>rack_modem_today_s_consumption</t>
  </si>
  <si>
    <t>rack_outlet_today_s_consumption</t>
  </si>
  <si>
    <t>kitchen_fan_today_s_consumption</t>
  </si>
  <si>
    <t>roof_network_switch_current_consumption</t>
  </si>
  <si>
    <t>roof_network_switch_today_s_consumption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</si>
  <si>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</si>
  <si>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</si>
  <si>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</si>
  <si>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</si>
  <si>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</si>
  <si>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</si>
  <si>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</si>
  <si>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ada_fan_occupancy</t>
  </si>
  <si>
    <t>edwin_fan_occupancy</t>
  </si>
  <si>
    <t>parents_fan_occupancy</t>
  </si>
  <si>
    <t>lounge_fan_occupancy</t>
  </si>
  <si>
    <t>deck_east_fan_occupancy</t>
  </si>
  <si>
    <t>deck_west_fan_occupancy</t>
  </si>
  <si>
    <t>10.0.4.50</t>
  </si>
  <si>
    <t>10.0.4.51</t>
  </si>
  <si>
    <t>10.0.4.52</t>
  </si>
  <si>
    <t>10.0.4.53</t>
  </si>
  <si>
    <t>10.0.4.54</t>
  </si>
  <si>
    <t>d4:f5:47:32:df:7b</t>
  </si>
  <si>
    <t>d4:f5:47:8c:d1:7e</t>
  </si>
  <si>
    <t>d4:f5:47:25:92:d5</t>
  </si>
  <si>
    <t>d4:f5:47:1c:cc:2d</t>
  </si>
  <si>
    <t>48:d6:d5:33:7c:28</t>
  </si>
  <si>
    <t>10.0.4.47</t>
  </si>
  <si>
    <t>10.0.4.48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</si>
</sst>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0"/>
      <name val="Calibri"/>
      <family val="2"/>
      <scheme val="minor"/>
    </font>
    <font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276A7"/>
        <bgColor indexed="64"/>
      </patternFill>
    </fill>
    <fill>
      <patternFill patternType="solid">
        <fgColor rgb="FF569CDB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6">
    <xf numFmtId="0" fontId="0" fillId="0" borderId="0" xfId="0"/>
    <xf numFmtId="0" fontId="0" fillId="0" borderId="0" xfId="0" applyFill="1" applyBorder="1" applyAlignment="1">
      <alignment horizontal="left" vertical="top"/>
    </xf>
    <xf numFmtId="49" fontId="0" fillId="0" borderId="0" xfId="0" applyNumberForma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 vertical="top"/>
    </xf>
    <xf numFmtId="0" fontId="0" fillId="0" borderId="1" xfId="0" applyFill="1" applyBorder="1" applyAlignment="1">
      <alignment horizontal="left" vertical="top"/>
    </xf>
    <xf numFmtId="49" fontId="5" fillId="0" borderId="0" xfId="1" applyNumberFormat="1" applyFont="1" applyFill="1" applyBorder="1" applyAlignment="1">
      <alignment horizontal="left" vertical="top"/>
    </xf>
    <xf numFmtId="0" fontId="1" fillId="0" borderId="0" xfId="0" applyFont="1" applyFill="1" applyBorder="1" applyAlignment="1">
      <alignment horizontal="left" vertical="top" wrapText="1"/>
    </xf>
    <xf numFmtId="0" fontId="4" fillId="0" borderId="0" xfId="0" applyFont="1" applyFill="1" applyBorder="1" applyAlignment="1">
      <alignment horizontal="left" vertical="top"/>
    </xf>
    <xf numFmtId="0" fontId="0" fillId="0" borderId="0" xfId="0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 vertical="top"/>
    </xf>
    <xf numFmtId="0" fontId="1" fillId="0" borderId="4" xfId="0" applyFont="1" applyFill="1" applyBorder="1" applyAlignment="1">
      <alignment horizontal="left" vertical="top"/>
    </xf>
    <xf numFmtId="49" fontId="1" fillId="0" borderId="0" xfId="0" applyNumberFormat="1" applyFont="1" applyFill="1" applyBorder="1" applyAlignment="1">
      <alignment horizontal="left" vertical="top"/>
    </xf>
    <xf numFmtId="0" fontId="4" fillId="0" borderId="1" xfId="0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center"/>
    </xf>
    <xf numFmtId="0" fontId="1" fillId="2" borderId="4" xfId="0" applyFont="1" applyFill="1" applyBorder="1" applyAlignment="1">
      <alignment horizontal="left" vertical="center"/>
    </xf>
    <xf numFmtId="49" fontId="1" fillId="2" borderId="4" xfId="0" applyNumberFormat="1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top" wrapText="1"/>
    </xf>
    <xf numFmtId="0" fontId="1" fillId="2" borderId="4" xfId="0" applyFont="1" applyFill="1" applyBorder="1" applyAlignment="1">
      <alignment horizontal="left" vertical="top" wrapText="1"/>
    </xf>
    <xf numFmtId="49" fontId="1" fillId="2" borderId="0" xfId="0" applyNumberFormat="1" applyFont="1" applyFill="1" applyBorder="1" applyAlignment="1">
      <alignment horizontal="left" vertical="top" wrapText="1"/>
    </xf>
    <xf numFmtId="0" fontId="1" fillId="3" borderId="3" xfId="0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left" vertical="center"/>
    </xf>
    <xf numFmtId="49" fontId="1" fillId="3" borderId="3" xfId="0" applyNumberFormat="1" applyFont="1" applyFill="1" applyBorder="1" applyAlignment="1">
      <alignment horizontal="left" vertical="center"/>
    </xf>
    <xf numFmtId="0" fontId="7" fillId="3" borderId="3" xfId="1" applyFont="1" applyFill="1" applyBorder="1" applyAlignment="1">
      <alignment horizontal="left" vertical="top" wrapText="1"/>
    </xf>
    <xf numFmtId="0" fontId="1" fillId="3" borderId="3" xfId="0" applyFont="1" applyFill="1" applyBorder="1" applyAlignment="1">
      <alignment horizontal="left" vertical="top" wrapText="1"/>
    </xf>
    <xf numFmtId="0" fontId="1" fillId="3" borderId="3" xfId="0" applyFont="1" applyFill="1" applyBorder="1" applyAlignment="1">
      <alignment horizontal="left" vertical="top"/>
    </xf>
    <xf numFmtId="49" fontId="1" fillId="3" borderId="3" xfId="0" applyNumberFormat="1" applyFont="1" applyFill="1" applyBorder="1" applyAlignment="1">
      <alignment horizontal="left" vertical="top" wrapText="1"/>
    </xf>
    <xf numFmtId="0" fontId="1" fillId="0" borderId="3" xfId="0" applyFont="1" applyFill="1" applyBorder="1" applyAlignment="1">
      <alignment horizontal="left" vertical="top"/>
    </xf>
    <xf numFmtId="49" fontId="1" fillId="0" borderId="3" xfId="0" applyNumberFormat="1" applyFont="1" applyFill="1" applyBorder="1" applyAlignment="1">
      <alignment horizontal="left" vertical="top"/>
    </xf>
    <xf numFmtId="0" fontId="0" fillId="0" borderId="0" xfId="0" applyNumberFormat="1" applyFill="1" applyBorder="1" applyAlignment="1">
      <alignment horizontal="left" vertical="top"/>
    </xf>
    <xf numFmtId="0" fontId="1" fillId="3" borderId="3" xfId="0" applyFont="1" applyFill="1" applyBorder="1" applyAlignment="1">
      <alignment horizontal="left" vertical="center"/>
    </xf>
    <xf numFmtId="0" fontId="0" fillId="0" borderId="0" xfId="0" applyFill="1"/>
    <xf numFmtId="0" fontId="8" fillId="4" borderId="0" xfId="0" applyFont="1" applyFill="1" applyBorder="1" applyAlignment="1">
      <alignment horizontal="left" vertical="top"/>
    </xf>
    <xf numFmtId="0" fontId="8" fillId="0" borderId="0" xfId="0" applyFont="1" applyFill="1" applyBorder="1" applyAlignment="1">
      <alignment horizontal="left" vertical="top"/>
    </xf>
    <xf numFmtId="0" fontId="0" fillId="4" borderId="0" xfId="0" applyFill="1" applyBorder="1" applyAlignment="1">
      <alignment horizontal="left" vertical="top"/>
    </xf>
    <xf numFmtId="0" fontId="4" fillId="4" borderId="0" xfId="0" applyFont="1" applyFill="1" applyBorder="1" applyAlignment="1">
      <alignment horizontal="left" vertical="top"/>
    </xf>
    <xf numFmtId="0" fontId="1" fillId="3" borderId="3" xfId="0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39">
    <dxf>
      <numFmt numFmtId="30" formatCode="@"/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numFmt numFmtId="30" formatCode="@"/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569CDB"/>
      <color rgb="FF4276A7"/>
      <color rgb="FF5CAEDB"/>
      <color rgb="FF5092CD"/>
      <color rgb="FF9AB9EF"/>
      <color rgb="FF3992E5"/>
      <color rgb="FF006EBF"/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AJ604" totalsRowShown="0" headerRowDxfId="38" dataDxfId="37" headerRowBorderDxfId="36">
  <autoFilter ref="A3:AJ604" xr:uid="{00000000-0009-0000-0100-000002000000}">
    <filterColumn colId="2">
      <filters>
        <filter val="Apple"/>
        <filter val="Google"/>
      </filters>
    </filterColumn>
  </autoFilter>
  <sortState xmlns:xlrd2="http://schemas.microsoft.com/office/spreadsheetml/2017/richdata2" ref="A75:AJ276">
    <sortCondition ref="AH3:AH604"/>
  </sortState>
  <tableColumns count="36">
    <tableColumn id="1" xr3:uid="{00000000-0010-0000-0000-000001000000}" name="index" dataDxfId="35"/>
    <tableColumn id="2" xr3:uid="{00000000-0010-0000-0000-000002000000}" name="entity_status" dataDxfId="34"/>
    <tableColumn id="30" xr3:uid="{9A7EFF98-BFE6-E446-8CFB-C6A8F1F4C72D}" name="device_via_device" dataDxfId="33"/>
    <tableColumn id="3" xr3:uid="{00000000-0010-0000-0000-000003000000}" name="entity_namespace" dataDxfId="32"/>
    <tableColumn id="4" xr3:uid="{00000000-0010-0000-0000-000004000000}" name="unique_id" dataDxfId="31"/>
    <tableColumn id="29" xr3:uid="{C9099E62-9C90-774C-B487-C1E8FC10D09D}" name="name" dataDxfId="30">
      <calculatedColumnFormula>IF(ISBLANK(E4), "", Table2[[#This Row],[unique_id]])</calculatedColumnFormula>
    </tableColumn>
    <tableColumn id="5" xr3:uid="{00000000-0010-0000-0000-000005000000}" name="friendly_name" dataDxfId="29"/>
    <tableColumn id="6" xr3:uid="{00000000-0010-0000-0000-000006000000}" name="entity_domain" dataDxfId="28"/>
    <tableColumn id="7" xr3:uid="{00000000-0010-0000-0000-000007000000}" name="entity_group" dataDxfId="27"/>
    <tableColumn id="13" xr3:uid="{B4C4A2D6-C804-F043-B392-3D0AB90153D7}" name="entity_automation" dataDxfId="26"/>
    <tableColumn id="32" xr3:uid="{9FB83457-10AD-D34A-B0A0-C03B121132D6}" name="display_mode" dataDxfId="25"/>
    <tableColumn id="28" xr3:uid="{0EA9866E-7EBB-1F4E-864B-B4B41A0868C7}" name="display_type" dataDxfId="24"/>
    <tableColumn id="31" xr3:uid="{0D8A1BBE-51B4-E147-A44E-9683CA8C518F}" name="timeseries_mode" dataDxfId="23"/>
    <tableColumn id="14" xr3:uid="{78BFD416-14E2-1346-ABA3-7482F2EF964B}" name="compensation_curve" dataDxfId="22"/>
    <tableColumn id="8" xr3:uid="{00000000-0010-0000-0000-000008000000}" name="state_class" dataDxfId="21"/>
    <tableColumn id="9" xr3:uid="{00000000-0010-0000-0000-000009000000}" name="unit_of_measurement" dataDxfId="20"/>
    <tableColumn id="10" xr3:uid="{00000000-0010-0000-0000-00000A000000}" name="device_class" dataDxfId="19"/>
    <tableColumn id="11" xr3:uid="{00000000-0010-0000-0000-00000B000000}" name="icon" dataDxfId="18"/>
    <tableColumn id="12" xr3:uid="{00000000-0010-0000-0000-00000C000000}" name="sample_period" dataDxfId="17"/>
    <tableColumn id="15" xr3:uid="{00000000-0010-0000-0000-00000F000000}" name="force_update" dataDxfId="16"/>
    <tableColumn id="16" xr3:uid="{00000000-0010-0000-0000-000010000000}" name="unique_id_device" dataDxfId="15"/>
    <tableColumn id="17" xr3:uid="{00000000-0010-0000-0000-000011000000}" name="discovery_topic" dataDxfId="14">
      <calculatedColumnFormula>IF(ISBLANK(U4),  "", _xlfn.CONCAT("haas/entity/sensor/", LOWER(C4), "/", E4, "/config"))</calculatedColumnFormula>
    </tableColumn>
    <tableColumn id="18" xr3:uid="{00000000-0010-0000-0000-000012000000}" name="state_topic" dataDxfId="13">
      <calculatedColumnFormula>IF(ISBLANK(U4),  "", _xlfn.CONCAT("haas/entity/sensor/", LOWER(C4), "/", E4))</calculatedColumnFormula>
    </tableColumn>
    <tableColumn id="19" xr3:uid="{00000000-0010-0000-0000-000013000000}" name="value_template" dataDxfId="12"/>
    <tableColumn id="20" xr3:uid="{00000000-0010-0000-0000-000014000000}" name="qos" dataDxfId="11"/>
    <tableColumn id="21" xr3:uid="{00000000-0010-0000-0000-000015000000}" name="device_name" dataDxfId="10"/>
    <tableColumn id="22" xr3:uid="{00000000-0010-0000-0000-000016000000}" name="device_sw_version" dataDxfId="9"/>
    <tableColumn id="23" xr3:uid="{00000000-0010-0000-0000-000017000000}" name="device_identifiers" dataDxfId="8"/>
    <tableColumn id="24" xr3:uid="{00000000-0010-0000-0000-000018000000}" name="device_model" dataDxfId="7"/>
    <tableColumn id="25" xr3:uid="{00000000-0010-0000-0000-000019000000}" name="device_manufacturer" dataDxfId="6"/>
    <tableColumn id="26" xr3:uid="{00000000-0010-0000-0000-00001A000000}" name="device_suggested_area" dataDxfId="5"/>
    <tableColumn id="36" xr3:uid="{9BE9D8F1-8323-CD41-9A9F-7BB21381C895}" name="connection_vlan" dataDxfId="4"/>
    <tableColumn id="35" xr3:uid="{083AE619-8F32-3D45-8483-3D0D4C3918AF}" name="connection_mac" dataDxfId="3"/>
    <tableColumn id="34" xr3:uid="{BBD927E3-6295-6C4D-8EC3-6DFFCC064F3B}" name="connection_ip" dataDxfId="2"/>
    <tableColumn id="33" xr3:uid="{02BC701A-79AC-534B-9960-6F231D2962E3}" name="device_connections" dataDxfId="1">
      <calculatedColumnFormula>IF(OR(ISBLANK(AG4), ISBLANK(AH4)), "", _xlfn.CONCAT("[[""mac"", """, AG4, """], [""ip"", """, AH4, """]]"))</calculatedColumnFormula>
    </tableColumn>
    <tableColumn id="27" xr3:uid="{00000000-0010-0000-0000-00001B000000}" name="device_configuration_url" dataDxfId="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eewx.janeandgraham.com/" TargetMode="External"/><Relationship Id="rId13" Type="http://schemas.openxmlformats.org/officeDocument/2006/relationships/hyperlink" Target="https://weewx.janeandgraham.com/" TargetMode="External"/><Relationship Id="rId18" Type="http://schemas.openxmlformats.org/officeDocument/2006/relationships/hyperlink" Target="https://weewx.janeandgraham.com/" TargetMode="External"/><Relationship Id="rId3" Type="http://schemas.openxmlformats.org/officeDocument/2006/relationships/hyperlink" Target="https://www.home-assistant.io/docs/configuration/templating/" TargetMode="External"/><Relationship Id="rId21" Type="http://schemas.openxmlformats.org/officeDocument/2006/relationships/hyperlink" Target="https://weewx.janeandgraham.com/" TargetMode="External"/><Relationship Id="rId7" Type="http://schemas.openxmlformats.org/officeDocument/2006/relationships/hyperlink" Target="https://weewx.janeandgraham.com/" TargetMode="External"/><Relationship Id="rId12" Type="http://schemas.openxmlformats.org/officeDocument/2006/relationships/hyperlink" Target="https://weewx.janeandgraham.com/" TargetMode="External"/><Relationship Id="rId17" Type="http://schemas.openxmlformats.org/officeDocument/2006/relationships/hyperlink" Target="https://weewx.janeandgraham.com/" TargetMode="External"/><Relationship Id="rId2" Type="http://schemas.openxmlformats.org/officeDocument/2006/relationships/hyperlink" Target="https://github.com/home-assistant/core/blob/dev/homeassistant/const.py" TargetMode="External"/><Relationship Id="rId16" Type="http://schemas.openxmlformats.org/officeDocument/2006/relationships/hyperlink" Target="https://weewx.janeandgraham.com/" TargetMode="External"/><Relationship Id="rId20" Type="http://schemas.openxmlformats.org/officeDocument/2006/relationships/hyperlink" Target="https://weewx.janeandgraham.com/" TargetMode="External"/><Relationship Id="rId1" Type="http://schemas.openxmlformats.org/officeDocument/2006/relationships/hyperlink" Target="https://developers.home-assistant.io/docs/core/entity/sensor/" TargetMode="External"/><Relationship Id="rId6" Type="http://schemas.openxmlformats.org/officeDocument/2006/relationships/hyperlink" Target="https://weewx.janeandgraham.com/" TargetMode="External"/><Relationship Id="rId11" Type="http://schemas.openxmlformats.org/officeDocument/2006/relationships/hyperlink" Target="https://weewx.janeandgraham.com/" TargetMode="External"/><Relationship Id="rId5" Type="http://schemas.openxmlformats.org/officeDocument/2006/relationships/hyperlink" Target="https://weewx.janeandgraham.com/" TargetMode="External"/><Relationship Id="rId15" Type="http://schemas.openxmlformats.org/officeDocument/2006/relationships/hyperlink" Target="https://weewx.janeandgraham.com/" TargetMode="External"/><Relationship Id="rId23" Type="http://schemas.openxmlformats.org/officeDocument/2006/relationships/table" Target="../tables/table1.xml"/><Relationship Id="rId10" Type="http://schemas.openxmlformats.org/officeDocument/2006/relationships/hyperlink" Target="https://weewx.janeandgraham.com/" TargetMode="External"/><Relationship Id="rId19" Type="http://schemas.openxmlformats.org/officeDocument/2006/relationships/hyperlink" Target="https://weewx.janeandgraham.com/" TargetMode="External"/><Relationship Id="rId4" Type="http://schemas.openxmlformats.org/officeDocument/2006/relationships/hyperlink" Target="https://github.com/home-assistant/core/blob/dev/homeassistant/const.py" TargetMode="External"/><Relationship Id="rId9" Type="http://schemas.openxmlformats.org/officeDocument/2006/relationships/hyperlink" Target="https://weewx.janeandgraham.com/" TargetMode="External"/><Relationship Id="rId14" Type="http://schemas.openxmlformats.org/officeDocument/2006/relationships/hyperlink" Target="https://weewx.janeandgraham.com/" TargetMode="External"/><Relationship Id="rId22" Type="http://schemas.openxmlformats.org/officeDocument/2006/relationships/hyperlink" Target="https://weewx.janeandgraham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604"/>
  <sheetViews>
    <sheetView tabSelected="1" topLeftCell="X1" zoomScale="122" zoomScaleNormal="122" workbookViewId="0">
      <selection activeCell="AH218" sqref="AH218"/>
    </sheetView>
  </sheetViews>
  <sheetFormatPr baseColWidth="10" defaultRowHeight="16" x14ac:dyDescent="0.2"/>
  <cols>
    <col min="1" max="1" width="15.5" style="1" customWidth="1"/>
    <col min="2" max="2" width="21.1640625" style="1" bestFit="1" customWidth="1"/>
    <col min="3" max="3" width="21.5" style="1" bestFit="1" customWidth="1"/>
    <col min="4" max="4" width="20.83203125" style="1" bestFit="1" customWidth="1"/>
    <col min="5" max="6" width="66.5" style="1" customWidth="1"/>
    <col min="7" max="7" width="42" style="1" customWidth="1"/>
    <col min="8" max="8" width="30" style="1" customWidth="1"/>
    <col min="9" max="9" width="17.6640625" style="1" customWidth="1"/>
    <col min="10" max="10" width="26.6640625" style="1" customWidth="1"/>
    <col min="11" max="11" width="51.83203125" style="1" customWidth="1"/>
    <col min="12" max="12" width="29.5" style="1" customWidth="1"/>
    <col min="13" max="13" width="42.5" style="1" customWidth="1"/>
    <col min="14" max="14" width="49.33203125" style="2" customWidth="1"/>
    <col min="15" max="15" width="19.1640625" style="1" customWidth="1"/>
    <col min="16" max="16" width="38.83203125" style="1" customWidth="1"/>
    <col min="17" max="17" width="23" style="1" customWidth="1"/>
    <col min="18" max="18" width="40.6640625" style="1" customWidth="1"/>
    <col min="19" max="19" width="19.5" style="1" customWidth="1"/>
    <col min="20" max="20" width="26.83203125" style="1" customWidth="1"/>
    <col min="21" max="21" width="22.1640625" style="1" customWidth="1"/>
    <col min="22" max="22" width="69.6640625" style="1" customWidth="1"/>
    <col min="23" max="23" width="63.6640625" style="1" customWidth="1"/>
    <col min="24" max="24" width="40.83203125" style="1" customWidth="1"/>
    <col min="25" max="25" width="19" style="1" customWidth="1"/>
    <col min="26" max="26" width="30.5" style="1" bestFit="1" customWidth="1"/>
    <col min="27" max="27" width="19.5" style="2" customWidth="1"/>
    <col min="28" max="28" width="20" style="1" customWidth="1"/>
    <col min="29" max="29" width="22.1640625" style="1" customWidth="1"/>
    <col min="30" max="30" width="21.33203125" style="1" customWidth="1"/>
    <col min="31" max="31" width="23.1640625" style="1" customWidth="1"/>
    <col min="32" max="32" width="38.1640625" style="1" customWidth="1"/>
    <col min="33" max="33" width="23.1640625" style="1" customWidth="1"/>
    <col min="34" max="34" width="18.83203125" style="1" customWidth="1"/>
    <col min="35" max="35" width="51.6640625" style="2" customWidth="1"/>
    <col min="36" max="36" width="34" style="2" customWidth="1"/>
    <col min="37" max="16384" width="10.83203125" style="1"/>
  </cols>
  <sheetData>
    <row r="1" spans="1:36" s="8" customFormat="1" ht="24" customHeight="1" x14ac:dyDescent="0.2">
      <c r="A1" s="13" t="s">
        <v>381</v>
      </c>
      <c r="B1" s="13" t="s">
        <v>381</v>
      </c>
      <c r="C1" s="13" t="s">
        <v>381</v>
      </c>
      <c r="D1" s="13" t="s">
        <v>381</v>
      </c>
      <c r="E1" s="13" t="s">
        <v>381</v>
      </c>
      <c r="F1" s="13" t="s">
        <v>578</v>
      </c>
      <c r="G1" s="13" t="s">
        <v>381</v>
      </c>
      <c r="H1" s="13" t="s">
        <v>381</v>
      </c>
      <c r="I1" s="13" t="s">
        <v>381</v>
      </c>
      <c r="J1" s="13" t="s">
        <v>382</v>
      </c>
      <c r="K1" s="13" t="s">
        <v>382</v>
      </c>
      <c r="L1" s="13" t="s">
        <v>383</v>
      </c>
      <c r="M1" s="14" t="s">
        <v>382</v>
      </c>
      <c r="N1" s="15" t="s">
        <v>382</v>
      </c>
      <c r="O1" s="19" t="s">
        <v>205</v>
      </c>
      <c r="P1" s="19" t="s">
        <v>206</v>
      </c>
      <c r="Q1" s="35" t="s">
        <v>207</v>
      </c>
      <c r="R1" s="35"/>
      <c r="S1" s="19" t="s">
        <v>205</v>
      </c>
      <c r="T1" s="19" t="s">
        <v>205</v>
      </c>
      <c r="U1" s="19" t="s">
        <v>205</v>
      </c>
      <c r="V1" s="19" t="s">
        <v>205</v>
      </c>
      <c r="W1" s="19" t="s">
        <v>205</v>
      </c>
      <c r="X1" s="19" t="s">
        <v>205</v>
      </c>
      <c r="Y1" s="19" t="s">
        <v>205</v>
      </c>
      <c r="Z1" s="19" t="s">
        <v>205</v>
      </c>
      <c r="AA1" s="21" t="s">
        <v>205</v>
      </c>
      <c r="AB1" s="19" t="s">
        <v>205</v>
      </c>
      <c r="AC1" s="19" t="s">
        <v>205</v>
      </c>
      <c r="AD1" s="19" t="s">
        <v>205</v>
      </c>
      <c r="AE1" s="19" t="s">
        <v>205</v>
      </c>
      <c r="AF1" s="29" t="s">
        <v>205</v>
      </c>
      <c r="AG1" s="20" t="s">
        <v>717</v>
      </c>
      <c r="AH1" s="29" t="s">
        <v>717</v>
      </c>
      <c r="AI1" s="21" t="s">
        <v>718</v>
      </c>
      <c r="AJ1" s="19" t="s">
        <v>205</v>
      </c>
    </row>
    <row r="2" spans="1:36" s="6" customFormat="1" ht="33" customHeight="1" x14ac:dyDescent="0.2">
      <c r="A2" s="16" t="s">
        <v>179</v>
      </c>
      <c r="B2" s="16" t="s">
        <v>265</v>
      </c>
      <c r="C2" s="16" t="s">
        <v>177</v>
      </c>
      <c r="D2" s="16" t="s">
        <v>157</v>
      </c>
      <c r="E2" s="16" t="s">
        <v>158</v>
      </c>
      <c r="F2" s="16" t="s">
        <v>201</v>
      </c>
      <c r="G2" s="16" t="s">
        <v>199</v>
      </c>
      <c r="H2" s="16" t="s">
        <v>159</v>
      </c>
      <c r="I2" s="16" t="s">
        <v>160</v>
      </c>
      <c r="J2" s="16" t="s">
        <v>457</v>
      </c>
      <c r="K2" s="16" t="s">
        <v>363</v>
      </c>
      <c r="L2" s="16" t="s">
        <v>384</v>
      </c>
      <c r="M2" s="17" t="s">
        <v>165</v>
      </c>
      <c r="N2" s="18" t="s">
        <v>489</v>
      </c>
      <c r="O2" s="22" t="s">
        <v>161</v>
      </c>
      <c r="P2" s="22" t="s">
        <v>162</v>
      </c>
      <c r="Q2" s="22" t="s">
        <v>190</v>
      </c>
      <c r="R2" s="23" t="s">
        <v>163</v>
      </c>
      <c r="S2" s="23" t="s">
        <v>164</v>
      </c>
      <c r="T2" s="23" t="s">
        <v>166</v>
      </c>
      <c r="U2" s="23" t="s">
        <v>167</v>
      </c>
      <c r="V2" s="24" t="s">
        <v>168</v>
      </c>
      <c r="W2" s="23" t="s">
        <v>169</v>
      </c>
      <c r="X2" s="22" t="s">
        <v>170</v>
      </c>
      <c r="Y2" s="23">
        <v>1</v>
      </c>
      <c r="Z2" s="23" t="s">
        <v>584</v>
      </c>
      <c r="AA2" s="25" t="s">
        <v>171</v>
      </c>
      <c r="AB2" s="23" t="s">
        <v>172</v>
      </c>
      <c r="AC2" s="23" t="s">
        <v>173</v>
      </c>
      <c r="AD2" s="23" t="s">
        <v>174</v>
      </c>
      <c r="AE2" s="23" t="s">
        <v>175</v>
      </c>
      <c r="AF2" s="23" t="s">
        <v>704</v>
      </c>
      <c r="AG2" s="23" t="s">
        <v>582</v>
      </c>
      <c r="AH2" s="23" t="s">
        <v>583</v>
      </c>
      <c r="AI2" s="25" t="s">
        <v>581</v>
      </c>
      <c r="AJ2" s="25" t="s">
        <v>176</v>
      </c>
    </row>
    <row r="3" spans="1:36" s="3" customFormat="1" x14ac:dyDescent="0.2">
      <c r="A3" s="9" t="s">
        <v>0</v>
      </c>
      <c r="B3" s="9" t="s">
        <v>1</v>
      </c>
      <c r="C3" s="9" t="s">
        <v>27</v>
      </c>
      <c r="D3" s="9" t="s">
        <v>2</v>
      </c>
      <c r="E3" s="9" t="s">
        <v>3</v>
      </c>
      <c r="F3" s="9" t="s">
        <v>4</v>
      </c>
      <c r="G3" s="9" t="s">
        <v>200</v>
      </c>
      <c r="H3" s="9" t="s">
        <v>5</v>
      </c>
      <c r="I3" s="9" t="s">
        <v>6</v>
      </c>
      <c r="J3" s="9" t="s">
        <v>456</v>
      </c>
      <c r="K3" s="9" t="s">
        <v>12</v>
      </c>
      <c r="L3" s="9" t="s">
        <v>380</v>
      </c>
      <c r="M3" s="10" t="s">
        <v>13</v>
      </c>
      <c r="N3" s="11" t="s">
        <v>487</v>
      </c>
      <c r="O3" s="26" t="s">
        <v>7</v>
      </c>
      <c r="P3" s="26" t="s">
        <v>8</v>
      </c>
      <c r="Q3" s="26" t="s">
        <v>9</v>
      </c>
      <c r="R3" s="26" t="s">
        <v>10</v>
      </c>
      <c r="S3" s="26" t="s">
        <v>11</v>
      </c>
      <c r="T3" s="27" t="s">
        <v>14</v>
      </c>
      <c r="U3" s="26" t="s">
        <v>15</v>
      </c>
      <c r="V3" s="26" t="s">
        <v>16</v>
      </c>
      <c r="W3" s="26" t="s">
        <v>17</v>
      </c>
      <c r="X3" s="26" t="s">
        <v>18</v>
      </c>
      <c r="Y3" s="26" t="s">
        <v>19</v>
      </c>
      <c r="Z3" s="26" t="s">
        <v>20</v>
      </c>
      <c r="AA3" s="27" t="s">
        <v>21</v>
      </c>
      <c r="AB3" s="26" t="s">
        <v>22</v>
      </c>
      <c r="AC3" s="26" t="s">
        <v>23</v>
      </c>
      <c r="AD3" s="26" t="s">
        <v>24</v>
      </c>
      <c r="AE3" s="26" t="s">
        <v>25</v>
      </c>
      <c r="AF3" s="26" t="s">
        <v>703</v>
      </c>
      <c r="AG3" s="26" t="s">
        <v>579</v>
      </c>
      <c r="AH3" s="26" t="s">
        <v>580</v>
      </c>
      <c r="AI3" s="27" t="s">
        <v>625</v>
      </c>
      <c r="AJ3" s="27" t="s">
        <v>26</v>
      </c>
    </row>
    <row r="4" spans="1:36" hidden="1" x14ac:dyDescent="0.2">
      <c r="A4" s="1">
        <v>1001</v>
      </c>
      <c r="B4" s="1" t="s">
        <v>28</v>
      </c>
      <c r="C4" s="1" t="s">
        <v>41</v>
      </c>
      <c r="D4" s="1" t="s">
        <v>29</v>
      </c>
      <c r="E4" s="1" t="s">
        <v>490</v>
      </c>
      <c r="F4" s="1" t="str">
        <f>IF(ISBLANK(E4), "", Table2[[#This Row],[unique_id]])</f>
        <v>compensation_sensor_roof_temperature</v>
      </c>
      <c r="G4" s="1" t="s">
        <v>40</v>
      </c>
      <c r="H4" s="1" t="s">
        <v>89</v>
      </c>
      <c r="I4" s="1" t="s">
        <v>32</v>
      </c>
      <c r="K4" s="1" t="s">
        <v>92</v>
      </c>
      <c r="N4" s="2" t="s">
        <v>534</v>
      </c>
      <c r="O4" s="1" t="s">
        <v>33</v>
      </c>
      <c r="P4" s="1" t="s">
        <v>90</v>
      </c>
      <c r="Q4" s="1" t="s">
        <v>91</v>
      </c>
      <c r="R4" s="1" t="s">
        <v>535</v>
      </c>
      <c r="S4" s="1">
        <v>300</v>
      </c>
      <c r="T4" s="2" t="s">
        <v>36</v>
      </c>
      <c r="U4" s="1" t="s">
        <v>93</v>
      </c>
      <c r="V4" s="1" t="str">
        <f t="shared" ref="V4:V21" si="0">IF(ISBLANK(U4),  "", _xlfn.CONCAT("haas/entity/sensor/", LOWER(C4), "/", E4, "/config"))</f>
        <v>haas/entity/sensor/weewx/compensation_sensor_roof_temperature/config</v>
      </c>
      <c r="W4" s="1" t="str">
        <f t="shared" ref="W4:W21" si="1">IF(ISBLANK(U4),  "", _xlfn.CONCAT("haas/entity/sensor/", LOWER(C4), "/", E4))</f>
        <v>haas/entity/sensor/weewx/compensation_sensor_roof_temperature</v>
      </c>
      <c r="X4" s="1" t="s">
        <v>451</v>
      </c>
      <c r="Y4" s="1">
        <v>1</v>
      </c>
      <c r="Z4" s="1" t="s">
        <v>642</v>
      </c>
      <c r="AA4" s="2">
        <v>3.15</v>
      </c>
      <c r="AB4" s="1" t="s">
        <v>616</v>
      </c>
      <c r="AC4" s="1" t="s">
        <v>38</v>
      </c>
      <c r="AD4" s="1" t="s">
        <v>39</v>
      </c>
      <c r="AE4" s="1" t="s">
        <v>40</v>
      </c>
      <c r="AI4" s="1" t="str">
        <f t="shared" ref="AI4:AI35" si="2">IF(OR(ISBLANK(AG4), ISBLANK(AH4)), "", _xlfn.CONCAT("[[""mac"", """, AG4, """], [""ip"", """, AH4, """]]"))</f>
        <v/>
      </c>
      <c r="AJ4" s="5" t="s">
        <v>198</v>
      </c>
    </row>
    <row r="5" spans="1:36" hidden="1" x14ac:dyDescent="0.2">
      <c r="A5" s="1">
        <v>1002</v>
      </c>
      <c r="B5" s="1" t="s">
        <v>28</v>
      </c>
      <c r="C5" s="1" t="s">
        <v>130</v>
      </c>
      <c r="D5" s="1" t="s">
        <v>29</v>
      </c>
      <c r="E5" s="1" t="s">
        <v>491</v>
      </c>
      <c r="F5" s="1" t="str">
        <f>IF(ISBLANK(E5), "", Table2[[#This Row],[unique_id]])</f>
        <v>compensation_sensor_netatmo_ada_temperature</v>
      </c>
      <c r="G5" s="1" t="s">
        <v>132</v>
      </c>
      <c r="H5" s="1" t="s">
        <v>89</v>
      </c>
      <c r="I5" s="1" t="s">
        <v>32</v>
      </c>
      <c r="K5" s="1" t="s">
        <v>92</v>
      </c>
      <c r="N5" s="2" t="s">
        <v>534</v>
      </c>
      <c r="R5" s="1" t="s">
        <v>535</v>
      </c>
      <c r="T5" s="2"/>
      <c r="V5" s="1" t="str">
        <f t="shared" si="0"/>
        <v/>
      </c>
      <c r="W5" s="1" t="str">
        <f t="shared" si="1"/>
        <v/>
      </c>
      <c r="AI5" s="28" t="str">
        <f t="shared" si="2"/>
        <v/>
      </c>
      <c r="AJ5" s="5"/>
    </row>
    <row r="6" spans="1:36" hidden="1" x14ac:dyDescent="0.2">
      <c r="A6" s="1">
        <v>1003</v>
      </c>
      <c r="B6" s="1" t="s">
        <v>28</v>
      </c>
      <c r="C6" s="1" t="s">
        <v>130</v>
      </c>
      <c r="D6" s="1" t="s">
        <v>29</v>
      </c>
      <c r="E6" s="1" t="s">
        <v>492</v>
      </c>
      <c r="F6" s="1" t="str">
        <f>IF(ISBLANK(E6), "", Table2[[#This Row],[unique_id]])</f>
        <v>compensation_sensor_netatmo_edwin_temperature</v>
      </c>
      <c r="G6" s="1" t="s">
        <v>129</v>
      </c>
      <c r="H6" s="1" t="s">
        <v>89</v>
      </c>
      <c r="I6" s="1" t="s">
        <v>32</v>
      </c>
      <c r="K6" s="1" t="s">
        <v>92</v>
      </c>
      <c r="N6" s="2" t="s">
        <v>534</v>
      </c>
      <c r="R6" s="1" t="s">
        <v>535</v>
      </c>
      <c r="T6" s="2"/>
      <c r="V6" s="1" t="str">
        <f t="shared" si="0"/>
        <v/>
      </c>
      <c r="W6" s="1" t="str">
        <f t="shared" si="1"/>
        <v/>
      </c>
      <c r="AI6" s="28" t="str">
        <f t="shared" si="2"/>
        <v/>
      </c>
      <c r="AJ6" s="5"/>
    </row>
    <row r="7" spans="1:36" hidden="1" x14ac:dyDescent="0.2">
      <c r="A7" s="1">
        <v>1004</v>
      </c>
      <c r="B7" s="1" t="s">
        <v>28</v>
      </c>
      <c r="C7" s="1" t="s">
        <v>130</v>
      </c>
      <c r="D7" s="1" t="s">
        <v>29</v>
      </c>
      <c r="E7" s="1" t="s">
        <v>493</v>
      </c>
      <c r="F7" s="1" t="str">
        <f>IF(ISBLANK(E7), "", Table2[[#This Row],[unique_id]])</f>
        <v>compensation_sensor_netatmo_parents_temperature</v>
      </c>
      <c r="G7" s="1" t="s">
        <v>239</v>
      </c>
      <c r="H7" s="1" t="s">
        <v>89</v>
      </c>
      <c r="I7" s="1" t="s">
        <v>32</v>
      </c>
      <c r="K7" s="1" t="s">
        <v>92</v>
      </c>
      <c r="N7" s="2" t="s">
        <v>534</v>
      </c>
      <c r="R7" s="1" t="s">
        <v>535</v>
      </c>
      <c r="T7" s="2"/>
      <c r="V7" s="1" t="str">
        <f t="shared" si="0"/>
        <v/>
      </c>
      <c r="W7" s="1" t="str">
        <f t="shared" si="1"/>
        <v/>
      </c>
      <c r="AI7" s="28" t="str">
        <f t="shared" si="2"/>
        <v/>
      </c>
      <c r="AJ7" s="5"/>
    </row>
    <row r="8" spans="1:36" hidden="1" x14ac:dyDescent="0.2">
      <c r="A8" s="1">
        <v>1005</v>
      </c>
      <c r="B8" s="1" t="s">
        <v>28</v>
      </c>
      <c r="C8" s="1" t="s">
        <v>130</v>
      </c>
      <c r="D8" s="1" t="s">
        <v>29</v>
      </c>
      <c r="E8" s="1" t="s">
        <v>494</v>
      </c>
      <c r="F8" s="1" t="str">
        <f>IF(ISBLANK(E8), "", Table2[[#This Row],[unique_id]])</f>
        <v>compensation_sensor_netatmo_bertram_2_office_temperature</v>
      </c>
      <c r="G8" s="1" t="s">
        <v>260</v>
      </c>
      <c r="H8" s="1" t="s">
        <v>89</v>
      </c>
      <c r="I8" s="1" t="s">
        <v>32</v>
      </c>
      <c r="K8" s="1" t="s">
        <v>138</v>
      </c>
      <c r="N8" s="2" t="s">
        <v>534</v>
      </c>
      <c r="R8" s="1" t="s">
        <v>535</v>
      </c>
      <c r="T8" s="2"/>
      <c r="V8" s="1" t="str">
        <f t="shared" si="0"/>
        <v/>
      </c>
      <c r="W8" s="1" t="str">
        <f t="shared" si="1"/>
        <v/>
      </c>
      <c r="AI8" s="28" t="str">
        <f t="shared" si="2"/>
        <v/>
      </c>
      <c r="AJ8" s="5"/>
    </row>
    <row r="9" spans="1:36" hidden="1" x14ac:dyDescent="0.2">
      <c r="A9" s="1">
        <v>1006</v>
      </c>
      <c r="B9" s="1" t="s">
        <v>28</v>
      </c>
      <c r="C9" s="1" t="s">
        <v>130</v>
      </c>
      <c r="D9" s="1" t="s">
        <v>29</v>
      </c>
      <c r="E9" s="12" t="s">
        <v>495</v>
      </c>
      <c r="F9" s="1" t="str">
        <f>IF(ISBLANK(E9), "", Table2[[#This Row],[unique_id]])</f>
        <v>compensation_sensor_netatmo_bertram_2_kitchen_temperature</v>
      </c>
      <c r="G9" s="1" t="s">
        <v>253</v>
      </c>
      <c r="H9" s="1" t="s">
        <v>89</v>
      </c>
      <c r="I9" s="1" t="s">
        <v>32</v>
      </c>
      <c r="K9" s="1" t="s">
        <v>138</v>
      </c>
      <c r="N9" s="2" t="s">
        <v>534</v>
      </c>
      <c r="R9" s="1" t="s">
        <v>535</v>
      </c>
      <c r="T9" s="2"/>
      <c r="V9" s="1" t="str">
        <f t="shared" si="0"/>
        <v/>
      </c>
      <c r="W9" s="1" t="str">
        <f t="shared" si="1"/>
        <v/>
      </c>
      <c r="AI9" s="28" t="str">
        <f t="shared" si="2"/>
        <v/>
      </c>
      <c r="AJ9" s="5"/>
    </row>
    <row r="10" spans="1:36" hidden="1" x14ac:dyDescent="0.2">
      <c r="A10" s="1">
        <v>1007</v>
      </c>
      <c r="B10" s="1" t="s">
        <v>28</v>
      </c>
      <c r="C10" s="1" t="s">
        <v>130</v>
      </c>
      <c r="D10" s="1" t="s">
        <v>29</v>
      </c>
      <c r="E10" s="12" t="s">
        <v>496</v>
      </c>
      <c r="F10" s="1" t="str">
        <f>IF(ISBLANK(E10), "", Table2[[#This Row],[unique_id]])</f>
        <v>compensation_sensor_netatmo_bertram_2_office_pantry_temperature</v>
      </c>
      <c r="G10" s="1" t="s">
        <v>259</v>
      </c>
      <c r="H10" s="1" t="s">
        <v>89</v>
      </c>
      <c r="I10" s="1" t="s">
        <v>32</v>
      </c>
      <c r="K10" s="1" t="s">
        <v>138</v>
      </c>
      <c r="N10" s="2" t="s">
        <v>534</v>
      </c>
      <c r="R10" s="1" t="s">
        <v>535</v>
      </c>
      <c r="T10" s="2"/>
      <c r="V10" s="1" t="str">
        <f t="shared" si="0"/>
        <v/>
      </c>
      <c r="W10" s="1" t="str">
        <f t="shared" si="1"/>
        <v/>
      </c>
      <c r="AI10" s="28" t="str">
        <f t="shared" si="2"/>
        <v/>
      </c>
      <c r="AJ10" s="5"/>
    </row>
    <row r="11" spans="1:36" hidden="1" x14ac:dyDescent="0.2">
      <c r="A11" s="1">
        <v>1008</v>
      </c>
      <c r="B11" s="1" t="s">
        <v>28</v>
      </c>
      <c r="C11" s="1" t="s">
        <v>130</v>
      </c>
      <c r="D11" s="1" t="s">
        <v>29</v>
      </c>
      <c r="E11" s="1" t="s">
        <v>497</v>
      </c>
      <c r="F11" s="1" t="str">
        <f>IF(ISBLANK(E11), "", Table2[[#This Row],[unique_id]])</f>
        <v>compensation_sensor_netatmo_bertram_2_office_lounge_temperature</v>
      </c>
      <c r="G11" s="1" t="s">
        <v>241</v>
      </c>
      <c r="H11" s="1" t="s">
        <v>89</v>
      </c>
      <c r="I11" s="1" t="s">
        <v>32</v>
      </c>
      <c r="K11" s="1" t="s">
        <v>138</v>
      </c>
      <c r="N11" s="2" t="s">
        <v>534</v>
      </c>
      <c r="R11" s="1" t="s">
        <v>535</v>
      </c>
      <c r="T11" s="2"/>
      <c r="V11" s="1" t="str">
        <f t="shared" si="0"/>
        <v/>
      </c>
      <c r="W11" s="1" t="str">
        <f t="shared" si="1"/>
        <v/>
      </c>
      <c r="AI11" s="28" t="str">
        <f t="shared" si="2"/>
        <v/>
      </c>
      <c r="AJ11" s="5"/>
    </row>
    <row r="12" spans="1:36" hidden="1" x14ac:dyDescent="0.2">
      <c r="A12" s="1">
        <v>1009</v>
      </c>
      <c r="B12" s="1" t="s">
        <v>28</v>
      </c>
      <c r="C12" s="1" t="s">
        <v>130</v>
      </c>
      <c r="D12" s="1" t="s">
        <v>29</v>
      </c>
      <c r="E12" s="1" t="s">
        <v>498</v>
      </c>
      <c r="F12" s="1" t="str">
        <f>IF(ISBLANK(E12), "", Table2[[#This Row],[unique_id]])</f>
        <v>compensation_sensor_netatmo_bertram_2_office_dining_temperature</v>
      </c>
      <c r="G12" s="1" t="s">
        <v>240</v>
      </c>
      <c r="H12" s="1" t="s">
        <v>89</v>
      </c>
      <c r="I12" s="1" t="s">
        <v>32</v>
      </c>
      <c r="K12" s="1" t="s">
        <v>138</v>
      </c>
      <c r="N12" s="2" t="s">
        <v>534</v>
      </c>
      <c r="R12" s="1" t="s">
        <v>535</v>
      </c>
      <c r="T12" s="2"/>
      <c r="V12" s="1" t="str">
        <f t="shared" si="0"/>
        <v/>
      </c>
      <c r="W12" s="1" t="str">
        <f t="shared" si="1"/>
        <v/>
      </c>
      <c r="AI12" s="28" t="str">
        <f t="shared" si="2"/>
        <v/>
      </c>
      <c r="AJ12" s="5"/>
    </row>
    <row r="13" spans="1:36" hidden="1" x14ac:dyDescent="0.2">
      <c r="A13" s="1">
        <v>1010</v>
      </c>
      <c r="B13" s="1" t="s">
        <v>28</v>
      </c>
      <c r="C13" s="1" t="s">
        <v>130</v>
      </c>
      <c r="D13" s="1" t="s">
        <v>29</v>
      </c>
      <c r="E13" s="1" t="s">
        <v>499</v>
      </c>
      <c r="F13" s="1" t="str">
        <f>IF(ISBLANK(E13), "", Table2[[#This Row],[unique_id]])</f>
        <v>compensation_sensor_netatmo_laundry_temperature</v>
      </c>
      <c r="G13" s="1" t="s">
        <v>261</v>
      </c>
      <c r="H13" s="1" t="s">
        <v>89</v>
      </c>
      <c r="I13" s="1" t="s">
        <v>32</v>
      </c>
      <c r="K13" s="1" t="s">
        <v>138</v>
      </c>
      <c r="N13" s="2" t="s">
        <v>534</v>
      </c>
      <c r="R13" s="1" t="s">
        <v>535</v>
      </c>
      <c r="T13" s="2"/>
      <c r="V13" s="1" t="str">
        <f t="shared" si="0"/>
        <v/>
      </c>
      <c r="W13" s="1" t="str">
        <f t="shared" si="1"/>
        <v/>
      </c>
      <c r="AI13" s="28" t="str">
        <f t="shared" si="2"/>
        <v/>
      </c>
      <c r="AJ13" s="5"/>
    </row>
    <row r="14" spans="1:36" hidden="1" x14ac:dyDescent="0.2">
      <c r="A14" s="1">
        <v>1011</v>
      </c>
      <c r="B14" s="1" t="s">
        <v>28</v>
      </c>
      <c r="C14" s="1" t="s">
        <v>130</v>
      </c>
      <c r="D14" s="1" t="s">
        <v>29</v>
      </c>
      <c r="E14" s="1" t="s">
        <v>500</v>
      </c>
      <c r="F14" s="1" t="str">
        <f>IF(ISBLANK(E14), "", Table2[[#This Row],[unique_id]])</f>
        <v>compensation_sensor_netatmo_bertram_2_office_basement_temperature</v>
      </c>
      <c r="G14" s="1" t="s">
        <v>258</v>
      </c>
      <c r="H14" s="1" t="s">
        <v>89</v>
      </c>
      <c r="I14" s="1" t="s">
        <v>32</v>
      </c>
      <c r="K14" s="1" t="s">
        <v>138</v>
      </c>
      <c r="N14" s="2" t="s">
        <v>534</v>
      </c>
      <c r="R14" s="1" t="s">
        <v>535</v>
      </c>
      <c r="T14" s="2"/>
      <c r="V14" s="1" t="str">
        <f t="shared" si="0"/>
        <v/>
      </c>
      <c r="W14" s="1" t="str">
        <f t="shared" si="1"/>
        <v/>
      </c>
      <c r="AI14" s="28" t="str">
        <f t="shared" si="2"/>
        <v/>
      </c>
      <c r="AJ14" s="5"/>
    </row>
    <row r="15" spans="1:36" hidden="1" x14ac:dyDescent="0.2">
      <c r="A15" s="1">
        <v>1012</v>
      </c>
      <c r="B15" s="1" t="s">
        <v>28</v>
      </c>
      <c r="C15" s="1" t="s">
        <v>41</v>
      </c>
      <c r="D15" s="1" t="s">
        <v>29</v>
      </c>
      <c r="E15" s="1" t="s">
        <v>501</v>
      </c>
      <c r="F15" s="1" t="str">
        <f>IF(ISBLANK(E15), "", Table2[[#This Row],[unique_id]])</f>
        <v>compensation_sensor_rack_temperature</v>
      </c>
      <c r="G15" s="1" t="s">
        <v>30</v>
      </c>
      <c r="H15" s="1" t="s">
        <v>89</v>
      </c>
      <c r="I15" s="1" t="s">
        <v>32</v>
      </c>
      <c r="K15" s="1" t="s">
        <v>138</v>
      </c>
      <c r="N15" s="2" t="s">
        <v>534</v>
      </c>
      <c r="O15" s="1" t="s">
        <v>33</v>
      </c>
      <c r="P15" s="1" t="s">
        <v>90</v>
      </c>
      <c r="Q15" s="1" t="s">
        <v>91</v>
      </c>
      <c r="R15" s="1" t="s">
        <v>535</v>
      </c>
      <c r="S15" s="1">
        <v>300</v>
      </c>
      <c r="T15" s="2" t="s">
        <v>36</v>
      </c>
      <c r="U15" s="1" t="s">
        <v>182</v>
      </c>
      <c r="V15" s="1" t="str">
        <f t="shared" si="0"/>
        <v>haas/entity/sensor/weewx/compensation_sensor_rack_temperature/config</v>
      </c>
      <c r="W15" s="1" t="str">
        <f t="shared" si="1"/>
        <v>haas/entity/sensor/weewx/compensation_sensor_rack_temperature</v>
      </c>
      <c r="X15" s="1" t="s">
        <v>451</v>
      </c>
      <c r="Y15" s="1">
        <v>1</v>
      </c>
      <c r="Z15" s="1" t="s">
        <v>642</v>
      </c>
      <c r="AA15" s="2">
        <v>3.15</v>
      </c>
      <c r="AB15" s="1" t="s">
        <v>616</v>
      </c>
      <c r="AC15" s="1" t="s">
        <v>38</v>
      </c>
      <c r="AD15" s="1" t="s">
        <v>39</v>
      </c>
      <c r="AE15" s="1" t="s">
        <v>40</v>
      </c>
      <c r="AI15" s="28" t="str">
        <f t="shared" si="2"/>
        <v/>
      </c>
      <c r="AJ15" s="5" t="s">
        <v>198</v>
      </c>
    </row>
    <row r="16" spans="1:36" hidden="1" x14ac:dyDescent="0.2">
      <c r="A16" s="1">
        <v>1013</v>
      </c>
      <c r="B16" s="1" t="s">
        <v>28</v>
      </c>
      <c r="C16" s="1" t="s">
        <v>41</v>
      </c>
      <c r="D16" s="1" t="s">
        <v>29</v>
      </c>
      <c r="E16" s="1" t="s">
        <v>502</v>
      </c>
      <c r="F16" s="1" t="str">
        <f>IF(ISBLANK(E16), "", Table2[[#This Row],[unique_id]])</f>
        <v>compensation_sensor_roof_apparent_temperature</v>
      </c>
      <c r="G16" s="1" t="s">
        <v>94</v>
      </c>
      <c r="H16" s="1" t="s">
        <v>89</v>
      </c>
      <c r="I16" s="1" t="s">
        <v>32</v>
      </c>
      <c r="N16" s="2" t="s">
        <v>534</v>
      </c>
      <c r="O16" s="1" t="s">
        <v>33</v>
      </c>
      <c r="P16" s="1" t="s">
        <v>90</v>
      </c>
      <c r="Q16" s="1" t="s">
        <v>91</v>
      </c>
      <c r="R16" s="1" t="s">
        <v>535</v>
      </c>
      <c r="S16" s="1">
        <v>300</v>
      </c>
      <c r="T16" s="2" t="s">
        <v>36</v>
      </c>
      <c r="U16" s="1" t="s">
        <v>95</v>
      </c>
      <c r="V16" s="1" t="str">
        <f t="shared" si="0"/>
        <v>haas/entity/sensor/weewx/compensation_sensor_roof_apparent_temperature/config</v>
      </c>
      <c r="W16" s="1" t="str">
        <f t="shared" si="1"/>
        <v>haas/entity/sensor/weewx/compensation_sensor_roof_apparent_temperature</v>
      </c>
      <c r="X16" s="1" t="s">
        <v>451</v>
      </c>
      <c r="Y16" s="1">
        <v>1</v>
      </c>
      <c r="Z16" s="1" t="s">
        <v>642</v>
      </c>
      <c r="AA16" s="2">
        <v>3.15</v>
      </c>
      <c r="AB16" s="1" t="s">
        <v>616</v>
      </c>
      <c r="AC16" s="1" t="s">
        <v>38</v>
      </c>
      <c r="AD16" s="1" t="s">
        <v>39</v>
      </c>
      <c r="AE16" s="1" t="s">
        <v>40</v>
      </c>
      <c r="AI16" s="28" t="str">
        <f t="shared" si="2"/>
        <v/>
      </c>
      <c r="AJ16" s="5" t="s">
        <v>198</v>
      </c>
    </row>
    <row r="17" spans="1:36" hidden="1" x14ac:dyDescent="0.2">
      <c r="A17" s="1">
        <v>1014</v>
      </c>
      <c r="B17" s="1" t="s">
        <v>28</v>
      </c>
      <c r="C17" s="1" t="s">
        <v>41</v>
      </c>
      <c r="D17" s="1" t="s">
        <v>29</v>
      </c>
      <c r="E17" s="1" t="s">
        <v>503</v>
      </c>
      <c r="F17" s="1" t="str">
        <f>IF(ISBLANK(E17), "", Table2[[#This Row],[unique_id]])</f>
        <v>compensation_sensor_roof_dew_point</v>
      </c>
      <c r="G17" s="1" t="s">
        <v>96</v>
      </c>
      <c r="H17" s="1" t="s">
        <v>89</v>
      </c>
      <c r="I17" s="1" t="s">
        <v>32</v>
      </c>
      <c r="N17" s="2" t="s">
        <v>534</v>
      </c>
      <c r="O17" s="1" t="s">
        <v>33</v>
      </c>
      <c r="P17" s="1" t="s">
        <v>90</v>
      </c>
      <c r="Q17" s="1" t="s">
        <v>91</v>
      </c>
      <c r="R17" s="1" t="s">
        <v>535</v>
      </c>
      <c r="S17" s="1">
        <v>300</v>
      </c>
      <c r="T17" s="2" t="s">
        <v>36</v>
      </c>
      <c r="U17" s="1" t="s">
        <v>97</v>
      </c>
      <c r="V17" s="1" t="str">
        <f t="shared" si="0"/>
        <v>haas/entity/sensor/weewx/compensation_sensor_roof_dew_point/config</v>
      </c>
      <c r="W17" s="1" t="str">
        <f t="shared" si="1"/>
        <v>haas/entity/sensor/weewx/compensation_sensor_roof_dew_point</v>
      </c>
      <c r="X17" s="1" t="s">
        <v>451</v>
      </c>
      <c r="Y17" s="1">
        <v>1</v>
      </c>
      <c r="Z17" s="1" t="s">
        <v>642</v>
      </c>
      <c r="AA17" s="2">
        <v>3.15</v>
      </c>
      <c r="AB17" s="1" t="s">
        <v>616</v>
      </c>
      <c r="AC17" s="1" t="s">
        <v>38</v>
      </c>
      <c r="AD17" s="1" t="s">
        <v>39</v>
      </c>
      <c r="AE17" s="1" t="s">
        <v>40</v>
      </c>
      <c r="AI17" s="28" t="str">
        <f t="shared" si="2"/>
        <v/>
      </c>
      <c r="AJ17" s="5" t="s">
        <v>198</v>
      </c>
    </row>
    <row r="18" spans="1:36" hidden="1" x14ac:dyDescent="0.2">
      <c r="A18" s="1">
        <v>1015</v>
      </c>
      <c r="B18" s="1" t="s">
        <v>28</v>
      </c>
      <c r="C18" s="1" t="s">
        <v>41</v>
      </c>
      <c r="D18" s="1" t="s">
        <v>29</v>
      </c>
      <c r="E18" s="1" t="s">
        <v>504</v>
      </c>
      <c r="F18" s="1" t="str">
        <f>IF(ISBLANK(E18), "", Table2[[#This Row],[unique_id]])</f>
        <v>compensation_sensor_roof_heat_index</v>
      </c>
      <c r="G18" s="1" t="s">
        <v>98</v>
      </c>
      <c r="H18" s="1" t="s">
        <v>89</v>
      </c>
      <c r="I18" s="1" t="s">
        <v>32</v>
      </c>
      <c r="N18" s="2" t="s">
        <v>534</v>
      </c>
      <c r="O18" s="1" t="s">
        <v>33</v>
      </c>
      <c r="P18" s="1" t="s">
        <v>90</v>
      </c>
      <c r="Q18" s="1" t="s">
        <v>91</v>
      </c>
      <c r="R18" s="1" t="s">
        <v>535</v>
      </c>
      <c r="S18" s="1">
        <v>300</v>
      </c>
      <c r="T18" s="2" t="s">
        <v>36</v>
      </c>
      <c r="U18" s="1" t="s">
        <v>99</v>
      </c>
      <c r="V18" s="1" t="str">
        <f t="shared" si="0"/>
        <v>haas/entity/sensor/weewx/compensation_sensor_roof_heat_index/config</v>
      </c>
      <c r="W18" s="1" t="str">
        <f t="shared" si="1"/>
        <v>haas/entity/sensor/weewx/compensation_sensor_roof_heat_index</v>
      </c>
      <c r="X18" s="1" t="s">
        <v>451</v>
      </c>
      <c r="Y18" s="1">
        <v>1</v>
      </c>
      <c r="Z18" s="1" t="s">
        <v>642</v>
      </c>
      <c r="AA18" s="2">
        <v>3.15</v>
      </c>
      <c r="AB18" s="1" t="s">
        <v>616</v>
      </c>
      <c r="AC18" s="1" t="s">
        <v>38</v>
      </c>
      <c r="AD18" s="1" t="s">
        <v>39</v>
      </c>
      <c r="AE18" s="1" t="s">
        <v>40</v>
      </c>
      <c r="AI18" s="28" t="str">
        <f t="shared" si="2"/>
        <v/>
      </c>
      <c r="AJ18" s="5" t="s">
        <v>198</v>
      </c>
    </row>
    <row r="19" spans="1:36" hidden="1" x14ac:dyDescent="0.2">
      <c r="A19" s="1">
        <v>1016</v>
      </c>
      <c r="B19" s="1" t="s">
        <v>28</v>
      </c>
      <c r="C19" s="1" t="s">
        <v>41</v>
      </c>
      <c r="D19" s="1" t="s">
        <v>29</v>
      </c>
      <c r="E19" s="1" t="s">
        <v>505</v>
      </c>
      <c r="F19" s="1" t="str">
        <f>IF(ISBLANK(E19), "", Table2[[#This Row],[unique_id]])</f>
        <v>compensation_sensor_roof_humidity_index</v>
      </c>
      <c r="G19" s="1" t="s">
        <v>100</v>
      </c>
      <c r="H19" s="1" t="s">
        <v>89</v>
      </c>
      <c r="I19" s="1" t="s">
        <v>32</v>
      </c>
      <c r="N19" s="2" t="s">
        <v>534</v>
      </c>
      <c r="O19" s="1" t="s">
        <v>33</v>
      </c>
      <c r="P19" s="1" t="s">
        <v>90</v>
      </c>
      <c r="Q19" s="1" t="s">
        <v>91</v>
      </c>
      <c r="R19" s="1" t="s">
        <v>535</v>
      </c>
      <c r="S19" s="1">
        <v>300</v>
      </c>
      <c r="T19" s="2" t="s">
        <v>36</v>
      </c>
      <c r="U19" s="1" t="s">
        <v>101</v>
      </c>
      <c r="V19" s="1" t="str">
        <f t="shared" si="0"/>
        <v>haas/entity/sensor/weewx/compensation_sensor_roof_humidity_index/config</v>
      </c>
      <c r="W19" s="1" t="str">
        <f t="shared" si="1"/>
        <v>haas/entity/sensor/weewx/compensation_sensor_roof_humidity_index</v>
      </c>
      <c r="X19" s="1" t="s">
        <v>451</v>
      </c>
      <c r="Y19" s="1">
        <v>1</v>
      </c>
      <c r="Z19" s="1" t="s">
        <v>642</v>
      </c>
      <c r="AA19" s="2">
        <v>3.15</v>
      </c>
      <c r="AB19" s="1" t="s">
        <v>616</v>
      </c>
      <c r="AC19" s="1" t="s">
        <v>38</v>
      </c>
      <c r="AD19" s="1" t="s">
        <v>39</v>
      </c>
      <c r="AE19" s="1" t="s">
        <v>40</v>
      </c>
      <c r="AI19" s="28" t="str">
        <f t="shared" si="2"/>
        <v/>
      </c>
      <c r="AJ19" s="5" t="s">
        <v>198</v>
      </c>
    </row>
    <row r="20" spans="1:36" hidden="1" x14ac:dyDescent="0.2">
      <c r="A20" s="1">
        <v>1017</v>
      </c>
      <c r="B20" s="1" t="s">
        <v>28</v>
      </c>
      <c r="C20" s="1" t="s">
        <v>41</v>
      </c>
      <c r="D20" s="1" t="s">
        <v>29</v>
      </c>
      <c r="E20" s="1" t="s">
        <v>506</v>
      </c>
      <c r="F20" s="1" t="str">
        <f>IF(ISBLANK(E20), "", Table2[[#This Row],[unique_id]])</f>
        <v>compensation_sensor_rack_dew_point</v>
      </c>
      <c r="G20" s="1" t="s">
        <v>102</v>
      </c>
      <c r="H20" s="1" t="s">
        <v>89</v>
      </c>
      <c r="I20" s="1" t="s">
        <v>32</v>
      </c>
      <c r="N20" s="2" t="s">
        <v>534</v>
      </c>
      <c r="O20" s="1" t="s">
        <v>33</v>
      </c>
      <c r="P20" s="1" t="s">
        <v>90</v>
      </c>
      <c r="Q20" s="1" t="s">
        <v>91</v>
      </c>
      <c r="R20" s="1" t="s">
        <v>535</v>
      </c>
      <c r="S20" s="1">
        <v>300</v>
      </c>
      <c r="T20" s="2" t="s">
        <v>36</v>
      </c>
      <c r="U20" s="1" t="s">
        <v>103</v>
      </c>
      <c r="V20" s="1" t="str">
        <f t="shared" si="0"/>
        <v>haas/entity/sensor/weewx/compensation_sensor_rack_dew_point/config</v>
      </c>
      <c r="W20" s="1" t="str">
        <f t="shared" si="1"/>
        <v>haas/entity/sensor/weewx/compensation_sensor_rack_dew_point</v>
      </c>
      <c r="X20" s="1" t="s">
        <v>451</v>
      </c>
      <c r="Y20" s="1">
        <v>1</v>
      </c>
      <c r="Z20" s="1" t="s">
        <v>642</v>
      </c>
      <c r="AA20" s="2">
        <v>3.15</v>
      </c>
      <c r="AB20" s="1" t="s">
        <v>616</v>
      </c>
      <c r="AC20" s="1" t="s">
        <v>38</v>
      </c>
      <c r="AD20" s="1" t="s">
        <v>39</v>
      </c>
      <c r="AE20" s="1" t="s">
        <v>30</v>
      </c>
      <c r="AI20" s="28" t="str">
        <f t="shared" si="2"/>
        <v/>
      </c>
      <c r="AJ20" s="5" t="s">
        <v>198</v>
      </c>
    </row>
    <row r="21" spans="1:36" hidden="1" x14ac:dyDescent="0.2">
      <c r="A21" s="1">
        <v>1018</v>
      </c>
      <c r="B21" s="1" t="s">
        <v>28</v>
      </c>
      <c r="C21" s="1" t="s">
        <v>41</v>
      </c>
      <c r="D21" s="1" t="s">
        <v>29</v>
      </c>
      <c r="E21" s="1" t="s">
        <v>507</v>
      </c>
      <c r="F21" s="1" t="str">
        <f>IF(ISBLANK(E21), "", Table2[[#This Row],[unique_id]])</f>
        <v>compensation_sensor_roof_wind_chill_temperature</v>
      </c>
      <c r="G21" s="1" t="s">
        <v>104</v>
      </c>
      <c r="H21" s="1" t="s">
        <v>89</v>
      </c>
      <c r="I21" s="1" t="s">
        <v>32</v>
      </c>
      <c r="N21" s="2" t="s">
        <v>534</v>
      </c>
      <c r="O21" s="1" t="s">
        <v>33</v>
      </c>
      <c r="P21" s="1" t="s">
        <v>90</v>
      </c>
      <c r="Q21" s="1" t="s">
        <v>91</v>
      </c>
      <c r="R21" s="1" t="s">
        <v>535</v>
      </c>
      <c r="S21" s="1">
        <v>300</v>
      </c>
      <c r="T21" s="2" t="s">
        <v>36</v>
      </c>
      <c r="U21" s="1" t="s">
        <v>105</v>
      </c>
      <c r="V21" s="1" t="str">
        <f t="shared" si="0"/>
        <v>haas/entity/sensor/weewx/compensation_sensor_roof_wind_chill_temperature/config</v>
      </c>
      <c r="W21" s="1" t="str">
        <f t="shared" si="1"/>
        <v>haas/entity/sensor/weewx/compensation_sensor_roof_wind_chill_temperature</v>
      </c>
      <c r="X21" s="1" t="s">
        <v>451</v>
      </c>
      <c r="Y21" s="1">
        <v>1</v>
      </c>
      <c r="Z21" s="1" t="s">
        <v>642</v>
      </c>
      <c r="AA21" s="2">
        <v>3.15</v>
      </c>
      <c r="AB21" s="1" t="s">
        <v>616</v>
      </c>
      <c r="AC21" s="1" t="s">
        <v>38</v>
      </c>
      <c r="AD21" s="1" t="s">
        <v>39</v>
      </c>
      <c r="AE21" s="1" t="s">
        <v>40</v>
      </c>
      <c r="AI21" s="28" t="str">
        <f t="shared" si="2"/>
        <v/>
      </c>
      <c r="AJ21" s="5" t="s">
        <v>198</v>
      </c>
    </row>
    <row r="22" spans="1:36" hidden="1" x14ac:dyDescent="0.2">
      <c r="A22" s="1">
        <v>1019</v>
      </c>
      <c r="B22" s="1" t="s">
        <v>28</v>
      </c>
      <c r="C22" s="1" t="s">
        <v>560</v>
      </c>
      <c r="D22" s="1" t="s">
        <v>565</v>
      </c>
      <c r="E22" s="1" t="s">
        <v>564</v>
      </c>
      <c r="F22" s="1" t="str">
        <f>IF(ISBLANK(E22), "", Table2[[#This Row],[unique_id]])</f>
        <v>column_break</v>
      </c>
      <c r="G22" s="1" t="s">
        <v>561</v>
      </c>
      <c r="H22" s="1" t="s">
        <v>89</v>
      </c>
      <c r="I22" s="1" t="s">
        <v>32</v>
      </c>
      <c r="K22" s="1" t="s">
        <v>562</v>
      </c>
      <c r="L22" s="1" t="s">
        <v>563</v>
      </c>
      <c r="T22" s="2"/>
      <c r="AI22" s="28" t="str">
        <f t="shared" si="2"/>
        <v/>
      </c>
      <c r="AJ22" s="5"/>
    </row>
    <row r="23" spans="1:36" hidden="1" x14ac:dyDescent="0.2">
      <c r="A23" s="1">
        <v>1050</v>
      </c>
      <c r="B23" s="1" t="s">
        <v>28</v>
      </c>
      <c r="C23" s="1" t="s">
        <v>41</v>
      </c>
      <c r="D23" s="1" t="s">
        <v>29</v>
      </c>
      <c r="E23" s="1" t="s">
        <v>516</v>
      </c>
      <c r="F23" s="1" t="str">
        <f>IF(ISBLANK(E23), "", Table2[[#This Row],[unique_id]])</f>
        <v>compensation_sensor_roof_humidity</v>
      </c>
      <c r="G23" s="1" t="s">
        <v>40</v>
      </c>
      <c r="H23" s="1" t="s">
        <v>31</v>
      </c>
      <c r="I23" s="1" t="s">
        <v>32</v>
      </c>
      <c r="K23" s="1" t="s">
        <v>92</v>
      </c>
      <c r="N23" s="2" t="s">
        <v>534</v>
      </c>
      <c r="O23" s="1" t="s">
        <v>33</v>
      </c>
      <c r="P23" s="1" t="s">
        <v>34</v>
      </c>
      <c r="Q23" s="1" t="s">
        <v>35</v>
      </c>
      <c r="R23" s="1" t="s">
        <v>537</v>
      </c>
      <c r="S23" s="1">
        <v>300</v>
      </c>
      <c r="T23" s="2" t="s">
        <v>36</v>
      </c>
      <c r="U23" s="1" t="s">
        <v>42</v>
      </c>
      <c r="V23" s="1" t="str">
        <f t="shared" ref="V23:V34" si="3">IF(ISBLANK(U23),  "", _xlfn.CONCAT("haas/entity/sensor/", LOWER(C23), "/", E23, "/config"))</f>
        <v>haas/entity/sensor/weewx/compensation_sensor_roof_humidity/config</v>
      </c>
      <c r="W23" s="1" t="str">
        <f t="shared" ref="W23:W34" si="4">IF(ISBLANK(U23),  "", _xlfn.CONCAT("haas/entity/sensor/", LOWER(C23), "/", E23))</f>
        <v>haas/entity/sensor/weewx/compensation_sensor_roof_humidity</v>
      </c>
      <c r="X23" s="1" t="s">
        <v>452</v>
      </c>
      <c r="Y23" s="1">
        <v>1</v>
      </c>
      <c r="Z23" s="1" t="s">
        <v>642</v>
      </c>
      <c r="AA23" s="2">
        <v>3.15</v>
      </c>
      <c r="AB23" s="1" t="s">
        <v>616</v>
      </c>
      <c r="AC23" s="1" t="s">
        <v>38</v>
      </c>
      <c r="AD23" s="1" t="s">
        <v>39</v>
      </c>
      <c r="AE23" s="1" t="s">
        <v>40</v>
      </c>
      <c r="AI23" s="28" t="str">
        <f t="shared" si="2"/>
        <v/>
      </c>
      <c r="AJ23" s="5" t="s">
        <v>198</v>
      </c>
    </row>
    <row r="24" spans="1:36" hidden="1" x14ac:dyDescent="0.2">
      <c r="A24" s="1">
        <v>1051</v>
      </c>
      <c r="B24" s="1" t="s">
        <v>28</v>
      </c>
      <c r="C24" s="1" t="s">
        <v>130</v>
      </c>
      <c r="D24" s="1" t="s">
        <v>29</v>
      </c>
      <c r="E24" s="1" t="s">
        <v>517</v>
      </c>
      <c r="F24" s="1" t="str">
        <f>IF(ISBLANK(E24), "", Table2[[#This Row],[unique_id]])</f>
        <v>compensation_sensor_netatmo_ada_humidity</v>
      </c>
      <c r="G24" s="1" t="s">
        <v>132</v>
      </c>
      <c r="H24" s="1" t="s">
        <v>31</v>
      </c>
      <c r="I24" s="1" t="s">
        <v>32</v>
      </c>
      <c r="K24" s="1" t="s">
        <v>92</v>
      </c>
      <c r="N24" s="2" t="s">
        <v>534</v>
      </c>
      <c r="R24" s="1" t="s">
        <v>537</v>
      </c>
      <c r="T24" s="2"/>
      <c r="V24" s="1" t="str">
        <f t="shared" si="3"/>
        <v/>
      </c>
      <c r="W24" s="1" t="str">
        <f t="shared" si="4"/>
        <v/>
      </c>
      <c r="AI24" s="28" t="str">
        <f t="shared" si="2"/>
        <v/>
      </c>
      <c r="AJ24" s="5"/>
    </row>
    <row r="25" spans="1:36" hidden="1" x14ac:dyDescent="0.2">
      <c r="A25" s="1">
        <v>1052</v>
      </c>
      <c r="B25" s="1" t="s">
        <v>28</v>
      </c>
      <c r="C25" s="1" t="s">
        <v>130</v>
      </c>
      <c r="D25" s="1" t="s">
        <v>29</v>
      </c>
      <c r="E25" s="1" t="s">
        <v>518</v>
      </c>
      <c r="F25" s="1" t="str">
        <f>IF(ISBLANK(E25), "", Table2[[#This Row],[unique_id]])</f>
        <v>compensation_sensor_netatmo_edwin_humidity</v>
      </c>
      <c r="G25" s="1" t="s">
        <v>129</v>
      </c>
      <c r="H25" s="1" t="s">
        <v>31</v>
      </c>
      <c r="I25" s="1" t="s">
        <v>32</v>
      </c>
      <c r="K25" s="1" t="s">
        <v>92</v>
      </c>
      <c r="N25" s="2" t="s">
        <v>534</v>
      </c>
      <c r="R25" s="1" t="s">
        <v>537</v>
      </c>
      <c r="T25" s="2"/>
      <c r="V25" s="1" t="str">
        <f t="shared" si="3"/>
        <v/>
      </c>
      <c r="W25" s="1" t="str">
        <f t="shared" si="4"/>
        <v/>
      </c>
      <c r="AI25" s="28" t="str">
        <f t="shared" si="2"/>
        <v/>
      </c>
      <c r="AJ25" s="5"/>
    </row>
    <row r="26" spans="1:36" hidden="1" x14ac:dyDescent="0.2">
      <c r="A26" s="1">
        <v>1053</v>
      </c>
      <c r="B26" s="1" t="s">
        <v>28</v>
      </c>
      <c r="C26" s="1" t="s">
        <v>130</v>
      </c>
      <c r="D26" s="1" t="s">
        <v>29</v>
      </c>
      <c r="E26" s="1" t="s">
        <v>519</v>
      </c>
      <c r="F26" s="1" t="str">
        <f>IF(ISBLANK(E26), "", Table2[[#This Row],[unique_id]])</f>
        <v>compensation_sensor_netatmo_parents_humidity</v>
      </c>
      <c r="G26" s="1" t="s">
        <v>239</v>
      </c>
      <c r="H26" s="1" t="s">
        <v>31</v>
      </c>
      <c r="I26" s="1" t="s">
        <v>32</v>
      </c>
      <c r="K26" s="1" t="s">
        <v>92</v>
      </c>
      <c r="N26" s="2" t="s">
        <v>534</v>
      </c>
      <c r="R26" s="1" t="s">
        <v>537</v>
      </c>
      <c r="T26" s="2"/>
      <c r="V26" s="1" t="str">
        <f t="shared" si="3"/>
        <v/>
      </c>
      <c r="W26" s="1" t="str">
        <f t="shared" si="4"/>
        <v/>
      </c>
      <c r="AI26" s="28" t="str">
        <f t="shared" si="2"/>
        <v/>
      </c>
      <c r="AJ26" s="5"/>
    </row>
    <row r="27" spans="1:36" hidden="1" x14ac:dyDescent="0.2">
      <c r="A27" s="1">
        <v>1054</v>
      </c>
      <c r="B27" s="1" t="s">
        <v>28</v>
      </c>
      <c r="C27" s="1" t="s">
        <v>130</v>
      </c>
      <c r="D27" s="1" t="s">
        <v>29</v>
      </c>
      <c r="E27" s="1" t="s">
        <v>520</v>
      </c>
      <c r="F27" s="1" t="str">
        <f>IF(ISBLANK(E27), "", Table2[[#This Row],[unique_id]])</f>
        <v>compensation_sensor_netatmo_bertram_2_office_humidity</v>
      </c>
      <c r="G27" s="1" t="s">
        <v>260</v>
      </c>
      <c r="H27" s="1" t="s">
        <v>31</v>
      </c>
      <c r="I27" s="1" t="s">
        <v>32</v>
      </c>
      <c r="K27" s="1" t="s">
        <v>138</v>
      </c>
      <c r="N27" s="2" t="s">
        <v>534</v>
      </c>
      <c r="R27" s="1" t="s">
        <v>537</v>
      </c>
      <c r="T27" s="2"/>
      <c r="V27" s="1" t="str">
        <f t="shared" si="3"/>
        <v/>
      </c>
      <c r="W27" s="1" t="str">
        <f t="shared" si="4"/>
        <v/>
      </c>
      <c r="AI27" s="28" t="str">
        <f t="shared" si="2"/>
        <v/>
      </c>
      <c r="AJ27" s="5"/>
    </row>
    <row r="28" spans="1:36" hidden="1" x14ac:dyDescent="0.2">
      <c r="A28" s="1">
        <v>1055</v>
      </c>
      <c r="B28" s="1" t="s">
        <v>28</v>
      </c>
      <c r="C28" s="1" t="s">
        <v>130</v>
      </c>
      <c r="D28" s="1" t="s">
        <v>29</v>
      </c>
      <c r="E28" s="1" t="s">
        <v>521</v>
      </c>
      <c r="F28" s="1" t="str">
        <f>IF(ISBLANK(E28), "", Table2[[#This Row],[unique_id]])</f>
        <v>compensation_sensor_netatmo_bertram_2_kitchen_humidity</v>
      </c>
      <c r="G28" s="1" t="s">
        <v>253</v>
      </c>
      <c r="H28" s="1" t="s">
        <v>31</v>
      </c>
      <c r="I28" s="1" t="s">
        <v>32</v>
      </c>
      <c r="K28" s="1" t="s">
        <v>138</v>
      </c>
      <c r="N28" s="2" t="s">
        <v>534</v>
      </c>
      <c r="R28" s="1" t="s">
        <v>537</v>
      </c>
      <c r="T28" s="2"/>
      <c r="V28" s="1" t="str">
        <f t="shared" si="3"/>
        <v/>
      </c>
      <c r="W28" s="1" t="str">
        <f t="shared" si="4"/>
        <v/>
      </c>
      <c r="AI28" s="28" t="str">
        <f t="shared" si="2"/>
        <v/>
      </c>
      <c r="AJ28" s="5"/>
    </row>
    <row r="29" spans="1:36" hidden="1" x14ac:dyDescent="0.2">
      <c r="A29" s="1">
        <v>1056</v>
      </c>
      <c r="B29" s="1" t="s">
        <v>28</v>
      </c>
      <c r="C29" s="1" t="s">
        <v>130</v>
      </c>
      <c r="D29" s="1" t="s">
        <v>29</v>
      </c>
      <c r="E29" s="1" t="s">
        <v>522</v>
      </c>
      <c r="F29" s="1" t="str">
        <f>IF(ISBLANK(E29), "", Table2[[#This Row],[unique_id]])</f>
        <v>compensation_sensor_netatmo_bertram_2_office_pantry_humidity</v>
      </c>
      <c r="G29" s="1" t="s">
        <v>259</v>
      </c>
      <c r="H29" s="1" t="s">
        <v>31</v>
      </c>
      <c r="I29" s="1" t="s">
        <v>32</v>
      </c>
      <c r="K29" s="1" t="s">
        <v>138</v>
      </c>
      <c r="N29" s="2" t="s">
        <v>534</v>
      </c>
      <c r="R29" s="1" t="s">
        <v>537</v>
      </c>
      <c r="T29" s="2"/>
      <c r="V29" s="1" t="str">
        <f t="shared" si="3"/>
        <v/>
      </c>
      <c r="W29" s="1" t="str">
        <f t="shared" si="4"/>
        <v/>
      </c>
      <c r="AI29" s="28" t="str">
        <f t="shared" si="2"/>
        <v/>
      </c>
      <c r="AJ29" s="5"/>
    </row>
    <row r="30" spans="1:36" hidden="1" x14ac:dyDescent="0.2">
      <c r="A30" s="1">
        <v>1057</v>
      </c>
      <c r="B30" s="1" t="s">
        <v>28</v>
      </c>
      <c r="C30" s="1" t="s">
        <v>130</v>
      </c>
      <c r="D30" s="1" t="s">
        <v>29</v>
      </c>
      <c r="E30" s="1" t="s">
        <v>523</v>
      </c>
      <c r="F30" s="1" t="str">
        <f>IF(ISBLANK(E30), "", Table2[[#This Row],[unique_id]])</f>
        <v>compensation_sensor_netatmo_bertram_2_office_lounge_humidity</v>
      </c>
      <c r="G30" s="1" t="s">
        <v>241</v>
      </c>
      <c r="H30" s="1" t="s">
        <v>31</v>
      </c>
      <c r="I30" s="1" t="s">
        <v>32</v>
      </c>
      <c r="K30" s="1" t="s">
        <v>138</v>
      </c>
      <c r="N30" s="2" t="s">
        <v>534</v>
      </c>
      <c r="R30" s="1" t="s">
        <v>537</v>
      </c>
      <c r="T30" s="2"/>
      <c r="V30" s="1" t="str">
        <f t="shared" si="3"/>
        <v/>
      </c>
      <c r="W30" s="1" t="str">
        <f t="shared" si="4"/>
        <v/>
      </c>
      <c r="AI30" s="28" t="str">
        <f t="shared" si="2"/>
        <v/>
      </c>
      <c r="AJ30" s="5"/>
    </row>
    <row r="31" spans="1:36" hidden="1" x14ac:dyDescent="0.2">
      <c r="A31" s="1">
        <v>1058</v>
      </c>
      <c r="B31" s="1" t="s">
        <v>28</v>
      </c>
      <c r="C31" s="1" t="s">
        <v>130</v>
      </c>
      <c r="D31" s="1" t="s">
        <v>29</v>
      </c>
      <c r="E31" s="1" t="s">
        <v>524</v>
      </c>
      <c r="F31" s="1" t="str">
        <f>IF(ISBLANK(E31), "", Table2[[#This Row],[unique_id]])</f>
        <v>compensation_sensor_netatmo_bertram_2_office_dining_humidity</v>
      </c>
      <c r="G31" s="1" t="s">
        <v>240</v>
      </c>
      <c r="H31" s="1" t="s">
        <v>31</v>
      </c>
      <c r="I31" s="1" t="s">
        <v>32</v>
      </c>
      <c r="K31" s="1" t="s">
        <v>138</v>
      </c>
      <c r="N31" s="2" t="s">
        <v>534</v>
      </c>
      <c r="R31" s="1" t="s">
        <v>537</v>
      </c>
      <c r="T31" s="2"/>
      <c r="V31" s="1" t="str">
        <f t="shared" si="3"/>
        <v/>
      </c>
      <c r="W31" s="1" t="str">
        <f t="shared" si="4"/>
        <v/>
      </c>
      <c r="AI31" s="28" t="str">
        <f t="shared" si="2"/>
        <v/>
      </c>
      <c r="AJ31" s="5"/>
    </row>
    <row r="32" spans="1:36" hidden="1" x14ac:dyDescent="0.2">
      <c r="A32" s="1">
        <v>1059</v>
      </c>
      <c r="B32" s="1" t="s">
        <v>28</v>
      </c>
      <c r="C32" s="1" t="s">
        <v>130</v>
      </c>
      <c r="D32" s="1" t="s">
        <v>29</v>
      </c>
      <c r="E32" s="1" t="s">
        <v>525</v>
      </c>
      <c r="F32" s="1" t="str">
        <f>IF(ISBLANK(E32), "", Table2[[#This Row],[unique_id]])</f>
        <v>compensation_sensor_netatmo_laundry_humidity</v>
      </c>
      <c r="G32" s="1" t="s">
        <v>261</v>
      </c>
      <c r="H32" s="1" t="s">
        <v>31</v>
      </c>
      <c r="I32" s="1" t="s">
        <v>32</v>
      </c>
      <c r="K32" s="1" t="s">
        <v>138</v>
      </c>
      <c r="N32" s="2" t="s">
        <v>534</v>
      </c>
      <c r="R32" s="1" t="s">
        <v>537</v>
      </c>
      <c r="T32" s="2"/>
      <c r="V32" s="1" t="str">
        <f t="shared" si="3"/>
        <v/>
      </c>
      <c r="W32" s="1" t="str">
        <f t="shared" si="4"/>
        <v/>
      </c>
      <c r="AI32" s="28" t="str">
        <f t="shared" si="2"/>
        <v/>
      </c>
      <c r="AJ32" s="5"/>
    </row>
    <row r="33" spans="1:36" hidden="1" x14ac:dyDescent="0.2">
      <c r="A33" s="1">
        <v>1060</v>
      </c>
      <c r="B33" s="1" t="s">
        <v>28</v>
      </c>
      <c r="C33" s="1" t="s">
        <v>130</v>
      </c>
      <c r="D33" s="1" t="s">
        <v>29</v>
      </c>
      <c r="E33" s="1" t="s">
        <v>526</v>
      </c>
      <c r="F33" s="1" t="str">
        <f>IF(ISBLANK(E33), "", Table2[[#This Row],[unique_id]])</f>
        <v>compensation_sensor_netatmo_bertram_2_office_basement_humidity</v>
      </c>
      <c r="G33" s="1" t="s">
        <v>258</v>
      </c>
      <c r="H33" s="1" t="s">
        <v>31</v>
      </c>
      <c r="I33" s="1" t="s">
        <v>32</v>
      </c>
      <c r="K33" s="1" t="s">
        <v>138</v>
      </c>
      <c r="N33" s="2" t="s">
        <v>534</v>
      </c>
      <c r="R33" s="1" t="s">
        <v>537</v>
      </c>
      <c r="T33" s="2"/>
      <c r="V33" s="1" t="str">
        <f t="shared" si="3"/>
        <v/>
      </c>
      <c r="W33" s="1" t="str">
        <f t="shared" si="4"/>
        <v/>
      </c>
      <c r="AI33" s="28" t="str">
        <f t="shared" si="2"/>
        <v/>
      </c>
      <c r="AJ33" s="5"/>
    </row>
    <row r="34" spans="1:36" hidden="1" x14ac:dyDescent="0.2">
      <c r="A34" s="1">
        <v>1061</v>
      </c>
      <c r="B34" s="1" t="s">
        <v>28</v>
      </c>
      <c r="C34" s="1" t="s">
        <v>41</v>
      </c>
      <c r="D34" s="1" t="s">
        <v>29</v>
      </c>
      <c r="E34" s="1" t="s">
        <v>527</v>
      </c>
      <c r="F34" s="1" t="str">
        <f>IF(ISBLANK(E34), "", Table2[[#This Row],[unique_id]])</f>
        <v>compensation_sensor_rack_humidity</v>
      </c>
      <c r="G34" s="1" t="s">
        <v>30</v>
      </c>
      <c r="H34" s="1" t="s">
        <v>31</v>
      </c>
      <c r="I34" s="1" t="s">
        <v>32</v>
      </c>
      <c r="K34" s="1" t="s">
        <v>138</v>
      </c>
      <c r="N34" s="2" t="s">
        <v>534</v>
      </c>
      <c r="O34" s="1" t="s">
        <v>33</v>
      </c>
      <c r="P34" s="1" t="s">
        <v>34</v>
      </c>
      <c r="Q34" s="1" t="s">
        <v>35</v>
      </c>
      <c r="R34" s="1" t="s">
        <v>537</v>
      </c>
      <c r="S34" s="1">
        <v>300</v>
      </c>
      <c r="T34" s="2" t="s">
        <v>36</v>
      </c>
      <c r="U34" s="1" t="s">
        <v>37</v>
      </c>
      <c r="V34" s="1" t="str">
        <f t="shared" si="3"/>
        <v>haas/entity/sensor/weewx/compensation_sensor_rack_humidity/config</v>
      </c>
      <c r="W34" s="1" t="str">
        <f t="shared" si="4"/>
        <v>haas/entity/sensor/weewx/compensation_sensor_rack_humidity</v>
      </c>
      <c r="X34" s="1" t="s">
        <v>452</v>
      </c>
      <c r="Y34" s="1">
        <v>1</v>
      </c>
      <c r="Z34" s="1" t="s">
        <v>642</v>
      </c>
      <c r="AA34" s="2">
        <v>3.15</v>
      </c>
      <c r="AB34" s="1" t="s">
        <v>616</v>
      </c>
      <c r="AC34" s="1" t="s">
        <v>38</v>
      </c>
      <c r="AD34" s="1" t="s">
        <v>39</v>
      </c>
      <c r="AE34" s="1" t="s">
        <v>30</v>
      </c>
      <c r="AI34" s="28" t="str">
        <f t="shared" si="2"/>
        <v/>
      </c>
      <c r="AJ34" s="5" t="s">
        <v>198</v>
      </c>
    </row>
    <row r="35" spans="1:36" hidden="1" x14ac:dyDescent="0.2">
      <c r="A35" s="1">
        <v>1062</v>
      </c>
      <c r="B35" s="1" t="s">
        <v>28</v>
      </c>
      <c r="C35" s="1" t="s">
        <v>560</v>
      </c>
      <c r="D35" s="1" t="s">
        <v>565</v>
      </c>
      <c r="E35" s="1" t="s">
        <v>564</v>
      </c>
      <c r="F35" s="1" t="str">
        <f>IF(ISBLANK(E35), "", Table2[[#This Row],[unique_id]])</f>
        <v>column_break</v>
      </c>
      <c r="G35" s="1" t="s">
        <v>561</v>
      </c>
      <c r="H35" s="1" t="s">
        <v>31</v>
      </c>
      <c r="I35" s="1" t="s">
        <v>32</v>
      </c>
      <c r="K35" s="1" t="s">
        <v>562</v>
      </c>
      <c r="L35" s="1" t="s">
        <v>563</v>
      </c>
      <c r="T35" s="2"/>
      <c r="AI35" s="28" t="str">
        <f t="shared" si="2"/>
        <v/>
      </c>
      <c r="AJ35" s="5"/>
    </row>
    <row r="36" spans="1:36" hidden="1" x14ac:dyDescent="0.2">
      <c r="A36" s="1">
        <v>1100</v>
      </c>
      <c r="B36" s="1" t="s">
        <v>28</v>
      </c>
      <c r="C36" s="1" t="s">
        <v>130</v>
      </c>
      <c r="D36" s="1" t="s">
        <v>29</v>
      </c>
      <c r="E36" s="1" t="s">
        <v>508</v>
      </c>
      <c r="F36" s="1" t="str">
        <f>IF(ISBLANK(E36), "", Table2[[#This Row],[unique_id]])</f>
        <v>compensation_sensor_netatmo_ada_co2</v>
      </c>
      <c r="G36" s="1" t="s">
        <v>132</v>
      </c>
      <c r="H36" s="1" t="s">
        <v>191</v>
      </c>
      <c r="I36" s="1" t="s">
        <v>32</v>
      </c>
      <c r="N36" s="2" t="s">
        <v>534</v>
      </c>
      <c r="R36" s="1" t="s">
        <v>332</v>
      </c>
      <c r="T36" s="2"/>
      <c r="V36" s="1" t="str">
        <f t="shared" ref="V36:V44" si="5">IF(ISBLANK(U36),  "", _xlfn.CONCAT("haas/entity/sensor/", LOWER(C36), "/", E36, "/config"))</f>
        <v/>
      </c>
      <c r="W36" s="1" t="str">
        <f t="shared" ref="W36:W44" si="6">IF(ISBLANK(U36),  "", _xlfn.CONCAT("haas/entity/sensor/", LOWER(C36), "/", E36))</f>
        <v/>
      </c>
      <c r="AI36" s="28" t="str">
        <f t="shared" ref="AI36:AI67" si="7">IF(OR(ISBLANK(AG36), ISBLANK(AH36)), "", _xlfn.CONCAT("[[""mac"", """, AG36, """], [""ip"", """, AH36, """]]"))</f>
        <v/>
      </c>
      <c r="AJ36" s="5"/>
    </row>
    <row r="37" spans="1:36" hidden="1" x14ac:dyDescent="0.2">
      <c r="A37" s="1">
        <v>1101</v>
      </c>
      <c r="B37" s="1" t="s">
        <v>28</v>
      </c>
      <c r="C37" s="1" t="s">
        <v>130</v>
      </c>
      <c r="D37" s="1" t="s">
        <v>29</v>
      </c>
      <c r="E37" s="1" t="s">
        <v>509</v>
      </c>
      <c r="F37" s="1" t="str">
        <f>IF(ISBLANK(E37), "", Table2[[#This Row],[unique_id]])</f>
        <v>compensation_sensor_netatmo_edwin_co2</v>
      </c>
      <c r="G37" s="1" t="s">
        <v>129</v>
      </c>
      <c r="H37" s="1" t="s">
        <v>191</v>
      </c>
      <c r="I37" s="1" t="s">
        <v>32</v>
      </c>
      <c r="K37" s="1" t="s">
        <v>92</v>
      </c>
      <c r="N37" s="2" t="s">
        <v>534</v>
      </c>
      <c r="R37" s="1" t="s">
        <v>332</v>
      </c>
      <c r="V37" s="1" t="str">
        <f t="shared" si="5"/>
        <v/>
      </c>
      <c r="W37" s="1" t="str">
        <f t="shared" si="6"/>
        <v/>
      </c>
      <c r="AI37" s="28" t="str">
        <f t="shared" si="7"/>
        <v/>
      </c>
    </row>
    <row r="38" spans="1:36" hidden="1" x14ac:dyDescent="0.2">
      <c r="A38" s="1">
        <v>1102</v>
      </c>
      <c r="B38" s="1" t="s">
        <v>28</v>
      </c>
      <c r="C38" s="1" t="s">
        <v>130</v>
      </c>
      <c r="D38" s="1" t="s">
        <v>29</v>
      </c>
      <c r="E38" s="1" t="s">
        <v>486</v>
      </c>
      <c r="F38" s="1" t="str">
        <f>IF(ISBLANK(E38), "", Table2[[#This Row],[unique_id]])</f>
        <v>compensation_sensor_netatmo_parents_co2</v>
      </c>
      <c r="G38" s="1" t="s">
        <v>239</v>
      </c>
      <c r="H38" s="1" t="s">
        <v>191</v>
      </c>
      <c r="I38" s="1" t="s">
        <v>32</v>
      </c>
      <c r="K38" s="1" t="s">
        <v>92</v>
      </c>
      <c r="N38" s="2" t="s">
        <v>488</v>
      </c>
      <c r="R38" s="1" t="s">
        <v>332</v>
      </c>
      <c r="V38" s="1" t="str">
        <f t="shared" si="5"/>
        <v/>
      </c>
      <c r="W38" s="1" t="str">
        <f t="shared" si="6"/>
        <v/>
      </c>
      <c r="AI38" s="28" t="str">
        <f t="shared" si="7"/>
        <v/>
      </c>
    </row>
    <row r="39" spans="1:36" hidden="1" x14ac:dyDescent="0.2">
      <c r="A39" s="1">
        <v>1103</v>
      </c>
      <c r="B39" s="1" t="s">
        <v>28</v>
      </c>
      <c r="C39" s="1" t="s">
        <v>130</v>
      </c>
      <c r="D39" s="1" t="s">
        <v>29</v>
      </c>
      <c r="E39" s="1" t="s">
        <v>510</v>
      </c>
      <c r="F39" s="1" t="str">
        <f>IF(ISBLANK(E39), "", Table2[[#This Row],[unique_id]])</f>
        <v>compensation_sensor_netatmo_bertram_2_office_co2</v>
      </c>
      <c r="G39" s="1" t="s">
        <v>260</v>
      </c>
      <c r="H39" s="1" t="s">
        <v>191</v>
      </c>
      <c r="I39" s="1" t="s">
        <v>32</v>
      </c>
      <c r="K39" s="1" t="s">
        <v>92</v>
      </c>
      <c r="N39" s="2" t="s">
        <v>534</v>
      </c>
      <c r="R39" s="1" t="s">
        <v>332</v>
      </c>
      <c r="V39" s="1" t="str">
        <f t="shared" si="5"/>
        <v/>
      </c>
      <c r="W39" s="1" t="str">
        <f t="shared" si="6"/>
        <v/>
      </c>
      <c r="AI39" s="28" t="str">
        <f t="shared" si="7"/>
        <v/>
      </c>
    </row>
    <row r="40" spans="1:36" hidden="1" x14ac:dyDescent="0.2">
      <c r="A40" s="1">
        <v>1104</v>
      </c>
      <c r="B40" s="1" t="s">
        <v>28</v>
      </c>
      <c r="C40" s="1" t="s">
        <v>130</v>
      </c>
      <c r="D40" s="1" t="s">
        <v>29</v>
      </c>
      <c r="E40" s="1" t="s">
        <v>511</v>
      </c>
      <c r="F40" s="1" t="str">
        <f>IF(ISBLANK(E40), "", Table2[[#This Row],[unique_id]])</f>
        <v>compensation_sensor_netatmo_bertram_2_kitchen_co2</v>
      </c>
      <c r="G40" s="1" t="s">
        <v>253</v>
      </c>
      <c r="H40" s="1" t="s">
        <v>191</v>
      </c>
      <c r="I40" s="1" t="s">
        <v>32</v>
      </c>
      <c r="K40" s="1" t="s">
        <v>92</v>
      </c>
      <c r="N40" s="2" t="s">
        <v>534</v>
      </c>
      <c r="R40" s="1" t="s">
        <v>332</v>
      </c>
      <c r="V40" s="1" t="str">
        <f t="shared" si="5"/>
        <v/>
      </c>
      <c r="W40" s="1" t="str">
        <f t="shared" si="6"/>
        <v/>
      </c>
      <c r="AI40" s="28" t="str">
        <f t="shared" si="7"/>
        <v/>
      </c>
    </row>
    <row r="41" spans="1:36" hidden="1" x14ac:dyDescent="0.2">
      <c r="A41" s="1">
        <v>1105</v>
      </c>
      <c r="B41" s="1" t="s">
        <v>28</v>
      </c>
      <c r="C41" s="1" t="s">
        <v>130</v>
      </c>
      <c r="D41" s="1" t="s">
        <v>29</v>
      </c>
      <c r="E41" s="1" t="s">
        <v>512</v>
      </c>
      <c r="F41" s="1" t="str">
        <f>IF(ISBLANK(E41), "", Table2[[#This Row],[unique_id]])</f>
        <v>compensation_sensor_netatmo_bertram_2_office_pantry_co2</v>
      </c>
      <c r="G41" s="1" t="s">
        <v>259</v>
      </c>
      <c r="H41" s="1" t="s">
        <v>191</v>
      </c>
      <c r="I41" s="1" t="s">
        <v>32</v>
      </c>
      <c r="K41" s="1" t="s">
        <v>138</v>
      </c>
      <c r="N41" s="2" t="s">
        <v>534</v>
      </c>
      <c r="R41" s="1" t="s">
        <v>332</v>
      </c>
      <c r="V41" s="1" t="str">
        <f t="shared" si="5"/>
        <v/>
      </c>
      <c r="W41" s="1" t="str">
        <f t="shared" si="6"/>
        <v/>
      </c>
      <c r="AI41" s="28" t="str">
        <f t="shared" si="7"/>
        <v/>
      </c>
    </row>
    <row r="42" spans="1:36" hidden="1" x14ac:dyDescent="0.2">
      <c r="A42" s="1">
        <v>1106</v>
      </c>
      <c r="B42" s="1" t="s">
        <v>28</v>
      </c>
      <c r="C42" s="1" t="s">
        <v>130</v>
      </c>
      <c r="D42" s="1" t="s">
        <v>29</v>
      </c>
      <c r="E42" s="1" t="s">
        <v>513</v>
      </c>
      <c r="F42" s="1" t="str">
        <f>IF(ISBLANK(E42), "", Table2[[#This Row],[unique_id]])</f>
        <v>compensation_sensor_netatmo_bertram_2_office_lounge_co2</v>
      </c>
      <c r="G42" s="1" t="s">
        <v>241</v>
      </c>
      <c r="H42" s="1" t="s">
        <v>191</v>
      </c>
      <c r="I42" s="1" t="s">
        <v>32</v>
      </c>
      <c r="K42" s="1" t="s">
        <v>138</v>
      </c>
      <c r="N42" s="2" t="s">
        <v>534</v>
      </c>
      <c r="R42" s="1" t="s">
        <v>332</v>
      </c>
      <c r="V42" s="1" t="str">
        <f t="shared" si="5"/>
        <v/>
      </c>
      <c r="W42" s="1" t="str">
        <f t="shared" si="6"/>
        <v/>
      </c>
      <c r="AI42" s="28" t="str">
        <f t="shared" si="7"/>
        <v/>
      </c>
    </row>
    <row r="43" spans="1:36" hidden="1" x14ac:dyDescent="0.2">
      <c r="A43" s="1">
        <v>1107</v>
      </c>
      <c r="B43" s="1" t="s">
        <v>28</v>
      </c>
      <c r="C43" s="1" t="s">
        <v>130</v>
      </c>
      <c r="D43" s="1" t="s">
        <v>29</v>
      </c>
      <c r="E43" s="1" t="s">
        <v>514</v>
      </c>
      <c r="F43" s="1" t="str">
        <f>IF(ISBLANK(E43), "", Table2[[#This Row],[unique_id]])</f>
        <v>compensation_sensor_netatmo_bertram_2_office_dining_co2</v>
      </c>
      <c r="G43" s="1" t="s">
        <v>240</v>
      </c>
      <c r="H43" s="1" t="s">
        <v>191</v>
      </c>
      <c r="I43" s="1" t="s">
        <v>32</v>
      </c>
      <c r="K43" s="1" t="s">
        <v>138</v>
      </c>
      <c r="N43" s="2" t="s">
        <v>534</v>
      </c>
      <c r="R43" s="1" t="s">
        <v>332</v>
      </c>
      <c r="V43" s="1" t="str">
        <f t="shared" si="5"/>
        <v/>
      </c>
      <c r="W43" s="1" t="str">
        <f t="shared" si="6"/>
        <v/>
      </c>
      <c r="AI43" s="28" t="str">
        <f t="shared" si="7"/>
        <v/>
      </c>
    </row>
    <row r="44" spans="1:36" hidden="1" x14ac:dyDescent="0.2">
      <c r="A44" s="1">
        <v>1108</v>
      </c>
      <c r="B44" s="1" t="s">
        <v>28</v>
      </c>
      <c r="C44" s="1" t="s">
        <v>130</v>
      </c>
      <c r="D44" s="1" t="s">
        <v>29</v>
      </c>
      <c r="E44" s="1" t="s">
        <v>515</v>
      </c>
      <c r="F44" s="1" t="str">
        <f>IF(ISBLANK(E44), "", Table2[[#This Row],[unique_id]])</f>
        <v>compensation_sensor_netatmo_laundry_co2</v>
      </c>
      <c r="G44" s="1" t="s">
        <v>261</v>
      </c>
      <c r="H44" s="1" t="s">
        <v>191</v>
      </c>
      <c r="I44" s="1" t="s">
        <v>32</v>
      </c>
      <c r="N44" s="2" t="s">
        <v>534</v>
      </c>
      <c r="R44" s="1" t="s">
        <v>332</v>
      </c>
      <c r="V44" s="1" t="str">
        <f t="shared" si="5"/>
        <v/>
      </c>
      <c r="W44" s="1" t="str">
        <f t="shared" si="6"/>
        <v/>
      </c>
      <c r="AI44" s="28" t="str">
        <f t="shared" si="7"/>
        <v/>
      </c>
    </row>
    <row r="45" spans="1:36" hidden="1" x14ac:dyDescent="0.2">
      <c r="A45" s="1">
        <v>1109</v>
      </c>
      <c r="B45" s="1" t="s">
        <v>28</v>
      </c>
      <c r="C45" s="1" t="s">
        <v>560</v>
      </c>
      <c r="D45" s="1" t="s">
        <v>565</v>
      </c>
      <c r="E45" s="1" t="s">
        <v>564</v>
      </c>
      <c r="F45" s="1" t="str">
        <f>IF(ISBLANK(E45), "", Table2[[#This Row],[unique_id]])</f>
        <v>column_break</v>
      </c>
      <c r="G45" s="1" t="s">
        <v>561</v>
      </c>
      <c r="H45" s="1" t="s">
        <v>191</v>
      </c>
      <c r="I45" s="1" t="s">
        <v>32</v>
      </c>
      <c r="K45" s="1" t="s">
        <v>562</v>
      </c>
      <c r="L45" s="1" t="s">
        <v>563</v>
      </c>
      <c r="AI45" s="28" t="str">
        <f t="shared" si="7"/>
        <v/>
      </c>
    </row>
    <row r="46" spans="1:36" hidden="1" x14ac:dyDescent="0.2">
      <c r="A46" s="1">
        <v>1150</v>
      </c>
      <c r="B46" s="1" t="s">
        <v>28</v>
      </c>
      <c r="C46" s="1" t="s">
        <v>130</v>
      </c>
      <c r="D46" s="1" t="s">
        <v>29</v>
      </c>
      <c r="E46" s="1" t="s">
        <v>528</v>
      </c>
      <c r="F46" s="1" t="str">
        <f>IF(ISBLANK(E46), "", Table2[[#This Row],[unique_id]])</f>
        <v>compensation_sensor_netatmo_ada_noise</v>
      </c>
      <c r="G46" s="1" t="s">
        <v>132</v>
      </c>
      <c r="H46" s="1" t="s">
        <v>192</v>
      </c>
      <c r="I46" s="1" t="s">
        <v>32</v>
      </c>
      <c r="K46" s="1" t="s">
        <v>92</v>
      </c>
      <c r="N46" s="2" t="s">
        <v>534</v>
      </c>
      <c r="R46" s="1" t="s">
        <v>536</v>
      </c>
      <c r="T46" s="2"/>
      <c r="V46" s="1" t="str">
        <f t="shared" ref="V46:V73" si="8">IF(ISBLANK(U46),  "", _xlfn.CONCAT("haas/entity/sensor/", LOWER(C46), "/", E46, "/config"))</f>
        <v/>
      </c>
      <c r="W46" s="1" t="str">
        <f t="shared" ref="W46:W73" si="9">IF(ISBLANK(U46),  "", _xlfn.CONCAT("haas/entity/sensor/", LOWER(C46), "/", E46))</f>
        <v/>
      </c>
      <c r="AI46" s="28" t="str">
        <f t="shared" si="7"/>
        <v/>
      </c>
    </row>
    <row r="47" spans="1:36" hidden="1" x14ac:dyDescent="0.2">
      <c r="A47" s="1">
        <v>1151</v>
      </c>
      <c r="B47" s="1" t="s">
        <v>28</v>
      </c>
      <c r="C47" s="1" t="s">
        <v>130</v>
      </c>
      <c r="D47" s="1" t="s">
        <v>29</v>
      </c>
      <c r="E47" s="1" t="s">
        <v>529</v>
      </c>
      <c r="F47" s="1" t="str">
        <f>IF(ISBLANK(E47), "", Table2[[#This Row],[unique_id]])</f>
        <v>compensation_sensor_netatmo_edwin_noise</v>
      </c>
      <c r="G47" s="1" t="s">
        <v>129</v>
      </c>
      <c r="H47" s="1" t="s">
        <v>192</v>
      </c>
      <c r="I47" s="1" t="s">
        <v>32</v>
      </c>
      <c r="K47" s="1" t="s">
        <v>92</v>
      </c>
      <c r="N47" s="2" t="s">
        <v>534</v>
      </c>
      <c r="R47" s="1" t="s">
        <v>536</v>
      </c>
      <c r="T47" s="2"/>
      <c r="V47" s="1" t="str">
        <f t="shared" si="8"/>
        <v/>
      </c>
      <c r="W47" s="1" t="str">
        <f t="shared" si="9"/>
        <v/>
      </c>
      <c r="AI47" s="28" t="str">
        <f t="shared" si="7"/>
        <v/>
      </c>
    </row>
    <row r="48" spans="1:36" hidden="1" x14ac:dyDescent="0.2">
      <c r="A48" s="1">
        <v>1152</v>
      </c>
      <c r="B48" s="1" t="s">
        <v>28</v>
      </c>
      <c r="C48" s="1" t="s">
        <v>130</v>
      </c>
      <c r="D48" s="1" t="s">
        <v>29</v>
      </c>
      <c r="E48" s="1" t="s">
        <v>530</v>
      </c>
      <c r="F48" s="1" t="str">
        <f>IF(ISBLANK(E48), "", Table2[[#This Row],[unique_id]])</f>
        <v>compensation_sensor_netatmo_parents_noise</v>
      </c>
      <c r="G48" s="1" t="s">
        <v>239</v>
      </c>
      <c r="H48" s="1" t="s">
        <v>192</v>
      </c>
      <c r="I48" s="1" t="s">
        <v>32</v>
      </c>
      <c r="K48" s="1" t="s">
        <v>92</v>
      </c>
      <c r="N48" s="2" t="s">
        <v>534</v>
      </c>
      <c r="R48" s="1" t="s">
        <v>536</v>
      </c>
      <c r="T48" s="2"/>
      <c r="V48" s="1" t="str">
        <f t="shared" si="8"/>
        <v/>
      </c>
      <c r="W48" s="1" t="str">
        <f t="shared" si="9"/>
        <v/>
      </c>
      <c r="AI48" s="28" t="str">
        <f t="shared" si="7"/>
        <v/>
      </c>
    </row>
    <row r="49" spans="1:36" hidden="1" x14ac:dyDescent="0.2">
      <c r="A49" s="1">
        <v>1153</v>
      </c>
      <c r="B49" s="1" t="s">
        <v>28</v>
      </c>
      <c r="C49" s="1" t="s">
        <v>130</v>
      </c>
      <c r="D49" s="1" t="s">
        <v>29</v>
      </c>
      <c r="E49" s="1" t="s">
        <v>531</v>
      </c>
      <c r="F49" s="1" t="str">
        <f>IF(ISBLANK(E49), "", Table2[[#This Row],[unique_id]])</f>
        <v>compensation_sensor_netatmo_bertram_2_office_noise</v>
      </c>
      <c r="G49" s="1" t="s">
        <v>260</v>
      </c>
      <c r="H49" s="1" t="s">
        <v>192</v>
      </c>
      <c r="I49" s="1" t="s">
        <v>32</v>
      </c>
      <c r="K49" s="1" t="s">
        <v>92</v>
      </c>
      <c r="N49" s="2" t="s">
        <v>534</v>
      </c>
      <c r="R49" s="1" t="s">
        <v>536</v>
      </c>
      <c r="T49" s="2"/>
      <c r="V49" s="1" t="str">
        <f t="shared" si="8"/>
        <v/>
      </c>
      <c r="W49" s="1" t="str">
        <f t="shared" si="9"/>
        <v/>
      </c>
      <c r="AI49" s="28" t="str">
        <f t="shared" si="7"/>
        <v/>
      </c>
    </row>
    <row r="50" spans="1:36" hidden="1" x14ac:dyDescent="0.2">
      <c r="A50" s="1">
        <v>1154</v>
      </c>
      <c r="B50" s="1" t="s">
        <v>28</v>
      </c>
      <c r="C50" s="1" t="s">
        <v>130</v>
      </c>
      <c r="D50" s="1" t="s">
        <v>29</v>
      </c>
      <c r="E50" s="1" t="s">
        <v>532</v>
      </c>
      <c r="F50" s="1" t="str">
        <f>IF(ISBLANK(E50), "", Table2[[#This Row],[unique_id]])</f>
        <v>compensation_sensor_netatmo_bertram_2_kitchen_noise</v>
      </c>
      <c r="G50" s="1" t="s">
        <v>253</v>
      </c>
      <c r="H50" s="1" t="s">
        <v>192</v>
      </c>
      <c r="I50" s="1" t="s">
        <v>32</v>
      </c>
      <c r="K50" s="1" t="s">
        <v>138</v>
      </c>
      <c r="N50" s="2" t="s">
        <v>534</v>
      </c>
      <c r="R50" s="1" t="s">
        <v>536</v>
      </c>
      <c r="T50" s="2"/>
      <c r="V50" s="1" t="str">
        <f t="shared" si="8"/>
        <v/>
      </c>
      <c r="W50" s="1" t="str">
        <f t="shared" si="9"/>
        <v/>
      </c>
      <c r="AI50" s="28" t="str">
        <f t="shared" si="7"/>
        <v/>
      </c>
    </row>
    <row r="51" spans="1:36" hidden="1" x14ac:dyDescent="0.2">
      <c r="A51" s="1">
        <v>1155</v>
      </c>
      <c r="B51" s="1" t="s">
        <v>28</v>
      </c>
      <c r="C51" s="1" t="s">
        <v>130</v>
      </c>
      <c r="D51" s="1" t="s">
        <v>29</v>
      </c>
      <c r="E51" s="1" t="s">
        <v>533</v>
      </c>
      <c r="F51" s="1" t="str">
        <f>IF(ISBLANK(E51), "", Table2[[#This Row],[unique_id]])</f>
        <v>compensation_sensor_netatmo_laundry_noise</v>
      </c>
      <c r="G51" s="1" t="s">
        <v>261</v>
      </c>
      <c r="H51" s="1" t="s">
        <v>192</v>
      </c>
      <c r="I51" s="1" t="s">
        <v>32</v>
      </c>
      <c r="K51" s="1" t="s">
        <v>138</v>
      </c>
      <c r="N51" s="2" t="s">
        <v>534</v>
      </c>
      <c r="R51" s="1" t="s">
        <v>536</v>
      </c>
      <c r="T51" s="2"/>
      <c r="V51" s="1" t="str">
        <f t="shared" si="8"/>
        <v/>
      </c>
      <c r="W51" s="1" t="str">
        <f t="shared" si="9"/>
        <v/>
      </c>
      <c r="AI51" s="28" t="str">
        <f t="shared" si="7"/>
        <v/>
      </c>
    </row>
    <row r="52" spans="1:36" hidden="1" x14ac:dyDescent="0.2">
      <c r="A52" s="1">
        <v>1200</v>
      </c>
      <c r="B52" s="1" t="s">
        <v>28</v>
      </c>
      <c r="C52" s="1" t="s">
        <v>41</v>
      </c>
      <c r="D52" s="1" t="s">
        <v>29</v>
      </c>
      <c r="E52" s="1" t="s">
        <v>43</v>
      </c>
      <c r="F52" s="1" t="str">
        <f>IF(ISBLANK(E52), "", Table2[[#This Row],[unique_id]])</f>
        <v>roof_cloud_base</v>
      </c>
      <c r="G52" s="1" t="s">
        <v>44</v>
      </c>
      <c r="H52" s="1" t="s">
        <v>45</v>
      </c>
      <c r="I52" s="1" t="s">
        <v>32</v>
      </c>
      <c r="O52" s="1" t="s">
        <v>33</v>
      </c>
      <c r="P52" s="1" t="s">
        <v>46</v>
      </c>
      <c r="R52" s="1" t="s">
        <v>186</v>
      </c>
      <c r="S52" s="1">
        <v>300</v>
      </c>
      <c r="T52" s="2" t="s">
        <v>36</v>
      </c>
      <c r="U52" s="1" t="s">
        <v>47</v>
      </c>
      <c r="V52" s="1" t="str">
        <f t="shared" si="8"/>
        <v>haas/entity/sensor/weewx/roof_cloud_base/config</v>
      </c>
      <c r="W52" s="1" t="str">
        <f t="shared" si="9"/>
        <v>haas/entity/sensor/weewx/roof_cloud_base</v>
      </c>
      <c r="X52" s="1" t="s">
        <v>452</v>
      </c>
      <c r="Y52" s="1">
        <v>1</v>
      </c>
      <c r="Z52" s="1" t="s">
        <v>642</v>
      </c>
      <c r="AA52" s="2">
        <v>3.15</v>
      </c>
      <c r="AB52" s="1" t="s">
        <v>616</v>
      </c>
      <c r="AC52" s="1" t="s">
        <v>38</v>
      </c>
      <c r="AD52" s="1" t="s">
        <v>39</v>
      </c>
      <c r="AE52" s="1" t="s">
        <v>40</v>
      </c>
      <c r="AI52" s="28" t="str">
        <f t="shared" si="7"/>
        <v/>
      </c>
      <c r="AJ52" s="5" t="s">
        <v>198</v>
      </c>
    </row>
    <row r="53" spans="1:36" hidden="1" x14ac:dyDescent="0.2">
      <c r="A53" s="1">
        <v>1201</v>
      </c>
      <c r="B53" s="1" t="s">
        <v>28</v>
      </c>
      <c r="C53" s="1" t="s">
        <v>41</v>
      </c>
      <c r="D53" s="1" t="s">
        <v>29</v>
      </c>
      <c r="E53" s="1" t="s">
        <v>48</v>
      </c>
      <c r="F53" s="1" t="str">
        <f>IF(ISBLANK(E53), "", Table2[[#This Row],[unique_id]])</f>
        <v>roof_max_solar_radiation</v>
      </c>
      <c r="G53" s="1" t="s">
        <v>49</v>
      </c>
      <c r="H53" s="1" t="s">
        <v>45</v>
      </c>
      <c r="I53" s="1" t="s">
        <v>32</v>
      </c>
      <c r="O53" s="1" t="s">
        <v>33</v>
      </c>
      <c r="P53" s="1" t="s">
        <v>50</v>
      </c>
      <c r="R53" s="1" t="s">
        <v>187</v>
      </c>
      <c r="S53" s="1">
        <v>300</v>
      </c>
      <c r="T53" s="2" t="s">
        <v>36</v>
      </c>
      <c r="U53" s="1" t="s">
        <v>51</v>
      </c>
      <c r="V53" s="1" t="str">
        <f t="shared" si="8"/>
        <v>haas/entity/sensor/weewx/roof_max_solar_radiation/config</v>
      </c>
      <c r="W53" s="1" t="str">
        <f t="shared" si="9"/>
        <v>haas/entity/sensor/weewx/roof_max_solar_radiation</v>
      </c>
      <c r="X53" s="1" t="s">
        <v>452</v>
      </c>
      <c r="Y53" s="1">
        <v>1</v>
      </c>
      <c r="Z53" s="1" t="s">
        <v>642</v>
      </c>
      <c r="AA53" s="2">
        <v>3.15</v>
      </c>
      <c r="AB53" s="1" t="s">
        <v>616</v>
      </c>
      <c r="AC53" s="1" t="s">
        <v>38</v>
      </c>
      <c r="AD53" s="1" t="s">
        <v>39</v>
      </c>
      <c r="AE53" s="1" t="s">
        <v>40</v>
      </c>
      <c r="AI53" s="28" t="str">
        <f t="shared" si="7"/>
        <v/>
      </c>
      <c r="AJ53" s="5" t="s">
        <v>198</v>
      </c>
    </row>
    <row r="54" spans="1:36" hidden="1" x14ac:dyDescent="0.2">
      <c r="A54" s="1">
        <v>1250</v>
      </c>
      <c r="B54" s="1" t="s">
        <v>28</v>
      </c>
      <c r="C54" s="1" t="s">
        <v>41</v>
      </c>
      <c r="D54" s="1" t="s">
        <v>29</v>
      </c>
      <c r="E54" s="1" t="s">
        <v>55</v>
      </c>
      <c r="F54" s="1" t="str">
        <f>IF(ISBLANK(E54), "", Table2[[#This Row],[unique_id]])</f>
        <v>roof_barometer_pressure</v>
      </c>
      <c r="G54" s="1" t="s">
        <v>56</v>
      </c>
      <c r="H54" s="1" t="s">
        <v>52</v>
      </c>
      <c r="I54" s="1" t="s">
        <v>32</v>
      </c>
      <c r="O54" s="1" t="s">
        <v>33</v>
      </c>
      <c r="P54" s="1" t="s">
        <v>53</v>
      </c>
      <c r="Q54" s="1" t="s">
        <v>54</v>
      </c>
      <c r="S54" s="1">
        <v>300</v>
      </c>
      <c r="T54" s="2" t="s">
        <v>36</v>
      </c>
      <c r="U54" s="1" t="s">
        <v>57</v>
      </c>
      <c r="V54" s="1" t="str">
        <f t="shared" si="8"/>
        <v>haas/entity/sensor/weewx/roof_barometer_pressure/config</v>
      </c>
      <c r="W54" s="1" t="str">
        <f t="shared" si="9"/>
        <v>haas/entity/sensor/weewx/roof_barometer_pressure</v>
      </c>
      <c r="X54" s="1" t="s">
        <v>452</v>
      </c>
      <c r="Y54" s="1">
        <v>1</v>
      </c>
      <c r="Z54" s="1" t="s">
        <v>642</v>
      </c>
      <c r="AA54" s="2">
        <v>3.15</v>
      </c>
      <c r="AB54" s="1" t="s">
        <v>616</v>
      </c>
      <c r="AC54" s="1" t="s">
        <v>38</v>
      </c>
      <c r="AD54" s="1" t="s">
        <v>39</v>
      </c>
      <c r="AE54" s="1" t="s">
        <v>40</v>
      </c>
      <c r="AI54" s="28" t="str">
        <f t="shared" si="7"/>
        <v/>
      </c>
      <c r="AJ54" s="5" t="s">
        <v>198</v>
      </c>
    </row>
    <row r="55" spans="1:36" hidden="1" x14ac:dyDescent="0.2">
      <c r="A55" s="1">
        <v>1251</v>
      </c>
      <c r="B55" s="1" t="s">
        <v>28</v>
      </c>
      <c r="C55" s="1" t="s">
        <v>41</v>
      </c>
      <c r="D55" s="1" t="s">
        <v>29</v>
      </c>
      <c r="E55" s="1" t="s">
        <v>58</v>
      </c>
      <c r="F55" s="1" t="str">
        <f>IF(ISBLANK(E55), "", Table2[[#This Row],[unique_id]])</f>
        <v>roof_pressure</v>
      </c>
      <c r="G55" s="1" t="s">
        <v>40</v>
      </c>
      <c r="H55" s="1" t="s">
        <v>52</v>
      </c>
      <c r="I55" s="1" t="s">
        <v>32</v>
      </c>
      <c r="O55" s="1" t="s">
        <v>33</v>
      </c>
      <c r="P55" s="1" t="s">
        <v>53</v>
      </c>
      <c r="Q55" s="1" t="s">
        <v>54</v>
      </c>
      <c r="S55" s="1">
        <v>300</v>
      </c>
      <c r="T55" s="2" t="s">
        <v>36</v>
      </c>
      <c r="U55" s="1" t="s">
        <v>54</v>
      </c>
      <c r="V55" s="1" t="str">
        <f t="shared" si="8"/>
        <v>haas/entity/sensor/weewx/roof_pressure/config</v>
      </c>
      <c r="W55" s="1" t="str">
        <f t="shared" si="9"/>
        <v>haas/entity/sensor/weewx/roof_pressure</v>
      </c>
      <c r="X55" s="1" t="s">
        <v>452</v>
      </c>
      <c r="Y55" s="1">
        <v>1</v>
      </c>
      <c r="Z55" s="1" t="s">
        <v>642</v>
      </c>
      <c r="AA55" s="2">
        <v>3.15</v>
      </c>
      <c r="AB55" s="1" t="s">
        <v>616</v>
      </c>
      <c r="AC55" s="1" t="s">
        <v>38</v>
      </c>
      <c r="AD55" s="1" t="s">
        <v>39</v>
      </c>
      <c r="AE55" s="1" t="s">
        <v>40</v>
      </c>
      <c r="AI55" s="28" t="str">
        <f t="shared" si="7"/>
        <v/>
      </c>
      <c r="AJ55" s="5" t="s">
        <v>198</v>
      </c>
    </row>
    <row r="56" spans="1:36" hidden="1" x14ac:dyDescent="0.2">
      <c r="A56" s="1">
        <v>1300</v>
      </c>
      <c r="B56" s="1" t="s">
        <v>28</v>
      </c>
      <c r="C56" s="1" t="s">
        <v>41</v>
      </c>
      <c r="D56" s="1" t="s">
        <v>29</v>
      </c>
      <c r="E56" s="1" t="s">
        <v>109</v>
      </c>
      <c r="F56" s="1" t="str">
        <f>IF(ISBLANK(E56), "", Table2[[#This Row],[unique_id]])</f>
        <v>roof_wind_direction</v>
      </c>
      <c r="G56" s="1" t="s">
        <v>110</v>
      </c>
      <c r="H56" s="1" t="s">
        <v>111</v>
      </c>
      <c r="I56" s="1" t="s">
        <v>32</v>
      </c>
      <c r="O56" s="1" t="s">
        <v>33</v>
      </c>
      <c r="P56" s="1" t="s">
        <v>180</v>
      </c>
      <c r="R56" s="1" t="s">
        <v>189</v>
      </c>
      <c r="S56" s="1">
        <v>300</v>
      </c>
      <c r="T56" s="2" t="s">
        <v>36</v>
      </c>
      <c r="U56" s="1" t="s">
        <v>112</v>
      </c>
      <c r="V56" s="1" t="str">
        <f t="shared" si="8"/>
        <v>haas/entity/sensor/weewx/roof_wind_direction/config</v>
      </c>
      <c r="W56" s="1" t="str">
        <f t="shared" si="9"/>
        <v>haas/entity/sensor/weewx/roof_wind_direction</v>
      </c>
      <c r="X56" s="1" t="s">
        <v>452</v>
      </c>
      <c r="Y56" s="1">
        <v>1</v>
      </c>
      <c r="Z56" s="1" t="s">
        <v>642</v>
      </c>
      <c r="AA56" s="2">
        <v>3.15</v>
      </c>
      <c r="AB56" s="1" t="s">
        <v>616</v>
      </c>
      <c r="AC56" s="1" t="s">
        <v>38</v>
      </c>
      <c r="AD56" s="1" t="s">
        <v>39</v>
      </c>
      <c r="AE56" s="1" t="s">
        <v>40</v>
      </c>
      <c r="AI56" s="28" t="str">
        <f t="shared" si="7"/>
        <v/>
      </c>
      <c r="AJ56" s="5" t="s">
        <v>198</v>
      </c>
    </row>
    <row r="57" spans="1:36" hidden="1" x14ac:dyDescent="0.2">
      <c r="A57" s="1">
        <v>1301</v>
      </c>
      <c r="B57" s="1" t="s">
        <v>28</v>
      </c>
      <c r="C57" s="1" t="s">
        <v>41</v>
      </c>
      <c r="D57" s="1" t="s">
        <v>29</v>
      </c>
      <c r="E57" s="1" t="s">
        <v>113</v>
      </c>
      <c r="F57" s="1" t="str">
        <f>IF(ISBLANK(E57), "", Table2[[#This Row],[unique_id]])</f>
        <v>roof_wind_gust_direction</v>
      </c>
      <c r="G57" s="1" t="s">
        <v>114</v>
      </c>
      <c r="H57" s="1" t="s">
        <v>111</v>
      </c>
      <c r="I57" s="1" t="s">
        <v>32</v>
      </c>
      <c r="O57" s="1" t="s">
        <v>33</v>
      </c>
      <c r="P57" s="1" t="s">
        <v>180</v>
      </c>
      <c r="R57" s="1" t="s">
        <v>189</v>
      </c>
      <c r="S57" s="1">
        <v>300</v>
      </c>
      <c r="T57" s="2" t="s">
        <v>36</v>
      </c>
      <c r="U57" s="1" t="s">
        <v>115</v>
      </c>
      <c r="V57" s="1" t="str">
        <f t="shared" si="8"/>
        <v>haas/entity/sensor/weewx/roof_wind_gust_direction/config</v>
      </c>
      <c r="W57" s="1" t="str">
        <f t="shared" si="9"/>
        <v>haas/entity/sensor/weewx/roof_wind_gust_direction</v>
      </c>
      <c r="X57" s="1" t="s">
        <v>452</v>
      </c>
      <c r="Y57" s="1">
        <v>1</v>
      </c>
      <c r="Z57" s="1" t="s">
        <v>642</v>
      </c>
      <c r="AA57" s="2">
        <v>3.15</v>
      </c>
      <c r="AB57" s="1" t="s">
        <v>616</v>
      </c>
      <c r="AC57" s="1" t="s">
        <v>38</v>
      </c>
      <c r="AD57" s="1" t="s">
        <v>39</v>
      </c>
      <c r="AE57" s="1" t="s">
        <v>40</v>
      </c>
      <c r="AI57" s="28" t="str">
        <f t="shared" si="7"/>
        <v/>
      </c>
      <c r="AJ57" s="5" t="s">
        <v>198</v>
      </c>
    </row>
    <row r="58" spans="1:36" hidden="1" x14ac:dyDescent="0.2">
      <c r="A58" s="1">
        <v>1302</v>
      </c>
      <c r="B58" s="1" t="s">
        <v>28</v>
      </c>
      <c r="C58" s="1" t="s">
        <v>41</v>
      </c>
      <c r="D58" s="1" t="s">
        <v>29</v>
      </c>
      <c r="E58" s="1" t="s">
        <v>116</v>
      </c>
      <c r="F58" s="1" t="str">
        <f>IF(ISBLANK(E58), "", Table2[[#This Row],[unique_id]])</f>
        <v>roof_wind_gust_speed</v>
      </c>
      <c r="G58" s="1" t="s">
        <v>117</v>
      </c>
      <c r="H58" s="1" t="s">
        <v>111</v>
      </c>
      <c r="I58" s="1" t="s">
        <v>32</v>
      </c>
      <c r="O58" s="1" t="s">
        <v>33</v>
      </c>
      <c r="P58" s="1" t="s">
        <v>181</v>
      </c>
      <c r="R58" s="1" t="s">
        <v>189</v>
      </c>
      <c r="S58" s="1">
        <v>300</v>
      </c>
      <c r="T58" s="2" t="s">
        <v>36</v>
      </c>
      <c r="U58" s="1" t="s">
        <v>118</v>
      </c>
      <c r="V58" s="1" t="str">
        <f t="shared" si="8"/>
        <v>haas/entity/sensor/weewx/roof_wind_gust_speed/config</v>
      </c>
      <c r="W58" s="1" t="str">
        <f t="shared" si="9"/>
        <v>haas/entity/sensor/weewx/roof_wind_gust_speed</v>
      </c>
      <c r="X58" s="1" t="s">
        <v>451</v>
      </c>
      <c r="Y58" s="1">
        <v>1</v>
      </c>
      <c r="Z58" s="1" t="s">
        <v>642</v>
      </c>
      <c r="AA58" s="2">
        <v>3.15</v>
      </c>
      <c r="AB58" s="1" t="s">
        <v>616</v>
      </c>
      <c r="AC58" s="1" t="s">
        <v>38</v>
      </c>
      <c r="AD58" s="1" t="s">
        <v>39</v>
      </c>
      <c r="AE58" s="1" t="s">
        <v>40</v>
      </c>
      <c r="AI58" s="28" t="str">
        <f t="shared" si="7"/>
        <v/>
      </c>
      <c r="AJ58" s="5" t="s">
        <v>198</v>
      </c>
    </row>
    <row r="59" spans="1:36" hidden="1" x14ac:dyDescent="0.2">
      <c r="A59" s="1">
        <v>1303</v>
      </c>
      <c r="B59" s="1" t="s">
        <v>28</v>
      </c>
      <c r="C59" s="1" t="s">
        <v>41</v>
      </c>
      <c r="D59" s="1" t="s">
        <v>29</v>
      </c>
      <c r="E59" s="1" t="s">
        <v>119</v>
      </c>
      <c r="F59" s="1" t="str">
        <f>IF(ISBLANK(E59), "", Table2[[#This Row],[unique_id]])</f>
        <v>roof_wind_speed_10min</v>
      </c>
      <c r="G59" s="1" t="s">
        <v>120</v>
      </c>
      <c r="H59" s="1" t="s">
        <v>111</v>
      </c>
      <c r="I59" s="1" t="s">
        <v>32</v>
      </c>
      <c r="O59" s="1" t="s">
        <v>33</v>
      </c>
      <c r="P59" s="1" t="s">
        <v>181</v>
      </c>
      <c r="R59" s="1" t="s">
        <v>189</v>
      </c>
      <c r="S59" s="1">
        <v>300</v>
      </c>
      <c r="T59" s="2" t="s">
        <v>36</v>
      </c>
      <c r="U59" s="1" t="s">
        <v>121</v>
      </c>
      <c r="V59" s="1" t="str">
        <f t="shared" si="8"/>
        <v>haas/entity/sensor/weewx/roof_wind_speed_10min/config</v>
      </c>
      <c r="W59" s="1" t="str">
        <f t="shared" si="9"/>
        <v>haas/entity/sensor/weewx/roof_wind_speed_10min</v>
      </c>
      <c r="X59" s="1" t="s">
        <v>451</v>
      </c>
      <c r="Y59" s="1">
        <v>1</v>
      </c>
      <c r="Z59" s="1" t="s">
        <v>642</v>
      </c>
      <c r="AA59" s="2">
        <v>3.15</v>
      </c>
      <c r="AB59" s="1" t="s">
        <v>616</v>
      </c>
      <c r="AC59" s="1" t="s">
        <v>38</v>
      </c>
      <c r="AD59" s="1" t="s">
        <v>39</v>
      </c>
      <c r="AE59" s="1" t="s">
        <v>40</v>
      </c>
      <c r="AI59" s="28" t="str">
        <f t="shared" si="7"/>
        <v/>
      </c>
      <c r="AJ59" s="5" t="s">
        <v>198</v>
      </c>
    </row>
    <row r="60" spans="1:36" hidden="1" x14ac:dyDescent="0.2">
      <c r="A60" s="1">
        <v>1304</v>
      </c>
      <c r="B60" s="1" t="s">
        <v>28</v>
      </c>
      <c r="C60" s="1" t="s">
        <v>41</v>
      </c>
      <c r="D60" s="1" t="s">
        <v>29</v>
      </c>
      <c r="E60" s="1" t="s">
        <v>122</v>
      </c>
      <c r="F60" s="1" t="str">
        <f>IF(ISBLANK(E60), "", Table2[[#This Row],[unique_id]])</f>
        <v>roof_wind_samples</v>
      </c>
      <c r="G60" s="1" t="s">
        <v>123</v>
      </c>
      <c r="H60" s="1" t="s">
        <v>111</v>
      </c>
      <c r="I60" s="1" t="s">
        <v>32</v>
      </c>
      <c r="O60" s="1" t="s">
        <v>33</v>
      </c>
      <c r="R60" s="1" t="s">
        <v>189</v>
      </c>
      <c r="S60" s="1">
        <v>300</v>
      </c>
      <c r="T60" s="2" t="s">
        <v>36</v>
      </c>
      <c r="U60" s="1" t="s">
        <v>124</v>
      </c>
      <c r="V60" s="1" t="str">
        <f t="shared" si="8"/>
        <v>haas/entity/sensor/weewx/roof_wind_samples/config</v>
      </c>
      <c r="W60" s="1" t="str">
        <f t="shared" si="9"/>
        <v>haas/entity/sensor/weewx/roof_wind_samples</v>
      </c>
      <c r="X60" s="1" t="s">
        <v>453</v>
      </c>
      <c r="Y60" s="1">
        <v>1</v>
      </c>
      <c r="Z60" s="1" t="s">
        <v>642</v>
      </c>
      <c r="AA60" s="2">
        <v>3.15</v>
      </c>
      <c r="AB60" s="1" t="s">
        <v>616</v>
      </c>
      <c r="AC60" s="1" t="s">
        <v>38</v>
      </c>
      <c r="AD60" s="1" t="s">
        <v>39</v>
      </c>
      <c r="AE60" s="1" t="s">
        <v>40</v>
      </c>
      <c r="AI60" s="28" t="str">
        <f t="shared" si="7"/>
        <v/>
      </c>
      <c r="AJ60" s="5" t="s">
        <v>198</v>
      </c>
    </row>
    <row r="61" spans="1:36" hidden="1" x14ac:dyDescent="0.2">
      <c r="A61" s="1">
        <v>1305</v>
      </c>
      <c r="B61" s="1" t="s">
        <v>28</v>
      </c>
      <c r="C61" s="1" t="s">
        <v>41</v>
      </c>
      <c r="D61" s="1" t="s">
        <v>29</v>
      </c>
      <c r="E61" s="1" t="s">
        <v>125</v>
      </c>
      <c r="F61" s="1" t="str">
        <f>IF(ISBLANK(E61), "", Table2[[#This Row],[unique_id]])</f>
        <v>roof_wind_run</v>
      </c>
      <c r="G61" s="1" t="s">
        <v>126</v>
      </c>
      <c r="H61" s="1" t="s">
        <v>111</v>
      </c>
      <c r="I61" s="1" t="s">
        <v>32</v>
      </c>
      <c r="O61" s="1" t="s">
        <v>33</v>
      </c>
      <c r="P61" s="1" t="s">
        <v>127</v>
      </c>
      <c r="R61" s="1" t="s">
        <v>189</v>
      </c>
      <c r="S61" s="1">
        <v>300</v>
      </c>
      <c r="T61" s="2" t="s">
        <v>36</v>
      </c>
      <c r="U61" s="1" t="s">
        <v>128</v>
      </c>
      <c r="V61" s="1" t="str">
        <f t="shared" si="8"/>
        <v>haas/entity/sensor/weewx/roof_wind_run/config</v>
      </c>
      <c r="W61" s="1" t="str">
        <f t="shared" si="9"/>
        <v>haas/entity/sensor/weewx/roof_wind_run</v>
      </c>
      <c r="X61" s="1" t="s">
        <v>451</v>
      </c>
      <c r="Y61" s="1">
        <v>1</v>
      </c>
      <c r="Z61" s="1" t="s">
        <v>642</v>
      </c>
      <c r="AA61" s="2">
        <v>3.15</v>
      </c>
      <c r="AB61" s="1" t="s">
        <v>616</v>
      </c>
      <c r="AC61" s="1" t="s">
        <v>38</v>
      </c>
      <c r="AD61" s="1" t="s">
        <v>39</v>
      </c>
      <c r="AE61" s="1" t="s">
        <v>40</v>
      </c>
      <c r="AI61" s="28" t="str">
        <f t="shared" si="7"/>
        <v/>
      </c>
      <c r="AJ61" s="5" t="s">
        <v>198</v>
      </c>
    </row>
    <row r="62" spans="1:36" hidden="1" x14ac:dyDescent="0.2">
      <c r="A62" s="1">
        <v>1306</v>
      </c>
      <c r="B62" s="1" t="s">
        <v>28</v>
      </c>
      <c r="C62" s="1" t="s">
        <v>41</v>
      </c>
      <c r="D62" s="1" t="s">
        <v>29</v>
      </c>
      <c r="E62" s="1" t="s">
        <v>106</v>
      </c>
      <c r="F62" s="1" t="str">
        <f>IF(ISBLANK(E62), "", Table2[[#This Row],[unique_id]])</f>
        <v>roof_wind_speed</v>
      </c>
      <c r="G62" s="1" t="s">
        <v>107</v>
      </c>
      <c r="H62" s="1" t="s">
        <v>111</v>
      </c>
      <c r="I62" s="1" t="s">
        <v>32</v>
      </c>
      <c r="O62" s="1" t="s">
        <v>33</v>
      </c>
      <c r="P62" s="7" t="s">
        <v>181</v>
      </c>
      <c r="R62" s="1" t="s">
        <v>189</v>
      </c>
      <c r="S62" s="1">
        <v>300</v>
      </c>
      <c r="T62" s="2" t="s">
        <v>36</v>
      </c>
      <c r="U62" s="1" t="s">
        <v>108</v>
      </c>
      <c r="V62" s="1" t="str">
        <f t="shared" si="8"/>
        <v>haas/entity/sensor/weewx/roof_wind_speed/config</v>
      </c>
      <c r="W62" s="1" t="str">
        <f t="shared" si="9"/>
        <v>haas/entity/sensor/weewx/roof_wind_speed</v>
      </c>
      <c r="X62" s="1" t="s">
        <v>451</v>
      </c>
      <c r="Y62" s="1">
        <v>1</v>
      </c>
      <c r="Z62" s="1" t="s">
        <v>642</v>
      </c>
      <c r="AA62" s="2">
        <v>3.15</v>
      </c>
      <c r="AB62" s="1" t="s">
        <v>616</v>
      </c>
      <c r="AC62" s="1" t="s">
        <v>38</v>
      </c>
      <c r="AD62" s="1" t="s">
        <v>39</v>
      </c>
      <c r="AE62" s="1" t="s">
        <v>40</v>
      </c>
      <c r="AI62" s="28" t="str">
        <f t="shared" si="7"/>
        <v/>
      </c>
      <c r="AJ62" s="5" t="s">
        <v>198</v>
      </c>
    </row>
    <row r="63" spans="1:36" hidden="1" x14ac:dyDescent="0.2">
      <c r="A63" s="1">
        <v>1350</v>
      </c>
      <c r="B63" s="1" t="s">
        <v>28</v>
      </c>
      <c r="C63" s="1" t="s">
        <v>41</v>
      </c>
      <c r="D63" s="1" t="s">
        <v>29</v>
      </c>
      <c r="E63" s="1" t="s">
        <v>73</v>
      </c>
      <c r="F63" s="1" t="str">
        <f>IF(ISBLANK(E63), "", Table2[[#This Row],[unique_id]])</f>
        <v>roof_rain_rate</v>
      </c>
      <c r="G63" s="1" t="s">
        <v>74</v>
      </c>
      <c r="H63" s="1" t="s">
        <v>61</v>
      </c>
      <c r="I63" s="1" t="s">
        <v>197</v>
      </c>
      <c r="K63" s="1" t="s">
        <v>92</v>
      </c>
      <c r="O63" s="1" t="s">
        <v>33</v>
      </c>
      <c r="P63" s="1" t="s">
        <v>264</v>
      </c>
      <c r="R63" s="1" t="s">
        <v>188</v>
      </c>
      <c r="S63" s="1">
        <v>300</v>
      </c>
      <c r="T63" s="2" t="s">
        <v>36</v>
      </c>
      <c r="U63" s="1" t="s">
        <v>75</v>
      </c>
      <c r="V63" s="1" t="str">
        <f t="shared" si="8"/>
        <v>haas/entity/sensor/weewx/roof_rain_rate/config</v>
      </c>
      <c r="W63" s="1" t="str">
        <f t="shared" si="9"/>
        <v>haas/entity/sensor/weewx/roof_rain_rate</v>
      </c>
      <c r="X63" s="1" t="s">
        <v>449</v>
      </c>
      <c r="Y63" s="1">
        <v>1</v>
      </c>
      <c r="Z63" s="1" t="s">
        <v>642</v>
      </c>
      <c r="AA63" s="2">
        <v>3.15</v>
      </c>
      <c r="AB63" s="1" t="s">
        <v>616</v>
      </c>
      <c r="AC63" s="1" t="s">
        <v>38</v>
      </c>
      <c r="AD63" s="1" t="s">
        <v>39</v>
      </c>
      <c r="AE63" s="1" t="s">
        <v>40</v>
      </c>
      <c r="AI63" s="28" t="str">
        <f t="shared" si="7"/>
        <v/>
      </c>
      <c r="AJ63" s="5" t="s">
        <v>198</v>
      </c>
    </row>
    <row r="64" spans="1:36" hidden="1" x14ac:dyDescent="0.2">
      <c r="A64" s="1">
        <v>1351</v>
      </c>
      <c r="B64" s="1" t="s">
        <v>28</v>
      </c>
      <c r="C64" s="1" t="s">
        <v>41</v>
      </c>
      <c r="D64" s="1" t="s">
        <v>29</v>
      </c>
      <c r="E64" s="1" t="s">
        <v>65</v>
      </c>
      <c r="F64" s="1" t="str">
        <f>IF(ISBLANK(E64), "", Table2[[#This Row],[unique_id]])</f>
        <v>roof_hourly_rain</v>
      </c>
      <c r="G64" s="1" t="s">
        <v>66</v>
      </c>
      <c r="H64" s="1" t="s">
        <v>61</v>
      </c>
      <c r="I64" s="1" t="s">
        <v>197</v>
      </c>
      <c r="K64" s="1" t="s">
        <v>138</v>
      </c>
      <c r="O64" s="1" t="s">
        <v>62</v>
      </c>
      <c r="P64" s="1" t="s">
        <v>302</v>
      </c>
      <c r="R64" s="1" t="s">
        <v>188</v>
      </c>
      <c r="S64" s="1">
        <v>300</v>
      </c>
      <c r="T64" s="2" t="s">
        <v>36</v>
      </c>
      <c r="U64" s="1" t="s">
        <v>67</v>
      </c>
      <c r="V64" s="1" t="str">
        <f t="shared" si="8"/>
        <v>haas/entity/sensor/weewx/roof_hourly_rain/config</v>
      </c>
      <c r="W64" s="1" t="str">
        <f t="shared" si="9"/>
        <v>haas/entity/sensor/weewx/roof_hourly_rain</v>
      </c>
      <c r="X64" s="1" t="s">
        <v>449</v>
      </c>
      <c r="Y64" s="1">
        <v>1</v>
      </c>
      <c r="Z64" s="1" t="s">
        <v>642</v>
      </c>
      <c r="AA64" s="2">
        <v>3.15</v>
      </c>
      <c r="AB64" s="1" t="s">
        <v>616</v>
      </c>
      <c r="AC64" s="1" t="s">
        <v>38</v>
      </c>
      <c r="AD64" s="1" t="s">
        <v>39</v>
      </c>
      <c r="AE64" s="1" t="s">
        <v>40</v>
      </c>
      <c r="AI64" s="28" t="str">
        <f t="shared" si="7"/>
        <v/>
      </c>
      <c r="AJ64" s="5" t="s">
        <v>198</v>
      </c>
    </row>
    <row r="65" spans="1:36" hidden="1" x14ac:dyDescent="0.2">
      <c r="A65" s="1">
        <v>1352</v>
      </c>
      <c r="B65" s="1" t="s">
        <v>28</v>
      </c>
      <c r="C65" s="1" t="s">
        <v>41</v>
      </c>
      <c r="D65" s="1" t="s">
        <v>29</v>
      </c>
      <c r="E65" s="1" t="s">
        <v>59</v>
      </c>
      <c r="F65" s="1" t="str">
        <f>IF(ISBLANK(E65), "", Table2[[#This Row],[unique_id]])</f>
        <v>roof_daily_rain</v>
      </c>
      <c r="G65" s="1" t="s">
        <v>60</v>
      </c>
      <c r="H65" s="1" t="s">
        <v>61</v>
      </c>
      <c r="I65" s="1" t="s">
        <v>197</v>
      </c>
      <c r="K65" s="1" t="s">
        <v>138</v>
      </c>
      <c r="O65" s="1" t="s">
        <v>62</v>
      </c>
      <c r="P65" s="1" t="s">
        <v>302</v>
      </c>
      <c r="R65" s="1" t="s">
        <v>188</v>
      </c>
      <c r="S65" s="1">
        <v>300</v>
      </c>
      <c r="T65" s="2" t="s">
        <v>36</v>
      </c>
      <c r="U65" s="1" t="s">
        <v>64</v>
      </c>
      <c r="V65" s="1" t="str">
        <f t="shared" si="8"/>
        <v>haas/entity/sensor/weewx/roof_daily_rain/config</v>
      </c>
      <c r="W65" s="1" t="str">
        <f t="shared" si="9"/>
        <v>haas/entity/sensor/weewx/roof_daily_rain</v>
      </c>
      <c r="X65" s="1" t="s">
        <v>449</v>
      </c>
      <c r="Y65" s="1">
        <v>1</v>
      </c>
      <c r="Z65" s="1" t="s">
        <v>642</v>
      </c>
      <c r="AA65" s="2">
        <v>3.15</v>
      </c>
      <c r="AB65" s="1" t="s">
        <v>616</v>
      </c>
      <c r="AC65" s="1" t="s">
        <v>38</v>
      </c>
      <c r="AD65" s="1" t="s">
        <v>39</v>
      </c>
      <c r="AE65" s="1" t="s">
        <v>40</v>
      </c>
      <c r="AI65" s="28" t="str">
        <f t="shared" si="7"/>
        <v/>
      </c>
      <c r="AJ65" s="5" t="s">
        <v>198</v>
      </c>
    </row>
    <row r="66" spans="1:36" hidden="1" x14ac:dyDescent="0.2">
      <c r="A66" s="1">
        <v>1353</v>
      </c>
      <c r="B66" s="1" t="s">
        <v>28</v>
      </c>
      <c r="C66" s="1" t="s">
        <v>41</v>
      </c>
      <c r="D66" s="1" t="s">
        <v>29</v>
      </c>
      <c r="E66" s="1" t="s">
        <v>185</v>
      </c>
      <c r="F66" s="1" t="str">
        <f>IF(ISBLANK(E66), "", Table2[[#This Row],[unique_id]])</f>
        <v>roof_24hour_rain</v>
      </c>
      <c r="G66" s="1" t="s">
        <v>71</v>
      </c>
      <c r="H66" s="1" t="s">
        <v>61</v>
      </c>
      <c r="I66" s="1" t="s">
        <v>197</v>
      </c>
      <c r="O66" s="1" t="s">
        <v>62</v>
      </c>
      <c r="P66" s="1" t="s">
        <v>302</v>
      </c>
      <c r="R66" s="1" t="s">
        <v>188</v>
      </c>
      <c r="S66" s="1">
        <v>300</v>
      </c>
      <c r="T66" s="2" t="s">
        <v>36</v>
      </c>
      <c r="U66" s="1" t="s">
        <v>72</v>
      </c>
      <c r="V66" s="1" t="str">
        <f t="shared" si="8"/>
        <v>haas/entity/sensor/weewx/roof_24hour_rain/config</v>
      </c>
      <c r="W66" s="1" t="str">
        <f t="shared" si="9"/>
        <v>haas/entity/sensor/weewx/roof_24hour_rain</v>
      </c>
      <c r="X66" s="1" t="s">
        <v>449</v>
      </c>
      <c r="Y66" s="1">
        <v>1</v>
      </c>
      <c r="Z66" s="1" t="s">
        <v>642</v>
      </c>
      <c r="AA66" s="2">
        <v>3.15</v>
      </c>
      <c r="AB66" s="1" t="s">
        <v>616</v>
      </c>
      <c r="AC66" s="1" t="s">
        <v>38</v>
      </c>
      <c r="AD66" s="1" t="s">
        <v>39</v>
      </c>
      <c r="AE66" s="1" t="s">
        <v>40</v>
      </c>
      <c r="AI66" s="28" t="str">
        <f t="shared" si="7"/>
        <v/>
      </c>
      <c r="AJ66" s="5" t="s">
        <v>198</v>
      </c>
    </row>
    <row r="67" spans="1:36" hidden="1" x14ac:dyDescent="0.2">
      <c r="A67" s="1">
        <v>1354</v>
      </c>
      <c r="B67" s="1" t="s">
        <v>266</v>
      </c>
      <c r="C67" s="1" t="s">
        <v>156</v>
      </c>
      <c r="D67" s="1" t="s">
        <v>29</v>
      </c>
      <c r="E67" s="1" t="s">
        <v>319</v>
      </c>
      <c r="F67" s="1" t="str">
        <f>IF(ISBLANK(E67), "", Table2[[#This Row],[unique_id]])</f>
        <v>roof_weekly_rain</v>
      </c>
      <c r="G67" s="1" t="s">
        <v>320</v>
      </c>
      <c r="H67" s="1" t="s">
        <v>61</v>
      </c>
      <c r="I67" s="1" t="s">
        <v>197</v>
      </c>
      <c r="K67" s="1" t="s">
        <v>138</v>
      </c>
      <c r="T67" s="2"/>
      <c r="V67" s="1" t="str">
        <f t="shared" si="8"/>
        <v/>
      </c>
      <c r="W67" s="1" t="str">
        <f t="shared" si="9"/>
        <v/>
      </c>
      <c r="AI67" s="28" t="str">
        <f t="shared" si="7"/>
        <v/>
      </c>
      <c r="AJ67" s="5"/>
    </row>
    <row r="68" spans="1:36" hidden="1" x14ac:dyDescent="0.2">
      <c r="A68" s="1">
        <v>1355</v>
      </c>
      <c r="B68" s="1" t="s">
        <v>28</v>
      </c>
      <c r="C68" s="1" t="s">
        <v>41</v>
      </c>
      <c r="D68" s="1" t="s">
        <v>29</v>
      </c>
      <c r="E68" s="1" t="s">
        <v>68</v>
      </c>
      <c r="F68" s="1" t="str">
        <f>IF(ISBLANK(E68), "", Table2[[#This Row],[unique_id]])</f>
        <v>roof_monthly_rain</v>
      </c>
      <c r="G68" s="1" t="s">
        <v>69</v>
      </c>
      <c r="H68" s="1" t="s">
        <v>61</v>
      </c>
      <c r="I68" s="1" t="s">
        <v>197</v>
      </c>
      <c r="K68" s="1" t="s">
        <v>138</v>
      </c>
      <c r="O68" s="1" t="s">
        <v>62</v>
      </c>
      <c r="P68" s="1" t="s">
        <v>63</v>
      </c>
      <c r="R68" s="1" t="s">
        <v>188</v>
      </c>
      <c r="S68" s="1">
        <v>300</v>
      </c>
      <c r="T68" s="2" t="s">
        <v>36</v>
      </c>
      <c r="U68" s="1" t="s">
        <v>70</v>
      </c>
      <c r="V68" s="1" t="str">
        <f t="shared" si="8"/>
        <v>haas/entity/sensor/weewx/roof_monthly_rain/config</v>
      </c>
      <c r="W68" s="1" t="str">
        <f t="shared" si="9"/>
        <v>haas/entity/sensor/weewx/roof_monthly_rain</v>
      </c>
      <c r="X68" s="1" t="s">
        <v>454</v>
      </c>
      <c r="Y68" s="1">
        <v>1</v>
      </c>
      <c r="Z68" s="1" t="s">
        <v>642</v>
      </c>
      <c r="AA68" s="2">
        <v>3.15</v>
      </c>
      <c r="AB68" s="1" t="s">
        <v>616</v>
      </c>
      <c r="AC68" s="1" t="s">
        <v>38</v>
      </c>
      <c r="AD68" s="1" t="s">
        <v>39</v>
      </c>
      <c r="AE68" s="1" t="s">
        <v>40</v>
      </c>
      <c r="AI68" s="28" t="str">
        <f t="shared" ref="AI68:AI99" si="10">IF(OR(ISBLANK(AG68), ISBLANK(AH68)), "", _xlfn.CONCAT("[[""mac"", """, AG68, """], [""ip"", """, AH68, """]]"))</f>
        <v/>
      </c>
      <c r="AJ68" s="5" t="s">
        <v>198</v>
      </c>
    </row>
    <row r="69" spans="1:36" hidden="1" x14ac:dyDescent="0.2">
      <c r="A69" s="1">
        <v>1356</v>
      </c>
      <c r="B69" s="1" t="s">
        <v>28</v>
      </c>
      <c r="C69" s="1" t="s">
        <v>41</v>
      </c>
      <c r="D69" s="1" t="s">
        <v>29</v>
      </c>
      <c r="E69" s="1" t="s">
        <v>83</v>
      </c>
      <c r="F69" s="1" t="str">
        <f>IF(ISBLANK(E69), "", Table2[[#This Row],[unique_id]])</f>
        <v>roof_yearly_rain</v>
      </c>
      <c r="G69" s="1" t="s">
        <v>84</v>
      </c>
      <c r="H69" s="1" t="s">
        <v>61</v>
      </c>
      <c r="I69" s="1" t="s">
        <v>197</v>
      </c>
      <c r="K69" s="1" t="s">
        <v>138</v>
      </c>
      <c r="O69" s="1" t="s">
        <v>62</v>
      </c>
      <c r="P69" s="1" t="s">
        <v>63</v>
      </c>
      <c r="R69" s="1" t="s">
        <v>188</v>
      </c>
      <c r="S69" s="1">
        <v>300</v>
      </c>
      <c r="T69" s="2" t="s">
        <v>36</v>
      </c>
      <c r="U69" s="1" t="s">
        <v>208</v>
      </c>
      <c r="V69" s="1" t="str">
        <f t="shared" si="8"/>
        <v>haas/entity/sensor/weewx/roof_yearly_rain/config</v>
      </c>
      <c r="W69" s="1" t="str">
        <f t="shared" si="9"/>
        <v>haas/entity/sensor/weewx/roof_yearly_rain</v>
      </c>
      <c r="X69" s="1" t="s">
        <v>454</v>
      </c>
      <c r="Y69" s="1">
        <v>1</v>
      </c>
      <c r="Z69" s="1" t="s">
        <v>642</v>
      </c>
      <c r="AA69" s="2">
        <v>3.15</v>
      </c>
      <c r="AB69" s="1" t="s">
        <v>616</v>
      </c>
      <c r="AC69" s="1" t="s">
        <v>38</v>
      </c>
      <c r="AD69" s="1" t="s">
        <v>39</v>
      </c>
      <c r="AE69" s="1" t="s">
        <v>40</v>
      </c>
      <c r="AI69" s="28" t="str">
        <f t="shared" si="10"/>
        <v/>
      </c>
      <c r="AJ69" s="5" t="s">
        <v>198</v>
      </c>
    </row>
    <row r="70" spans="1:36" hidden="1" x14ac:dyDescent="0.2">
      <c r="A70" s="1">
        <v>1357</v>
      </c>
      <c r="B70" s="1" t="s">
        <v>28</v>
      </c>
      <c r="C70" s="1" t="s">
        <v>41</v>
      </c>
      <c r="D70" s="1" t="s">
        <v>29</v>
      </c>
      <c r="E70" s="1" t="s">
        <v>76</v>
      </c>
      <c r="F70" s="1" t="str">
        <f>IF(ISBLANK(E70), "", Table2[[#This Row],[unique_id]])</f>
        <v>roof_rain</v>
      </c>
      <c r="G70" s="1" t="s">
        <v>77</v>
      </c>
      <c r="H70" s="1" t="s">
        <v>61</v>
      </c>
      <c r="I70" s="1" t="s">
        <v>197</v>
      </c>
      <c r="O70" s="1" t="s">
        <v>78</v>
      </c>
      <c r="P70" s="1" t="s">
        <v>63</v>
      </c>
      <c r="R70" s="1" t="s">
        <v>188</v>
      </c>
      <c r="S70" s="1">
        <v>300</v>
      </c>
      <c r="T70" s="2" t="s">
        <v>36</v>
      </c>
      <c r="U70" s="1" t="s">
        <v>79</v>
      </c>
      <c r="V70" s="1" t="str">
        <f t="shared" si="8"/>
        <v>haas/entity/sensor/weewx/roof_rain/config</v>
      </c>
      <c r="W70" s="1" t="str">
        <f t="shared" si="9"/>
        <v>haas/entity/sensor/weewx/roof_rain</v>
      </c>
      <c r="X70" s="1" t="s">
        <v>454</v>
      </c>
      <c r="Y70" s="1">
        <v>1</v>
      </c>
      <c r="Z70" s="1" t="s">
        <v>642</v>
      </c>
      <c r="AA70" s="2">
        <v>3.15</v>
      </c>
      <c r="AB70" s="1" t="s">
        <v>616</v>
      </c>
      <c r="AC70" s="1" t="s">
        <v>38</v>
      </c>
      <c r="AD70" s="1" t="s">
        <v>39</v>
      </c>
      <c r="AE70" s="1" t="s">
        <v>40</v>
      </c>
      <c r="AI70" s="28" t="str">
        <f t="shared" si="10"/>
        <v/>
      </c>
      <c r="AJ70" s="5" t="s">
        <v>198</v>
      </c>
    </row>
    <row r="71" spans="1:36" hidden="1" x14ac:dyDescent="0.2">
      <c r="A71" s="1">
        <v>1358</v>
      </c>
      <c r="B71" s="1" t="s">
        <v>28</v>
      </c>
      <c r="C71" s="1" t="s">
        <v>41</v>
      </c>
      <c r="D71" s="1" t="s">
        <v>29</v>
      </c>
      <c r="E71" s="1" t="s">
        <v>80</v>
      </c>
      <c r="F71" s="1" t="str">
        <f>IF(ISBLANK(E71), "", Table2[[#This Row],[unique_id]])</f>
        <v>roof_storm_rain</v>
      </c>
      <c r="G71" s="1" t="s">
        <v>81</v>
      </c>
      <c r="H71" s="1" t="s">
        <v>61</v>
      </c>
      <c r="I71" s="1" t="s">
        <v>197</v>
      </c>
      <c r="O71" s="1" t="s">
        <v>33</v>
      </c>
      <c r="P71" s="1" t="s">
        <v>63</v>
      </c>
      <c r="R71" s="1" t="s">
        <v>188</v>
      </c>
      <c r="S71" s="1">
        <v>300</v>
      </c>
      <c r="T71" s="2" t="s">
        <v>36</v>
      </c>
      <c r="U71" s="1" t="s">
        <v>82</v>
      </c>
      <c r="V71" s="1" t="str">
        <f t="shared" si="8"/>
        <v>haas/entity/sensor/weewx/roof_storm_rain/config</v>
      </c>
      <c r="W71" s="1" t="str">
        <f t="shared" si="9"/>
        <v>haas/entity/sensor/weewx/roof_storm_rain</v>
      </c>
      <c r="X71" s="1" t="s">
        <v>454</v>
      </c>
      <c r="Y71" s="1">
        <v>1</v>
      </c>
      <c r="Z71" s="1" t="s">
        <v>642</v>
      </c>
      <c r="AA71" s="2">
        <v>3.15</v>
      </c>
      <c r="AB71" s="1" t="s">
        <v>616</v>
      </c>
      <c r="AC71" s="1" t="s">
        <v>38</v>
      </c>
      <c r="AD71" s="1" t="s">
        <v>39</v>
      </c>
      <c r="AE71" s="1" t="s">
        <v>40</v>
      </c>
      <c r="AI71" s="28" t="str">
        <f t="shared" si="10"/>
        <v/>
      </c>
      <c r="AJ71" s="5" t="s">
        <v>198</v>
      </c>
    </row>
    <row r="72" spans="1:36" hidden="1" x14ac:dyDescent="0.2">
      <c r="A72" s="1">
        <v>1400</v>
      </c>
      <c r="B72" s="1" t="s">
        <v>28</v>
      </c>
      <c r="C72" s="1" t="s">
        <v>156</v>
      </c>
      <c r="D72" s="1" t="s">
        <v>480</v>
      </c>
      <c r="E72" s="1" t="s">
        <v>479</v>
      </c>
      <c r="F72" s="1" t="str">
        <f>IF(ISBLANK(E72), "", Table2[[#This Row],[unique_id]])</f>
        <v>home_sleep</v>
      </c>
      <c r="G72" s="1" t="s">
        <v>428</v>
      </c>
      <c r="H72" s="1" t="s">
        <v>481</v>
      </c>
      <c r="I72" s="1" t="s">
        <v>134</v>
      </c>
      <c r="K72" s="1" t="s">
        <v>364</v>
      </c>
      <c r="R72" s="1" t="s">
        <v>482</v>
      </c>
      <c r="T72" s="2"/>
      <c r="V72" s="1" t="str">
        <f t="shared" si="8"/>
        <v/>
      </c>
      <c r="W72" s="1" t="str">
        <f t="shared" si="9"/>
        <v/>
      </c>
      <c r="AI72" s="28" t="str">
        <f t="shared" si="10"/>
        <v/>
      </c>
      <c r="AJ72" s="5"/>
    </row>
    <row r="73" spans="1:36" hidden="1" x14ac:dyDescent="0.2">
      <c r="A73" s="1">
        <v>1401</v>
      </c>
      <c r="B73" s="1" t="s">
        <v>28</v>
      </c>
      <c r="C73" s="1" t="s">
        <v>156</v>
      </c>
      <c r="D73" s="1" t="s">
        <v>480</v>
      </c>
      <c r="E73" s="1" t="s">
        <v>484</v>
      </c>
      <c r="F73" s="1" t="str">
        <f>IF(ISBLANK(E73), "", Table2[[#This Row],[unique_id]])</f>
        <v>home_wakeup</v>
      </c>
      <c r="G73" s="1" t="s">
        <v>485</v>
      </c>
      <c r="H73" s="1" t="s">
        <v>481</v>
      </c>
      <c r="I73" s="1" t="s">
        <v>134</v>
      </c>
      <c r="K73" s="1" t="s">
        <v>364</v>
      </c>
      <c r="R73" s="1" t="s">
        <v>483</v>
      </c>
      <c r="T73" s="2"/>
      <c r="V73" s="1" t="str">
        <f t="shared" si="8"/>
        <v/>
      </c>
      <c r="W73" s="1" t="str">
        <f t="shared" si="9"/>
        <v/>
      </c>
      <c r="AI73" s="28" t="str">
        <f t="shared" si="10"/>
        <v/>
      </c>
      <c r="AJ73" s="5"/>
    </row>
    <row r="74" spans="1:36" hidden="1" x14ac:dyDescent="0.2">
      <c r="A74" s="1">
        <v>1402</v>
      </c>
      <c r="B74" s="1" t="s">
        <v>28</v>
      </c>
      <c r="C74" s="1" t="s">
        <v>560</v>
      </c>
      <c r="D74" s="1" t="s">
        <v>565</v>
      </c>
      <c r="E74" s="1" t="s">
        <v>564</v>
      </c>
      <c r="F74" s="1" t="str">
        <f>IF(ISBLANK(E74), "", Table2[[#This Row],[unique_id]])</f>
        <v>column_break</v>
      </c>
      <c r="G74" s="1" t="s">
        <v>561</v>
      </c>
      <c r="H74" s="1" t="s">
        <v>481</v>
      </c>
      <c r="I74" s="1" t="s">
        <v>134</v>
      </c>
      <c r="K74" s="1" t="s">
        <v>562</v>
      </c>
      <c r="L74" s="1" t="s">
        <v>563</v>
      </c>
      <c r="T74" s="2"/>
      <c r="AI74" s="28" t="str">
        <f t="shared" si="10"/>
        <v/>
      </c>
      <c r="AJ74" s="5"/>
    </row>
    <row r="75" spans="1:36" hidden="1" x14ac:dyDescent="0.2">
      <c r="A75" s="1">
        <v>5000</v>
      </c>
      <c r="B75" s="7" t="s">
        <v>748</v>
      </c>
      <c r="C75" s="1" t="s">
        <v>293</v>
      </c>
      <c r="F75" s="28" t="str">
        <f>IF(ISBLANK(E75), "", Table2[[#This Row],[unique_id]])</f>
        <v/>
      </c>
      <c r="T75" s="2"/>
      <c r="V75" s="1" t="str">
        <f t="shared" ref="V75:V106" si="11">IF(ISBLANK(U75),  "", _xlfn.CONCAT("haas/entity/sensor/", LOWER(C75), "/", E75, "/config"))</f>
        <v/>
      </c>
      <c r="W75" s="1" t="str">
        <f t="shared" ref="W75:W106" si="12">IF(ISBLANK(U75),  "", _xlfn.CONCAT("haas/entity/sensor/", LOWER(C75), "/", E75))</f>
        <v/>
      </c>
      <c r="Z75" s="1" t="s">
        <v>722</v>
      </c>
      <c r="AA75" s="2" t="s">
        <v>726</v>
      </c>
      <c r="AB75" s="1" t="s">
        <v>735</v>
      </c>
      <c r="AC75" s="1" t="s">
        <v>731</v>
      </c>
      <c r="AD75" s="1" t="s">
        <v>293</v>
      </c>
      <c r="AE75" s="1" t="s">
        <v>30</v>
      </c>
      <c r="AF75" s="1" t="s">
        <v>720</v>
      </c>
      <c r="AG75" s="1" t="s">
        <v>742</v>
      </c>
      <c r="AH75" s="1" t="s">
        <v>738</v>
      </c>
      <c r="AI75" s="28" t="str">
        <f t="shared" si="10"/>
        <v>[["mac", "74:ac:b9:1c:15:f1"], ["ip", "10.0.0.1"]]</v>
      </c>
    </row>
    <row r="76" spans="1:36" hidden="1" x14ac:dyDescent="0.2">
      <c r="A76" s="1">
        <v>5001</v>
      </c>
      <c r="B76" s="7" t="s">
        <v>28</v>
      </c>
      <c r="C76" s="1" t="s">
        <v>293</v>
      </c>
      <c r="F76" s="28" t="str">
        <f>IF(ISBLANK(E76), "", Table2[[#This Row],[unique_id]])</f>
        <v/>
      </c>
      <c r="T76" s="2"/>
      <c r="V76" s="1" t="str">
        <f t="shared" si="11"/>
        <v/>
      </c>
      <c r="W76" s="1" t="str">
        <f t="shared" si="12"/>
        <v/>
      </c>
      <c r="Z76" s="1" t="s">
        <v>723</v>
      </c>
      <c r="AA76" s="2" t="s">
        <v>727</v>
      </c>
      <c r="AB76" s="1" t="s">
        <v>737</v>
      </c>
      <c r="AC76" s="1" t="s">
        <v>732</v>
      </c>
      <c r="AD76" s="1" t="s">
        <v>293</v>
      </c>
      <c r="AE76" s="1" t="s">
        <v>729</v>
      </c>
      <c r="AF76" s="1" t="s">
        <v>720</v>
      </c>
      <c r="AG76" s="1" t="s">
        <v>743</v>
      </c>
      <c r="AH76" s="1" t="s">
        <v>739</v>
      </c>
      <c r="AI76" s="28" t="str">
        <f t="shared" si="10"/>
        <v>[["mac", "b4:fb:e4:e3:83:32"], ["ip", "10.0.0.2"]]</v>
      </c>
    </row>
    <row r="77" spans="1:36" hidden="1" x14ac:dyDescent="0.2">
      <c r="A77" s="1">
        <v>5002</v>
      </c>
      <c r="B77" s="7" t="s">
        <v>28</v>
      </c>
      <c r="C77" s="1" t="s">
        <v>293</v>
      </c>
      <c r="F77" s="28" t="str">
        <f>IF(ISBLANK(E77), "", Table2[[#This Row],[unique_id]])</f>
        <v/>
      </c>
      <c r="T77" s="2"/>
      <c r="V77" s="1" t="str">
        <f t="shared" si="11"/>
        <v/>
      </c>
      <c r="W77" s="1" t="str">
        <f t="shared" si="12"/>
        <v/>
      </c>
      <c r="Z77" s="1" t="s">
        <v>724</v>
      </c>
      <c r="AA77" s="2" t="s">
        <v>728</v>
      </c>
      <c r="AB77" s="1" t="s">
        <v>736</v>
      </c>
      <c r="AC77" s="1" t="s">
        <v>733</v>
      </c>
      <c r="AD77" s="1" t="s">
        <v>293</v>
      </c>
      <c r="AE77" s="1" t="s">
        <v>608</v>
      </c>
      <c r="AF77" s="1" t="s">
        <v>720</v>
      </c>
      <c r="AG77" s="1" t="s">
        <v>744</v>
      </c>
      <c r="AH77" s="1" t="s">
        <v>740</v>
      </c>
      <c r="AI77" s="28" t="str">
        <f t="shared" si="10"/>
        <v>[["mac", "78:8a:20:70:d3:79"], ["ip", "10.0.0.3"]]</v>
      </c>
    </row>
    <row r="78" spans="1:36" hidden="1" x14ac:dyDescent="0.2">
      <c r="A78" s="1">
        <v>5003</v>
      </c>
      <c r="B78" s="7" t="s">
        <v>28</v>
      </c>
      <c r="C78" s="1" t="s">
        <v>293</v>
      </c>
      <c r="F78" s="28" t="str">
        <f>IF(ISBLANK(E78), "", Table2[[#This Row],[unique_id]])</f>
        <v/>
      </c>
      <c r="T78" s="2"/>
      <c r="V78" s="1" t="str">
        <f t="shared" si="11"/>
        <v/>
      </c>
      <c r="W78" s="1" t="str">
        <f t="shared" si="12"/>
        <v/>
      </c>
      <c r="Z78" s="1" t="s">
        <v>725</v>
      </c>
      <c r="AA78" s="2" t="s">
        <v>728</v>
      </c>
      <c r="AB78" s="1" t="s">
        <v>736</v>
      </c>
      <c r="AC78" s="1" t="s">
        <v>734</v>
      </c>
      <c r="AD78" s="1" t="s">
        <v>293</v>
      </c>
      <c r="AE78" s="1" t="s">
        <v>730</v>
      </c>
      <c r="AF78" s="1" t="s">
        <v>720</v>
      </c>
      <c r="AG78" s="1" t="s">
        <v>745</v>
      </c>
      <c r="AH78" s="1" t="s">
        <v>741</v>
      </c>
      <c r="AI78" s="28" t="str">
        <f t="shared" si="10"/>
        <v>[["mac", "f0:9f:c2:fc:b0:f7"], ["ip", "10.0.0.4"]]</v>
      </c>
    </row>
    <row r="79" spans="1:36" hidden="1" x14ac:dyDescent="0.2">
      <c r="A79" s="1">
        <v>5005</v>
      </c>
      <c r="B79" s="7" t="s">
        <v>28</v>
      </c>
      <c r="C79" s="7" t="s">
        <v>658</v>
      </c>
      <c r="D79" s="7"/>
      <c r="E79" s="7"/>
      <c r="G79" s="7"/>
      <c r="H79" s="7"/>
      <c r="I79" s="7"/>
      <c r="J79" s="7"/>
      <c r="K79" s="7"/>
      <c r="T79" s="2"/>
      <c r="V79" s="1" t="str">
        <f t="shared" si="11"/>
        <v/>
      </c>
      <c r="W79" s="1" t="str">
        <f t="shared" si="12"/>
        <v/>
      </c>
      <c r="Z79" s="1" t="s">
        <v>657</v>
      </c>
      <c r="AA79" s="2" t="s">
        <v>661</v>
      </c>
      <c r="AB79" s="1" t="s">
        <v>662</v>
      </c>
      <c r="AC79" s="1" t="s">
        <v>665</v>
      </c>
      <c r="AD79" s="1" t="s">
        <v>375</v>
      </c>
      <c r="AE79" s="1" t="s">
        <v>30</v>
      </c>
      <c r="AF79" s="1" t="s">
        <v>721</v>
      </c>
      <c r="AG79" s="1" t="s">
        <v>669</v>
      </c>
      <c r="AH79" s="1" t="s">
        <v>707</v>
      </c>
      <c r="AI79" s="28" t="str">
        <f t="shared" si="10"/>
        <v>[["mac", "00:e0:4c:68:06:a1"], ["ip", "10.0.2.11"]]</v>
      </c>
      <c r="AJ79" s="1"/>
    </row>
    <row r="80" spans="1:36" hidden="1" x14ac:dyDescent="0.2">
      <c r="A80" s="1">
        <v>1455</v>
      </c>
      <c r="B80" s="1" t="s">
        <v>28</v>
      </c>
      <c r="C80" s="1" t="s">
        <v>135</v>
      </c>
      <c r="D80" s="1" t="s">
        <v>131</v>
      </c>
      <c r="E80" s="1" t="s">
        <v>790</v>
      </c>
      <c r="F80" s="1" t="str">
        <f>IF(ISBLANK(E80), "", Table2[[#This Row],[unique_id]])</f>
        <v>deck_fan</v>
      </c>
      <c r="G80" s="1" t="s">
        <v>608</v>
      </c>
      <c r="H80" s="1" t="s">
        <v>133</v>
      </c>
      <c r="I80" s="1" t="s">
        <v>134</v>
      </c>
      <c r="K80" s="1" t="s">
        <v>138</v>
      </c>
      <c r="R80" s="1" t="s">
        <v>334</v>
      </c>
      <c r="T80" s="2"/>
      <c r="V80" s="1" t="str">
        <f t="shared" si="11"/>
        <v/>
      </c>
      <c r="W80" s="1" t="str">
        <f t="shared" si="12"/>
        <v/>
      </c>
      <c r="AI80" s="28" t="str">
        <f t="shared" si="10"/>
        <v/>
      </c>
    </row>
    <row r="81" spans="1:36" hidden="1" x14ac:dyDescent="0.2">
      <c r="A81" s="1">
        <v>5006</v>
      </c>
      <c r="B81" s="7" t="s">
        <v>28</v>
      </c>
      <c r="C81" s="7" t="s">
        <v>658</v>
      </c>
      <c r="D81" s="7"/>
      <c r="E81" s="7"/>
      <c r="G81" s="7"/>
      <c r="H81" s="7"/>
      <c r="I81" s="7"/>
      <c r="T81" s="2"/>
      <c r="V81" s="1" t="str">
        <f t="shared" si="11"/>
        <v/>
      </c>
      <c r="W81" s="1" t="str">
        <f t="shared" si="12"/>
        <v/>
      </c>
      <c r="Z81" s="1" t="s">
        <v>659</v>
      </c>
      <c r="AA81" s="2" t="s">
        <v>661</v>
      </c>
      <c r="AB81" s="1" t="s">
        <v>663</v>
      </c>
      <c r="AC81" s="1" t="s">
        <v>666</v>
      </c>
      <c r="AD81" s="1" t="s">
        <v>375</v>
      </c>
      <c r="AE81" s="1" t="s">
        <v>30</v>
      </c>
      <c r="AF81" s="1" t="s">
        <v>721</v>
      </c>
      <c r="AG81" s="1" t="s">
        <v>667</v>
      </c>
      <c r="AH81" s="1" t="s">
        <v>708</v>
      </c>
      <c r="AI81" s="28" t="str">
        <f t="shared" si="10"/>
        <v>[["mac", "00:e0:4c:68:04:21"], ["ip", "10.0.2.12"]]</v>
      </c>
      <c r="AJ81" s="1"/>
    </row>
    <row r="82" spans="1:36" hidden="1" x14ac:dyDescent="0.2">
      <c r="A82" s="1">
        <v>5007</v>
      </c>
      <c r="B82" s="7" t="s">
        <v>28</v>
      </c>
      <c r="C82" s="7" t="s">
        <v>658</v>
      </c>
      <c r="D82" s="7"/>
      <c r="E82" s="7"/>
      <c r="G82" s="7"/>
      <c r="H82" s="7"/>
      <c r="I82" s="7"/>
      <c r="T82" s="2"/>
      <c r="V82" s="1" t="str">
        <f t="shared" si="11"/>
        <v/>
      </c>
      <c r="W82" s="1" t="str">
        <f t="shared" si="12"/>
        <v/>
      </c>
      <c r="Z82" s="1" t="s">
        <v>660</v>
      </c>
      <c r="AA82" s="2" t="s">
        <v>661</v>
      </c>
      <c r="AB82" s="1" t="s">
        <v>664</v>
      </c>
      <c r="AC82" s="1" t="s">
        <v>666</v>
      </c>
      <c r="AD82" s="1" t="s">
        <v>375</v>
      </c>
      <c r="AE82" s="1" t="s">
        <v>30</v>
      </c>
      <c r="AF82" s="1" t="s">
        <v>721</v>
      </c>
      <c r="AG82" s="1" t="s">
        <v>668</v>
      </c>
      <c r="AH82" s="12" t="s">
        <v>719</v>
      </c>
      <c r="AI82" s="28" t="str">
        <f t="shared" si="10"/>
        <v>[["mac", "c8:2a:14:55:c7:0c"], ["ip", "10.0.2.13"]]</v>
      </c>
      <c r="AJ82" s="1"/>
    </row>
    <row r="83" spans="1:36" hidden="1" x14ac:dyDescent="0.2">
      <c r="A83" s="1">
        <v>1458</v>
      </c>
      <c r="B83" s="1" t="s">
        <v>28</v>
      </c>
      <c r="C83" s="1" t="s">
        <v>560</v>
      </c>
      <c r="D83" s="1" t="s">
        <v>565</v>
      </c>
      <c r="E83" s="1" t="s">
        <v>564</v>
      </c>
      <c r="F83" s="1" t="str">
        <f>IF(ISBLANK(E83), "", Table2[[#This Row],[unique_id]])</f>
        <v>column_break</v>
      </c>
      <c r="G83" s="1" t="s">
        <v>561</v>
      </c>
      <c r="H83" s="1" t="s">
        <v>133</v>
      </c>
      <c r="I83" s="1" t="s">
        <v>134</v>
      </c>
      <c r="K83" s="1" t="s">
        <v>562</v>
      </c>
      <c r="L83" s="1" t="s">
        <v>563</v>
      </c>
      <c r="T83" s="2"/>
      <c r="V83" s="1" t="str">
        <f t="shared" si="11"/>
        <v/>
      </c>
      <c r="W83" s="1" t="str">
        <f t="shared" si="12"/>
        <v/>
      </c>
      <c r="AI83" s="28" t="str">
        <f t="shared" si="10"/>
        <v/>
      </c>
    </row>
    <row r="84" spans="1:36" hidden="1" x14ac:dyDescent="0.2">
      <c r="A84" s="1">
        <v>1500</v>
      </c>
      <c r="B84" s="1" t="s">
        <v>28</v>
      </c>
      <c r="C84" s="1" t="s">
        <v>135</v>
      </c>
      <c r="D84" s="1" t="s">
        <v>139</v>
      </c>
      <c r="E84" s="1" t="s">
        <v>786</v>
      </c>
      <c r="F84" s="1" t="str">
        <f>IF(ISBLANK(E84), "", Table2[[#This Row],[unique_id]])</f>
        <v>ada_fan</v>
      </c>
      <c r="G84" s="1" t="s">
        <v>142</v>
      </c>
      <c r="H84" s="1" t="s">
        <v>141</v>
      </c>
      <c r="I84" s="1" t="s">
        <v>134</v>
      </c>
      <c r="K84" s="1" t="s">
        <v>138</v>
      </c>
      <c r="R84" s="1" t="s">
        <v>440</v>
      </c>
      <c r="T84" s="2"/>
      <c r="V84" s="1" t="str">
        <f t="shared" si="11"/>
        <v/>
      </c>
      <c r="W84" s="1" t="str">
        <f t="shared" si="12"/>
        <v/>
      </c>
      <c r="AI84" s="28" t="str">
        <f t="shared" si="10"/>
        <v/>
      </c>
    </row>
    <row r="85" spans="1:36" hidden="1" x14ac:dyDescent="0.2">
      <c r="A85" s="1">
        <v>1501</v>
      </c>
      <c r="B85" s="1" t="s">
        <v>28</v>
      </c>
      <c r="C85" s="1" t="s">
        <v>292</v>
      </c>
      <c r="D85" s="1" t="s">
        <v>139</v>
      </c>
      <c r="E85" s="1" t="s">
        <v>470</v>
      </c>
      <c r="F85" s="1" t="str">
        <f>IF(ISBLANK(E85), "", Table2[[#This Row],[unique_id]])</f>
        <v>ada_lamp</v>
      </c>
      <c r="G85" s="1" t="s">
        <v>242</v>
      </c>
      <c r="H85" s="1" t="s">
        <v>141</v>
      </c>
      <c r="I85" s="1" t="s">
        <v>134</v>
      </c>
      <c r="J85" s="1" t="s">
        <v>474</v>
      </c>
      <c r="K85" s="1" t="s">
        <v>138</v>
      </c>
      <c r="T85" s="2"/>
      <c r="V85" s="1" t="str">
        <f t="shared" si="11"/>
        <v/>
      </c>
      <c r="W85" s="1" t="str">
        <f t="shared" si="12"/>
        <v/>
      </c>
      <c r="AI85" s="28" t="str">
        <f t="shared" si="10"/>
        <v/>
      </c>
    </row>
    <row r="86" spans="1:36" hidden="1" x14ac:dyDescent="0.2">
      <c r="A86" s="1">
        <v>1502</v>
      </c>
      <c r="B86" s="1" t="s">
        <v>28</v>
      </c>
      <c r="C86" s="1" t="s">
        <v>292</v>
      </c>
      <c r="D86" s="1" t="s">
        <v>139</v>
      </c>
      <c r="E86" s="1" t="s">
        <v>235</v>
      </c>
      <c r="F86" s="1" t="str">
        <f>IF(ISBLANK(E86), "", Table2[[#This Row],[unique_id]])</f>
        <v>hue_ambiance_lamp_11</v>
      </c>
      <c r="G86" s="1" t="s">
        <v>242</v>
      </c>
      <c r="H86" s="1" t="s">
        <v>141</v>
      </c>
      <c r="I86" s="1" t="s">
        <v>134</v>
      </c>
      <c r="T86" s="2"/>
      <c r="V86" s="1" t="str">
        <f t="shared" si="11"/>
        <v/>
      </c>
      <c r="W86" s="1" t="str">
        <f t="shared" si="12"/>
        <v/>
      </c>
      <c r="AI86" s="28" t="str">
        <f t="shared" si="10"/>
        <v/>
      </c>
    </row>
    <row r="87" spans="1:36" hidden="1" x14ac:dyDescent="0.2">
      <c r="A87" s="1">
        <v>1503</v>
      </c>
      <c r="B87" s="1" t="s">
        <v>28</v>
      </c>
      <c r="C87" s="1" t="s">
        <v>292</v>
      </c>
      <c r="D87" s="1" t="s">
        <v>139</v>
      </c>
      <c r="E87" s="1" t="s">
        <v>471</v>
      </c>
      <c r="F87" s="1" t="str">
        <f>IF(ISBLANK(E87), "", Table2[[#This Row],[unique_id]])</f>
        <v>edwin_lamp</v>
      </c>
      <c r="G87" s="1" t="s">
        <v>252</v>
      </c>
      <c r="H87" s="1" t="s">
        <v>141</v>
      </c>
      <c r="I87" s="1" t="s">
        <v>134</v>
      </c>
      <c r="J87" s="1" t="s">
        <v>473</v>
      </c>
      <c r="K87" s="1" t="s">
        <v>138</v>
      </c>
      <c r="T87" s="2"/>
      <c r="V87" s="1" t="str">
        <f t="shared" si="11"/>
        <v/>
      </c>
      <c r="W87" s="1" t="str">
        <f t="shared" si="12"/>
        <v/>
      </c>
      <c r="AI87" s="28" t="str">
        <f t="shared" si="10"/>
        <v/>
      </c>
    </row>
    <row r="88" spans="1:36" hidden="1" x14ac:dyDescent="0.2">
      <c r="A88" s="1">
        <v>1504</v>
      </c>
      <c r="B88" s="1" t="s">
        <v>28</v>
      </c>
      <c r="C88" s="1" t="s">
        <v>292</v>
      </c>
      <c r="D88" s="1" t="s">
        <v>139</v>
      </c>
      <c r="E88" s="1" t="s">
        <v>224</v>
      </c>
      <c r="F88" s="1" t="str">
        <f>IF(ISBLANK(E88), "", Table2[[#This Row],[unique_id]])</f>
        <v>hue_ambiance_lamp_13</v>
      </c>
      <c r="G88" s="1" t="s">
        <v>252</v>
      </c>
      <c r="H88" s="1" t="s">
        <v>141</v>
      </c>
      <c r="I88" s="1" t="s">
        <v>134</v>
      </c>
      <c r="T88" s="2"/>
      <c r="V88" s="1" t="str">
        <f t="shared" si="11"/>
        <v/>
      </c>
      <c r="W88" s="1" t="str">
        <f t="shared" si="12"/>
        <v/>
      </c>
      <c r="AI88" s="28" t="str">
        <f t="shared" si="10"/>
        <v/>
      </c>
    </row>
    <row r="89" spans="1:36" hidden="1" x14ac:dyDescent="0.2">
      <c r="A89" s="1">
        <v>1505</v>
      </c>
      <c r="B89" s="1" t="s">
        <v>28</v>
      </c>
      <c r="C89" s="1" t="s">
        <v>135</v>
      </c>
      <c r="D89" s="1" t="s">
        <v>139</v>
      </c>
      <c r="E89" s="1" t="s">
        <v>787</v>
      </c>
      <c r="F89" s="1" t="str">
        <f>IF(ISBLANK(E89), "", Table2[[#This Row],[unique_id]])</f>
        <v>edwin_fan</v>
      </c>
      <c r="G89" s="1" t="s">
        <v>237</v>
      </c>
      <c r="H89" s="1" t="s">
        <v>141</v>
      </c>
      <c r="I89" s="1" t="s">
        <v>134</v>
      </c>
      <c r="K89" s="1" t="s">
        <v>138</v>
      </c>
      <c r="R89" s="1" t="s">
        <v>440</v>
      </c>
      <c r="T89" s="2"/>
      <c r="V89" s="1" t="str">
        <f t="shared" si="11"/>
        <v/>
      </c>
      <c r="W89" s="1" t="str">
        <f t="shared" si="12"/>
        <v/>
      </c>
      <c r="AI89" s="28" t="str">
        <f t="shared" si="10"/>
        <v/>
      </c>
    </row>
    <row r="90" spans="1:36" hidden="1" x14ac:dyDescent="0.2">
      <c r="A90" s="1">
        <v>1506</v>
      </c>
      <c r="B90" s="1" t="s">
        <v>28</v>
      </c>
      <c r="C90" s="1" t="s">
        <v>292</v>
      </c>
      <c r="D90" s="1" t="s">
        <v>139</v>
      </c>
      <c r="E90" s="1" t="s">
        <v>770</v>
      </c>
      <c r="F90" s="1" t="str">
        <f>IF(ISBLANK(E90), "", Table2[[#This Row],[unique_id]])</f>
        <v>edwin_night_light</v>
      </c>
      <c r="G90" s="1" t="s">
        <v>769</v>
      </c>
      <c r="H90" s="1" t="s">
        <v>141</v>
      </c>
      <c r="I90" s="1" t="s">
        <v>134</v>
      </c>
      <c r="J90" s="1" t="s">
        <v>474</v>
      </c>
      <c r="K90" s="1" t="s">
        <v>138</v>
      </c>
      <c r="T90" s="2"/>
      <c r="V90" s="1" t="str">
        <f t="shared" si="11"/>
        <v/>
      </c>
      <c r="W90" s="1" t="str">
        <f t="shared" si="12"/>
        <v/>
      </c>
      <c r="AI90" s="28" t="str">
        <f t="shared" si="10"/>
        <v/>
      </c>
    </row>
    <row r="91" spans="1:36" hidden="1" x14ac:dyDescent="0.2">
      <c r="A91" s="1">
        <v>1507</v>
      </c>
      <c r="B91" s="1" t="s">
        <v>28</v>
      </c>
      <c r="C91" s="1" t="s">
        <v>292</v>
      </c>
      <c r="D91" s="1" t="s">
        <v>139</v>
      </c>
      <c r="E91" s="1" t="s">
        <v>234</v>
      </c>
      <c r="F91" s="1" t="str">
        <f>IF(ISBLANK(E91), "", Table2[[#This Row],[unique_id]])</f>
        <v>hue_ambiance_lamp_10</v>
      </c>
      <c r="G91" s="1" t="s">
        <v>769</v>
      </c>
      <c r="H91" s="1" t="s">
        <v>141</v>
      </c>
      <c r="I91" s="1" t="s">
        <v>134</v>
      </c>
      <c r="T91" s="2"/>
      <c r="V91" s="1" t="str">
        <f t="shared" si="11"/>
        <v/>
      </c>
      <c r="W91" s="1" t="str">
        <f t="shared" si="12"/>
        <v/>
      </c>
      <c r="AI91" s="28" t="str">
        <f t="shared" si="10"/>
        <v/>
      </c>
    </row>
    <row r="92" spans="1:36" hidden="1" x14ac:dyDescent="0.2">
      <c r="A92" s="1">
        <v>1508</v>
      </c>
      <c r="B92" s="1" t="s">
        <v>28</v>
      </c>
      <c r="C92" s="1" t="s">
        <v>292</v>
      </c>
      <c r="D92" s="1" t="s">
        <v>139</v>
      </c>
      <c r="E92" s="1" t="s">
        <v>459</v>
      </c>
      <c r="F92" s="1" t="str">
        <f>IF(ISBLANK(E92), "", Table2[[#This Row],[unique_id]])</f>
        <v>hallway_main</v>
      </c>
      <c r="G92" s="1" t="s">
        <v>247</v>
      </c>
      <c r="H92" s="1" t="s">
        <v>141</v>
      </c>
      <c r="I92" s="1" t="s">
        <v>134</v>
      </c>
      <c r="J92" s="1" t="s">
        <v>472</v>
      </c>
      <c r="K92" s="1" t="s">
        <v>138</v>
      </c>
      <c r="T92" s="2"/>
      <c r="V92" s="1" t="str">
        <f t="shared" si="11"/>
        <v/>
      </c>
      <c r="W92" s="1" t="str">
        <f t="shared" si="12"/>
        <v/>
      </c>
      <c r="AI92" s="28" t="str">
        <f t="shared" si="10"/>
        <v/>
      </c>
    </row>
    <row r="93" spans="1:36" hidden="1" x14ac:dyDescent="0.2">
      <c r="A93" s="1">
        <v>1509</v>
      </c>
      <c r="B93" s="1" t="s">
        <v>28</v>
      </c>
      <c r="C93" s="1" t="s">
        <v>292</v>
      </c>
      <c r="D93" s="1" t="s">
        <v>139</v>
      </c>
      <c r="E93" s="1" t="s">
        <v>143</v>
      </c>
      <c r="F93" s="1" t="str">
        <f>IF(ISBLANK(E93), "", Table2[[#This Row],[unique_id]])</f>
        <v>hue_color_candle_2</v>
      </c>
      <c r="G93" s="1" t="s">
        <v>247</v>
      </c>
      <c r="H93" s="1" t="s">
        <v>141</v>
      </c>
      <c r="I93" s="1" t="s">
        <v>134</v>
      </c>
      <c r="T93" s="2"/>
      <c r="V93" s="1" t="str">
        <f t="shared" si="11"/>
        <v/>
      </c>
      <c r="W93" s="1" t="str">
        <f t="shared" si="12"/>
        <v/>
      </c>
      <c r="AI93" s="28" t="str">
        <f t="shared" si="10"/>
        <v/>
      </c>
    </row>
    <row r="94" spans="1:36" hidden="1" x14ac:dyDescent="0.2">
      <c r="A94" s="1">
        <v>1510</v>
      </c>
      <c r="B94" s="1" t="s">
        <v>28</v>
      </c>
      <c r="C94" s="1" t="s">
        <v>292</v>
      </c>
      <c r="D94" s="1" t="s">
        <v>139</v>
      </c>
      <c r="E94" s="1" t="s">
        <v>209</v>
      </c>
      <c r="F94" s="1" t="str">
        <f>IF(ISBLANK(E94), "", Table2[[#This Row],[unique_id]])</f>
        <v>hue_color_candle_3</v>
      </c>
      <c r="G94" s="1" t="s">
        <v>247</v>
      </c>
      <c r="H94" s="1" t="s">
        <v>141</v>
      </c>
      <c r="I94" s="1" t="s">
        <v>134</v>
      </c>
      <c r="T94" s="2"/>
      <c r="V94" s="1" t="str">
        <f t="shared" si="11"/>
        <v/>
      </c>
      <c r="W94" s="1" t="str">
        <f t="shared" si="12"/>
        <v/>
      </c>
      <c r="AI94" s="28" t="str">
        <f t="shared" si="10"/>
        <v/>
      </c>
    </row>
    <row r="95" spans="1:36" hidden="1" x14ac:dyDescent="0.2">
      <c r="A95" s="1">
        <v>1511</v>
      </c>
      <c r="B95" s="1" t="s">
        <v>28</v>
      </c>
      <c r="C95" s="1" t="s">
        <v>292</v>
      </c>
      <c r="D95" s="1" t="s">
        <v>139</v>
      </c>
      <c r="E95" s="1" t="s">
        <v>210</v>
      </c>
      <c r="F95" s="1" t="str">
        <f>IF(ISBLANK(E95), "", Table2[[#This Row],[unique_id]])</f>
        <v>hue_color_candle_4</v>
      </c>
      <c r="G95" s="1" t="s">
        <v>247</v>
      </c>
      <c r="H95" s="1" t="s">
        <v>141</v>
      </c>
      <c r="I95" s="1" t="s">
        <v>134</v>
      </c>
      <c r="T95" s="2"/>
      <c r="V95" s="1" t="str">
        <f t="shared" si="11"/>
        <v/>
      </c>
      <c r="W95" s="1" t="str">
        <f t="shared" si="12"/>
        <v/>
      </c>
      <c r="AI95" s="28" t="str">
        <f t="shared" si="10"/>
        <v/>
      </c>
    </row>
    <row r="96" spans="1:36" hidden="1" x14ac:dyDescent="0.2">
      <c r="A96" s="1">
        <v>1512</v>
      </c>
      <c r="B96" s="1" t="s">
        <v>28</v>
      </c>
      <c r="C96" s="1" t="s">
        <v>292</v>
      </c>
      <c r="D96" s="1" t="s">
        <v>139</v>
      </c>
      <c r="E96" s="1" t="s">
        <v>211</v>
      </c>
      <c r="F96" s="1" t="str">
        <f>IF(ISBLANK(E96), "", Table2[[#This Row],[unique_id]])</f>
        <v>hue_color_candle_5</v>
      </c>
      <c r="G96" s="1" t="s">
        <v>247</v>
      </c>
      <c r="H96" s="1" t="s">
        <v>141</v>
      </c>
      <c r="I96" s="1" t="s">
        <v>134</v>
      </c>
      <c r="T96" s="2"/>
      <c r="V96" s="1" t="str">
        <f t="shared" si="11"/>
        <v/>
      </c>
      <c r="W96" s="1" t="str">
        <f t="shared" si="12"/>
        <v/>
      </c>
      <c r="AI96" s="28" t="str">
        <f t="shared" si="10"/>
        <v/>
      </c>
    </row>
    <row r="97" spans="1:35" hidden="1" x14ac:dyDescent="0.2">
      <c r="A97" s="1">
        <v>1513</v>
      </c>
      <c r="B97" s="1" t="s">
        <v>28</v>
      </c>
      <c r="C97" s="1" t="s">
        <v>292</v>
      </c>
      <c r="D97" s="1" t="s">
        <v>139</v>
      </c>
      <c r="E97" s="1" t="s">
        <v>460</v>
      </c>
      <c r="F97" s="1" t="str">
        <f>IF(ISBLANK(E97), "", Table2[[#This Row],[unique_id]])</f>
        <v>dining_main</v>
      </c>
      <c r="G97" s="1" t="s">
        <v>140</v>
      </c>
      <c r="H97" s="1" t="s">
        <v>141</v>
      </c>
      <c r="I97" s="1" t="s">
        <v>134</v>
      </c>
      <c r="J97" s="1" t="s">
        <v>473</v>
      </c>
      <c r="K97" s="1" t="s">
        <v>138</v>
      </c>
      <c r="T97" s="2"/>
      <c r="V97" s="1" t="str">
        <f t="shared" si="11"/>
        <v/>
      </c>
      <c r="W97" s="1" t="str">
        <f t="shared" si="12"/>
        <v/>
      </c>
      <c r="AI97" s="28" t="str">
        <f t="shared" si="10"/>
        <v/>
      </c>
    </row>
    <row r="98" spans="1:35" hidden="1" x14ac:dyDescent="0.2">
      <c r="A98" s="1">
        <v>1514</v>
      </c>
      <c r="B98" s="1" t="s">
        <v>28</v>
      </c>
      <c r="C98" s="1" t="s">
        <v>292</v>
      </c>
      <c r="D98" s="1" t="s">
        <v>139</v>
      </c>
      <c r="E98" s="1" t="s">
        <v>212</v>
      </c>
      <c r="F98" s="1" t="str">
        <f>IF(ISBLANK(E98), "", Table2[[#This Row],[unique_id]])</f>
        <v>hue_color_candle_6</v>
      </c>
      <c r="G98" s="1" t="s">
        <v>140</v>
      </c>
      <c r="H98" s="1" t="s">
        <v>141</v>
      </c>
      <c r="I98" s="1" t="s">
        <v>134</v>
      </c>
      <c r="T98" s="2"/>
      <c r="V98" s="1" t="str">
        <f t="shared" si="11"/>
        <v/>
      </c>
      <c r="W98" s="1" t="str">
        <f t="shared" si="12"/>
        <v/>
      </c>
      <c r="AI98" s="28" t="str">
        <f t="shared" si="10"/>
        <v/>
      </c>
    </row>
    <row r="99" spans="1:35" hidden="1" x14ac:dyDescent="0.2">
      <c r="A99" s="1">
        <v>1515</v>
      </c>
      <c r="B99" s="1" t="s">
        <v>28</v>
      </c>
      <c r="C99" s="1" t="s">
        <v>292</v>
      </c>
      <c r="D99" s="1" t="s">
        <v>139</v>
      </c>
      <c r="E99" s="1" t="s">
        <v>213</v>
      </c>
      <c r="F99" s="1" t="str">
        <f>IF(ISBLANK(E99), "", Table2[[#This Row],[unique_id]])</f>
        <v>hue_color_candle_7</v>
      </c>
      <c r="G99" s="1" t="s">
        <v>140</v>
      </c>
      <c r="H99" s="1" t="s">
        <v>141</v>
      </c>
      <c r="I99" s="1" t="s">
        <v>134</v>
      </c>
      <c r="T99" s="2"/>
      <c r="V99" s="1" t="str">
        <f t="shared" si="11"/>
        <v/>
      </c>
      <c r="W99" s="1" t="str">
        <f t="shared" si="12"/>
        <v/>
      </c>
      <c r="AI99" s="28" t="str">
        <f t="shared" si="10"/>
        <v/>
      </c>
    </row>
    <row r="100" spans="1:35" hidden="1" x14ac:dyDescent="0.2">
      <c r="A100" s="1">
        <v>1516</v>
      </c>
      <c r="B100" s="1" t="s">
        <v>28</v>
      </c>
      <c r="C100" s="1" t="s">
        <v>292</v>
      </c>
      <c r="D100" s="1" t="s">
        <v>139</v>
      </c>
      <c r="E100" s="1" t="s">
        <v>214</v>
      </c>
      <c r="F100" s="1" t="str">
        <f>IF(ISBLANK(E100), "", Table2[[#This Row],[unique_id]])</f>
        <v>hue_color_candle_8</v>
      </c>
      <c r="G100" s="1" t="s">
        <v>140</v>
      </c>
      <c r="H100" s="1" t="s">
        <v>141</v>
      </c>
      <c r="I100" s="1" t="s">
        <v>134</v>
      </c>
      <c r="T100" s="2"/>
      <c r="V100" s="1" t="str">
        <f t="shared" si="11"/>
        <v/>
      </c>
      <c r="W100" s="1" t="str">
        <f t="shared" si="12"/>
        <v/>
      </c>
      <c r="AI100" s="28" t="str">
        <f t="shared" ref="AI100:AI131" si="13">IF(OR(ISBLANK(AG100), ISBLANK(AH100)), "", _xlfn.CONCAT("[[""mac"", """, AG100, """], [""ip"", """, AH100, """]]"))</f>
        <v/>
      </c>
    </row>
    <row r="101" spans="1:35" hidden="1" x14ac:dyDescent="0.2">
      <c r="A101" s="1">
        <v>1517</v>
      </c>
      <c r="B101" s="1" t="s">
        <v>28</v>
      </c>
      <c r="C101" s="1" t="s">
        <v>292</v>
      </c>
      <c r="D101" s="1" t="s">
        <v>139</v>
      </c>
      <c r="E101" s="1" t="s">
        <v>215</v>
      </c>
      <c r="F101" s="1" t="str">
        <f>IF(ISBLANK(E101), "", Table2[[#This Row],[unique_id]])</f>
        <v>hue_color_candle_9</v>
      </c>
      <c r="G101" s="1" t="s">
        <v>140</v>
      </c>
      <c r="H101" s="1" t="s">
        <v>141</v>
      </c>
      <c r="I101" s="1" t="s">
        <v>134</v>
      </c>
      <c r="T101" s="2"/>
      <c r="V101" s="1" t="str">
        <f t="shared" si="11"/>
        <v/>
      </c>
      <c r="W101" s="1" t="str">
        <f t="shared" si="12"/>
        <v/>
      </c>
      <c r="AI101" s="28" t="str">
        <f t="shared" si="13"/>
        <v/>
      </c>
    </row>
    <row r="102" spans="1:35" hidden="1" x14ac:dyDescent="0.2">
      <c r="A102" s="1">
        <v>1518</v>
      </c>
      <c r="B102" s="1" t="s">
        <v>28</v>
      </c>
      <c r="C102" s="1" t="s">
        <v>292</v>
      </c>
      <c r="D102" s="1" t="s">
        <v>139</v>
      </c>
      <c r="E102" s="1" t="s">
        <v>216</v>
      </c>
      <c r="F102" s="1" t="str">
        <f>IF(ISBLANK(E102), "", Table2[[#This Row],[unique_id]])</f>
        <v>hue_color_candle_10</v>
      </c>
      <c r="G102" s="1" t="s">
        <v>140</v>
      </c>
      <c r="H102" s="1" t="s">
        <v>141</v>
      </c>
      <c r="I102" s="1" t="s">
        <v>134</v>
      </c>
      <c r="T102" s="2"/>
      <c r="V102" s="1" t="str">
        <f t="shared" si="11"/>
        <v/>
      </c>
      <c r="W102" s="1" t="str">
        <f t="shared" si="12"/>
        <v/>
      </c>
      <c r="AI102" s="28" t="str">
        <f t="shared" si="13"/>
        <v/>
      </c>
    </row>
    <row r="103" spans="1:35" hidden="1" x14ac:dyDescent="0.2">
      <c r="A103" s="1">
        <v>1519</v>
      </c>
      <c r="B103" s="1" t="s">
        <v>28</v>
      </c>
      <c r="C103" s="1" t="s">
        <v>292</v>
      </c>
      <c r="D103" s="1" t="s">
        <v>139</v>
      </c>
      <c r="E103" s="1" t="s">
        <v>217</v>
      </c>
      <c r="F103" s="1" t="str">
        <f>IF(ISBLANK(E103), "", Table2[[#This Row],[unique_id]])</f>
        <v>hue_color_candle_11</v>
      </c>
      <c r="G103" s="1" t="s">
        <v>140</v>
      </c>
      <c r="H103" s="1" t="s">
        <v>141</v>
      </c>
      <c r="I103" s="1" t="s">
        <v>134</v>
      </c>
      <c r="T103" s="2"/>
      <c r="V103" s="1" t="str">
        <f t="shared" si="11"/>
        <v/>
      </c>
      <c r="W103" s="1" t="str">
        <f t="shared" si="12"/>
        <v/>
      </c>
      <c r="AI103" s="28" t="str">
        <f t="shared" si="13"/>
        <v/>
      </c>
    </row>
    <row r="104" spans="1:35" hidden="1" x14ac:dyDescent="0.2">
      <c r="A104" s="1">
        <v>1520</v>
      </c>
      <c r="B104" s="1" t="s">
        <v>28</v>
      </c>
      <c r="C104" s="1" t="s">
        <v>292</v>
      </c>
      <c r="D104" s="1" t="s">
        <v>139</v>
      </c>
      <c r="E104" s="1" t="s">
        <v>461</v>
      </c>
      <c r="F104" s="1" t="str">
        <f>IF(ISBLANK(E104), "", Table2[[#This Row],[unique_id]])</f>
        <v>lounge_main</v>
      </c>
      <c r="G104" s="1" t="s">
        <v>254</v>
      </c>
      <c r="H104" s="1" t="s">
        <v>141</v>
      </c>
      <c r="I104" s="1" t="s">
        <v>134</v>
      </c>
      <c r="J104" s="1" t="s">
        <v>472</v>
      </c>
      <c r="K104" s="1" t="s">
        <v>138</v>
      </c>
      <c r="T104" s="2"/>
      <c r="V104" s="1" t="str">
        <f t="shared" si="11"/>
        <v/>
      </c>
      <c r="W104" s="1" t="str">
        <f t="shared" si="12"/>
        <v/>
      </c>
      <c r="AI104" s="28" t="str">
        <f t="shared" si="13"/>
        <v/>
      </c>
    </row>
    <row r="105" spans="1:35" hidden="1" x14ac:dyDescent="0.2">
      <c r="A105" s="1">
        <v>1521</v>
      </c>
      <c r="B105" s="1" t="s">
        <v>28</v>
      </c>
      <c r="C105" s="1" t="s">
        <v>292</v>
      </c>
      <c r="D105" s="1" t="s">
        <v>139</v>
      </c>
      <c r="E105" s="1" t="s">
        <v>218</v>
      </c>
      <c r="F105" s="1" t="str">
        <f>IF(ISBLANK(E105), "", Table2[[#This Row],[unique_id]])</f>
        <v>hue_color_candle_12</v>
      </c>
      <c r="G105" s="1" t="s">
        <v>254</v>
      </c>
      <c r="H105" s="1" t="s">
        <v>141</v>
      </c>
      <c r="I105" s="1" t="s">
        <v>134</v>
      </c>
      <c r="T105" s="2"/>
      <c r="V105" s="1" t="str">
        <f t="shared" si="11"/>
        <v/>
      </c>
      <c r="W105" s="1" t="str">
        <f t="shared" si="12"/>
        <v/>
      </c>
      <c r="AI105" s="28" t="str">
        <f t="shared" si="13"/>
        <v/>
      </c>
    </row>
    <row r="106" spans="1:35" hidden="1" x14ac:dyDescent="0.2">
      <c r="A106" s="1">
        <v>1522</v>
      </c>
      <c r="B106" s="1" t="s">
        <v>28</v>
      </c>
      <c r="C106" s="1" t="s">
        <v>292</v>
      </c>
      <c r="D106" s="1" t="s">
        <v>139</v>
      </c>
      <c r="E106" s="1" t="s">
        <v>219</v>
      </c>
      <c r="F106" s="1" t="str">
        <f>IF(ISBLANK(E106), "", Table2[[#This Row],[unique_id]])</f>
        <v>hue_color_candle_13</v>
      </c>
      <c r="G106" s="1" t="s">
        <v>254</v>
      </c>
      <c r="H106" s="1" t="s">
        <v>141</v>
      </c>
      <c r="I106" s="1" t="s">
        <v>134</v>
      </c>
      <c r="T106" s="2"/>
      <c r="V106" s="1" t="str">
        <f t="shared" si="11"/>
        <v/>
      </c>
      <c r="W106" s="1" t="str">
        <f t="shared" si="12"/>
        <v/>
      </c>
      <c r="AI106" s="28" t="str">
        <f t="shared" si="13"/>
        <v/>
      </c>
    </row>
    <row r="107" spans="1:35" hidden="1" x14ac:dyDescent="0.2">
      <c r="A107" s="1">
        <v>1523</v>
      </c>
      <c r="B107" s="1" t="s">
        <v>28</v>
      </c>
      <c r="C107" s="1" t="s">
        <v>292</v>
      </c>
      <c r="D107" s="1" t="s">
        <v>139</v>
      </c>
      <c r="E107" s="1" t="s">
        <v>220</v>
      </c>
      <c r="F107" s="1" t="str">
        <f>IF(ISBLANK(E107), "", Table2[[#This Row],[unique_id]])</f>
        <v>hue_color_candle_14</v>
      </c>
      <c r="G107" s="1" t="s">
        <v>254</v>
      </c>
      <c r="H107" s="1" t="s">
        <v>141</v>
      </c>
      <c r="I107" s="1" t="s">
        <v>134</v>
      </c>
      <c r="T107" s="2"/>
      <c r="V107" s="1" t="str">
        <f t="shared" ref="V107:V138" si="14">IF(ISBLANK(U107),  "", _xlfn.CONCAT("haas/entity/sensor/", LOWER(C107), "/", E107, "/config"))</f>
        <v/>
      </c>
      <c r="W107" s="1" t="str">
        <f t="shared" ref="W107:W130" si="15">IF(ISBLANK(U107),  "", _xlfn.CONCAT("haas/entity/sensor/", LOWER(C107), "/", E107))</f>
        <v/>
      </c>
      <c r="AI107" s="28" t="str">
        <f t="shared" si="13"/>
        <v/>
      </c>
    </row>
    <row r="108" spans="1:35" hidden="1" x14ac:dyDescent="0.2">
      <c r="A108" s="1">
        <v>1524</v>
      </c>
      <c r="B108" s="1" t="s">
        <v>28</v>
      </c>
      <c r="C108" s="1" t="s">
        <v>135</v>
      </c>
      <c r="D108" s="1" t="s">
        <v>139</v>
      </c>
      <c r="E108" s="1" t="s">
        <v>789</v>
      </c>
      <c r="F108" s="1" t="str">
        <f>IF(ISBLANK(E108), "", Table2[[#This Row],[unique_id]])</f>
        <v>lounge_fan</v>
      </c>
      <c r="G108" s="1" t="s">
        <v>238</v>
      </c>
      <c r="H108" s="1" t="s">
        <v>141</v>
      </c>
      <c r="I108" s="1" t="s">
        <v>134</v>
      </c>
      <c r="K108" s="1" t="s">
        <v>138</v>
      </c>
      <c r="R108" s="1" t="s">
        <v>440</v>
      </c>
      <c r="T108" s="2"/>
      <c r="V108" s="1" t="str">
        <f t="shared" si="14"/>
        <v/>
      </c>
      <c r="W108" s="1" t="str">
        <f t="shared" si="15"/>
        <v/>
      </c>
      <c r="AI108" s="28" t="str">
        <f t="shared" si="13"/>
        <v/>
      </c>
    </row>
    <row r="109" spans="1:35" hidden="1" x14ac:dyDescent="0.2">
      <c r="A109" s="1">
        <v>1525</v>
      </c>
      <c r="B109" s="1" t="s">
        <v>28</v>
      </c>
      <c r="C109" s="1" t="s">
        <v>292</v>
      </c>
      <c r="D109" s="1" t="s">
        <v>139</v>
      </c>
      <c r="E109" s="1" t="s">
        <v>462</v>
      </c>
      <c r="F109" s="1" t="str">
        <f>IF(ISBLANK(E109), "", Table2[[#This Row],[unique_id]])</f>
        <v>parents_main</v>
      </c>
      <c r="G109" s="1" t="s">
        <v>243</v>
      </c>
      <c r="H109" s="1" t="s">
        <v>141</v>
      </c>
      <c r="I109" s="1" t="s">
        <v>134</v>
      </c>
      <c r="J109" s="1" t="s">
        <v>472</v>
      </c>
      <c r="K109" s="1" t="s">
        <v>138</v>
      </c>
      <c r="T109" s="2"/>
      <c r="V109" s="1" t="str">
        <f t="shared" si="14"/>
        <v/>
      </c>
      <c r="W109" s="1" t="str">
        <f t="shared" si="15"/>
        <v/>
      </c>
      <c r="AI109" s="28" t="str">
        <f t="shared" si="13"/>
        <v/>
      </c>
    </row>
    <row r="110" spans="1:35" hidden="1" x14ac:dyDescent="0.2">
      <c r="A110" s="1">
        <v>1526</v>
      </c>
      <c r="B110" s="1" t="s">
        <v>28</v>
      </c>
      <c r="C110" s="1" t="s">
        <v>292</v>
      </c>
      <c r="D110" s="1" t="s">
        <v>139</v>
      </c>
      <c r="E110" s="1" t="s">
        <v>221</v>
      </c>
      <c r="F110" s="1" t="str">
        <f>IF(ISBLANK(E110), "", Table2[[#This Row],[unique_id]])</f>
        <v>hue_color_candle_15</v>
      </c>
      <c r="G110" s="1" t="s">
        <v>243</v>
      </c>
      <c r="H110" s="1" t="s">
        <v>141</v>
      </c>
      <c r="I110" s="1" t="s">
        <v>134</v>
      </c>
      <c r="T110" s="2"/>
      <c r="V110" s="1" t="str">
        <f t="shared" si="14"/>
        <v/>
      </c>
      <c r="W110" s="1" t="str">
        <f t="shared" si="15"/>
        <v/>
      </c>
      <c r="AI110" s="28" t="str">
        <f t="shared" si="13"/>
        <v/>
      </c>
    </row>
    <row r="111" spans="1:35" hidden="1" x14ac:dyDescent="0.2">
      <c r="A111" s="1">
        <v>1527</v>
      </c>
      <c r="B111" s="1" t="s">
        <v>28</v>
      </c>
      <c r="C111" s="1" t="s">
        <v>292</v>
      </c>
      <c r="D111" s="1" t="s">
        <v>139</v>
      </c>
      <c r="E111" s="1" t="s">
        <v>222</v>
      </c>
      <c r="F111" s="1" t="str">
        <f>IF(ISBLANK(E111), "", Table2[[#This Row],[unique_id]])</f>
        <v>hue_color_candle_16</v>
      </c>
      <c r="G111" s="1" t="s">
        <v>243</v>
      </c>
      <c r="H111" s="1" t="s">
        <v>141</v>
      </c>
      <c r="I111" s="1" t="s">
        <v>134</v>
      </c>
      <c r="T111" s="2"/>
      <c r="V111" s="1" t="str">
        <f t="shared" si="14"/>
        <v/>
      </c>
      <c r="W111" s="1" t="str">
        <f t="shared" si="15"/>
        <v/>
      </c>
      <c r="AI111" s="28" t="str">
        <f t="shared" si="13"/>
        <v/>
      </c>
    </row>
    <row r="112" spans="1:35" hidden="1" x14ac:dyDescent="0.2">
      <c r="A112" s="1">
        <v>1528</v>
      </c>
      <c r="B112" s="1" t="s">
        <v>28</v>
      </c>
      <c r="C112" s="1" t="s">
        <v>292</v>
      </c>
      <c r="D112" s="1" t="s">
        <v>139</v>
      </c>
      <c r="E112" s="1" t="s">
        <v>223</v>
      </c>
      <c r="F112" s="1" t="str">
        <f>IF(ISBLANK(E112), "", Table2[[#This Row],[unique_id]])</f>
        <v>hue_color_candle_17</v>
      </c>
      <c r="G112" s="1" t="s">
        <v>243</v>
      </c>
      <c r="H112" s="1" t="s">
        <v>141</v>
      </c>
      <c r="I112" s="1" t="s">
        <v>134</v>
      </c>
      <c r="T112" s="2"/>
      <c r="V112" s="1" t="str">
        <f t="shared" si="14"/>
        <v/>
      </c>
      <c r="W112" s="1" t="str">
        <f t="shared" si="15"/>
        <v/>
      </c>
      <c r="AI112" s="28" t="str">
        <f t="shared" si="13"/>
        <v/>
      </c>
    </row>
    <row r="113" spans="1:35" hidden="1" x14ac:dyDescent="0.2">
      <c r="A113" s="1">
        <v>1529</v>
      </c>
      <c r="B113" s="1" t="s">
        <v>28</v>
      </c>
      <c r="C113" s="1" t="s">
        <v>292</v>
      </c>
      <c r="D113" s="1" t="s">
        <v>139</v>
      </c>
      <c r="E113" s="1" t="s">
        <v>463</v>
      </c>
      <c r="F113" s="1" t="str">
        <f>IF(ISBLANK(E113), "", Table2[[#This Row],[unique_id]])</f>
        <v>kitchen_main</v>
      </c>
      <c r="G113" s="1" t="s">
        <v>249</v>
      </c>
      <c r="H113" s="1" t="s">
        <v>141</v>
      </c>
      <c r="I113" s="1" t="s">
        <v>134</v>
      </c>
      <c r="J113" s="1" t="s">
        <v>473</v>
      </c>
      <c r="K113" s="1" t="s">
        <v>138</v>
      </c>
      <c r="T113" s="2"/>
      <c r="V113" s="1" t="str">
        <f t="shared" si="14"/>
        <v/>
      </c>
      <c r="W113" s="1" t="str">
        <f t="shared" si="15"/>
        <v/>
      </c>
      <c r="AI113" s="28" t="str">
        <f t="shared" si="13"/>
        <v/>
      </c>
    </row>
    <row r="114" spans="1:35" hidden="1" x14ac:dyDescent="0.2">
      <c r="A114" s="1">
        <v>1530</v>
      </c>
      <c r="B114" s="1" t="s">
        <v>28</v>
      </c>
      <c r="C114" s="1" t="s">
        <v>292</v>
      </c>
      <c r="D114" s="1" t="s">
        <v>139</v>
      </c>
      <c r="E114" s="1" t="s">
        <v>225</v>
      </c>
      <c r="F114" s="1" t="str">
        <f>IF(ISBLANK(E114), "", Table2[[#This Row],[unique_id]])</f>
        <v>hue_ambiance_lamp_1</v>
      </c>
      <c r="G114" s="1" t="s">
        <v>249</v>
      </c>
      <c r="H114" s="1" t="s">
        <v>141</v>
      </c>
      <c r="I114" s="1" t="s">
        <v>134</v>
      </c>
      <c r="P114" s="4"/>
      <c r="T114" s="2"/>
      <c r="V114" s="1" t="str">
        <f t="shared" si="14"/>
        <v/>
      </c>
      <c r="W114" s="1" t="str">
        <f t="shared" si="15"/>
        <v/>
      </c>
      <c r="AI114" s="28" t="str">
        <f t="shared" si="13"/>
        <v/>
      </c>
    </row>
    <row r="115" spans="1:35" hidden="1" x14ac:dyDescent="0.2">
      <c r="A115" s="1">
        <v>1531</v>
      </c>
      <c r="B115" s="1" t="s">
        <v>28</v>
      </c>
      <c r="C115" s="1" t="s">
        <v>292</v>
      </c>
      <c r="D115" s="1" t="s">
        <v>139</v>
      </c>
      <c r="E115" s="1" t="s">
        <v>226</v>
      </c>
      <c r="F115" s="1" t="str">
        <f>IF(ISBLANK(E115), "", Table2[[#This Row],[unique_id]])</f>
        <v>hue_ambiance_lamp_2</v>
      </c>
      <c r="G115" s="1" t="s">
        <v>249</v>
      </c>
      <c r="H115" s="1" t="s">
        <v>141</v>
      </c>
      <c r="I115" s="1" t="s">
        <v>134</v>
      </c>
      <c r="T115" s="2"/>
      <c r="V115" s="1" t="str">
        <f t="shared" si="14"/>
        <v/>
      </c>
      <c r="W115" s="1" t="str">
        <f t="shared" si="15"/>
        <v/>
      </c>
      <c r="AI115" s="28" t="str">
        <f t="shared" si="13"/>
        <v/>
      </c>
    </row>
    <row r="116" spans="1:35" hidden="1" x14ac:dyDescent="0.2">
      <c r="A116" s="1">
        <v>1532</v>
      </c>
      <c r="B116" s="1" t="s">
        <v>28</v>
      </c>
      <c r="C116" s="1" t="s">
        <v>292</v>
      </c>
      <c r="D116" s="1" t="s">
        <v>139</v>
      </c>
      <c r="E116" s="1" t="s">
        <v>227</v>
      </c>
      <c r="F116" s="1" t="str">
        <f>IF(ISBLANK(E116), "", Table2[[#This Row],[unique_id]])</f>
        <v>hue_ambiance_lamp_3</v>
      </c>
      <c r="G116" s="1" t="s">
        <v>249</v>
      </c>
      <c r="H116" s="1" t="s">
        <v>141</v>
      </c>
      <c r="I116" s="1" t="s">
        <v>134</v>
      </c>
      <c r="T116" s="2"/>
      <c r="V116" s="1" t="str">
        <f t="shared" si="14"/>
        <v/>
      </c>
      <c r="W116" s="1" t="str">
        <f t="shared" si="15"/>
        <v/>
      </c>
      <c r="AI116" s="28" t="str">
        <f t="shared" si="13"/>
        <v/>
      </c>
    </row>
    <row r="117" spans="1:35" hidden="1" x14ac:dyDescent="0.2">
      <c r="A117" s="1">
        <v>1533</v>
      </c>
      <c r="B117" s="1" t="s">
        <v>28</v>
      </c>
      <c r="C117" s="1" t="s">
        <v>292</v>
      </c>
      <c r="D117" s="1" t="s">
        <v>139</v>
      </c>
      <c r="E117" s="1" t="s">
        <v>236</v>
      </c>
      <c r="F117" s="1" t="str">
        <f>IF(ISBLANK(E117), "", Table2[[#This Row],[unique_id]])</f>
        <v>hue_ambiance_lamp_12</v>
      </c>
      <c r="G117" s="1" t="s">
        <v>249</v>
      </c>
      <c r="H117" s="1" t="s">
        <v>141</v>
      </c>
      <c r="I117" s="1" t="s">
        <v>134</v>
      </c>
      <c r="T117" s="2"/>
      <c r="V117" s="1" t="str">
        <f t="shared" si="14"/>
        <v/>
      </c>
      <c r="W117" s="1" t="str">
        <f t="shared" si="15"/>
        <v/>
      </c>
      <c r="AI117" s="28" t="str">
        <f t="shared" si="13"/>
        <v/>
      </c>
    </row>
    <row r="118" spans="1:35" hidden="1" x14ac:dyDescent="0.2">
      <c r="A118" s="1">
        <v>1534</v>
      </c>
      <c r="B118" s="1" t="s">
        <v>28</v>
      </c>
      <c r="C118" s="1" t="s">
        <v>292</v>
      </c>
      <c r="D118" s="1" t="s">
        <v>139</v>
      </c>
      <c r="E118" s="1" t="s">
        <v>464</v>
      </c>
      <c r="F118" s="1" t="str">
        <f>IF(ISBLANK(E118), "", Table2[[#This Row],[unique_id]])</f>
        <v>laundry_main</v>
      </c>
      <c r="G118" s="1" t="s">
        <v>251</v>
      </c>
      <c r="H118" s="1" t="s">
        <v>141</v>
      </c>
      <c r="I118" s="1" t="s">
        <v>134</v>
      </c>
      <c r="J118" s="1" t="s">
        <v>473</v>
      </c>
      <c r="K118" s="1" t="s">
        <v>138</v>
      </c>
      <c r="T118" s="2"/>
      <c r="V118" s="1" t="str">
        <f t="shared" si="14"/>
        <v/>
      </c>
      <c r="W118" s="1" t="str">
        <f t="shared" si="15"/>
        <v/>
      </c>
      <c r="AI118" s="28" t="str">
        <f t="shared" si="13"/>
        <v/>
      </c>
    </row>
    <row r="119" spans="1:35" hidden="1" x14ac:dyDescent="0.2">
      <c r="A119" s="1">
        <v>1535</v>
      </c>
      <c r="B119" s="1" t="s">
        <v>28</v>
      </c>
      <c r="C119" s="1" t="s">
        <v>292</v>
      </c>
      <c r="D119" s="1" t="s">
        <v>139</v>
      </c>
      <c r="E119" s="1" t="s">
        <v>228</v>
      </c>
      <c r="F119" s="1" t="str">
        <f>IF(ISBLANK(E119), "", Table2[[#This Row],[unique_id]])</f>
        <v>hue_ambiance_lamp_4</v>
      </c>
      <c r="G119" s="1" t="s">
        <v>251</v>
      </c>
      <c r="H119" s="1" t="s">
        <v>141</v>
      </c>
      <c r="I119" s="1" t="s">
        <v>134</v>
      </c>
      <c r="T119" s="2"/>
      <c r="V119" s="1" t="str">
        <f t="shared" si="14"/>
        <v/>
      </c>
      <c r="W119" s="1" t="str">
        <f t="shared" si="15"/>
        <v/>
      </c>
      <c r="AI119" s="28" t="str">
        <f t="shared" si="13"/>
        <v/>
      </c>
    </row>
    <row r="120" spans="1:35" hidden="1" x14ac:dyDescent="0.2">
      <c r="A120" s="1">
        <v>1536</v>
      </c>
      <c r="B120" s="1" t="s">
        <v>28</v>
      </c>
      <c r="C120" s="1" t="s">
        <v>292</v>
      </c>
      <c r="D120" s="1" t="s">
        <v>139</v>
      </c>
      <c r="E120" s="1" t="s">
        <v>465</v>
      </c>
      <c r="F120" s="1" t="str">
        <f>IF(ISBLANK(E120), "", Table2[[#This Row],[unique_id]])</f>
        <v>pantry_main</v>
      </c>
      <c r="G120" s="1" t="s">
        <v>250</v>
      </c>
      <c r="H120" s="1" t="s">
        <v>141</v>
      </c>
      <c r="I120" s="1" t="s">
        <v>134</v>
      </c>
      <c r="J120" s="1" t="s">
        <v>473</v>
      </c>
      <c r="K120" s="1" t="s">
        <v>138</v>
      </c>
      <c r="T120" s="2"/>
      <c r="V120" s="1" t="str">
        <f t="shared" si="14"/>
        <v/>
      </c>
      <c r="W120" s="1" t="str">
        <f t="shared" si="15"/>
        <v/>
      </c>
      <c r="AI120" s="28" t="str">
        <f t="shared" si="13"/>
        <v/>
      </c>
    </row>
    <row r="121" spans="1:35" hidden="1" x14ac:dyDescent="0.2">
      <c r="A121" s="1">
        <v>1537</v>
      </c>
      <c r="B121" s="1" t="s">
        <v>28</v>
      </c>
      <c r="C121" s="1" t="s">
        <v>292</v>
      </c>
      <c r="D121" s="1" t="s">
        <v>139</v>
      </c>
      <c r="E121" s="1" t="s">
        <v>229</v>
      </c>
      <c r="F121" s="1" t="str">
        <f>IF(ISBLANK(E121), "", Table2[[#This Row],[unique_id]])</f>
        <v>hue_ambiance_lamp_5</v>
      </c>
      <c r="G121" s="1" t="s">
        <v>250</v>
      </c>
      <c r="H121" s="1" t="s">
        <v>141</v>
      </c>
      <c r="I121" s="1" t="s">
        <v>134</v>
      </c>
      <c r="T121" s="2"/>
      <c r="V121" s="1" t="str">
        <f t="shared" si="14"/>
        <v/>
      </c>
      <c r="W121" s="1" t="str">
        <f t="shared" si="15"/>
        <v/>
      </c>
      <c r="AI121" s="28" t="str">
        <f t="shared" si="13"/>
        <v/>
      </c>
    </row>
    <row r="122" spans="1:35" hidden="1" x14ac:dyDescent="0.2">
      <c r="A122" s="1">
        <v>1538</v>
      </c>
      <c r="B122" s="1" t="s">
        <v>28</v>
      </c>
      <c r="C122" s="1" t="s">
        <v>292</v>
      </c>
      <c r="D122" s="1" t="s">
        <v>139</v>
      </c>
      <c r="E122" s="1" t="s">
        <v>466</v>
      </c>
      <c r="F122" s="1" t="str">
        <f>IF(ISBLANK(E122), "", Table2[[#This Row],[unique_id]])</f>
        <v>office_main</v>
      </c>
      <c r="G122" s="1" t="s">
        <v>246</v>
      </c>
      <c r="H122" s="1" t="s">
        <v>141</v>
      </c>
      <c r="I122" s="1" t="s">
        <v>134</v>
      </c>
      <c r="K122" s="1" t="s">
        <v>138</v>
      </c>
      <c r="T122" s="2"/>
      <c r="V122" s="1" t="str">
        <f t="shared" si="14"/>
        <v/>
      </c>
      <c r="W122" s="1" t="str">
        <f t="shared" si="15"/>
        <v/>
      </c>
      <c r="AI122" s="28" t="str">
        <f t="shared" si="13"/>
        <v/>
      </c>
    </row>
    <row r="123" spans="1:35" hidden="1" x14ac:dyDescent="0.2">
      <c r="A123" s="1">
        <v>1539</v>
      </c>
      <c r="B123" s="1" t="s">
        <v>28</v>
      </c>
      <c r="C123" s="1" t="s">
        <v>292</v>
      </c>
      <c r="D123" s="1" t="s">
        <v>139</v>
      </c>
      <c r="E123" s="1" t="s">
        <v>230</v>
      </c>
      <c r="F123" s="1" t="str">
        <f>IF(ISBLANK(E123), "", Table2[[#This Row],[unique_id]])</f>
        <v>hue_ambiance_lamp_6</v>
      </c>
      <c r="G123" s="1" t="s">
        <v>246</v>
      </c>
      <c r="H123" s="1" t="s">
        <v>141</v>
      </c>
      <c r="I123" s="1" t="s">
        <v>134</v>
      </c>
      <c r="T123" s="2"/>
      <c r="V123" s="1" t="str">
        <f t="shared" si="14"/>
        <v/>
      </c>
      <c r="W123" s="1" t="str">
        <f t="shared" si="15"/>
        <v/>
      </c>
      <c r="AI123" s="28" t="str">
        <f t="shared" si="13"/>
        <v/>
      </c>
    </row>
    <row r="124" spans="1:35" hidden="1" x14ac:dyDescent="0.2">
      <c r="A124" s="1">
        <v>1540</v>
      </c>
      <c r="B124" s="1" t="s">
        <v>28</v>
      </c>
      <c r="C124" s="1" t="s">
        <v>292</v>
      </c>
      <c r="D124" s="1" t="s">
        <v>139</v>
      </c>
      <c r="E124" s="1" t="s">
        <v>467</v>
      </c>
      <c r="F124" s="1" t="str">
        <f>IF(ISBLANK(E124), "", Table2[[#This Row],[unique_id]])</f>
        <v>bathroom_main</v>
      </c>
      <c r="G124" s="1" t="s">
        <v>245</v>
      </c>
      <c r="H124" s="1" t="s">
        <v>141</v>
      </c>
      <c r="I124" s="1" t="s">
        <v>134</v>
      </c>
      <c r="J124" s="1" t="s">
        <v>472</v>
      </c>
      <c r="K124" s="1" t="s">
        <v>138</v>
      </c>
      <c r="T124" s="2"/>
      <c r="V124" s="1" t="str">
        <f t="shared" si="14"/>
        <v/>
      </c>
      <c r="W124" s="1" t="str">
        <f t="shared" si="15"/>
        <v/>
      </c>
      <c r="AI124" s="28" t="str">
        <f t="shared" si="13"/>
        <v/>
      </c>
    </row>
    <row r="125" spans="1:35" hidden="1" x14ac:dyDescent="0.2">
      <c r="A125" s="1">
        <v>1541</v>
      </c>
      <c r="B125" s="1" t="s">
        <v>28</v>
      </c>
      <c r="C125" s="1" t="s">
        <v>292</v>
      </c>
      <c r="D125" s="1" t="s">
        <v>139</v>
      </c>
      <c r="E125" s="1" t="s">
        <v>231</v>
      </c>
      <c r="F125" s="1" t="str">
        <f>IF(ISBLANK(E125), "", Table2[[#This Row],[unique_id]])</f>
        <v>hue_ambiance_lamp_7</v>
      </c>
      <c r="G125" s="1" t="s">
        <v>245</v>
      </c>
      <c r="H125" s="1" t="s">
        <v>141</v>
      </c>
      <c r="I125" s="1" t="s">
        <v>134</v>
      </c>
      <c r="T125" s="2"/>
      <c r="V125" s="1" t="str">
        <f t="shared" si="14"/>
        <v/>
      </c>
      <c r="W125" s="1" t="str">
        <f t="shared" si="15"/>
        <v/>
      </c>
      <c r="AI125" s="28" t="str">
        <f t="shared" si="13"/>
        <v/>
      </c>
    </row>
    <row r="126" spans="1:35" hidden="1" x14ac:dyDescent="0.2">
      <c r="A126" s="1">
        <v>1542</v>
      </c>
      <c r="B126" s="1" t="s">
        <v>28</v>
      </c>
      <c r="C126" s="1" t="s">
        <v>292</v>
      </c>
      <c r="D126" s="1" t="s">
        <v>139</v>
      </c>
      <c r="E126" s="1" t="s">
        <v>468</v>
      </c>
      <c r="F126" s="1" t="str">
        <f>IF(ISBLANK(E126), "", Table2[[#This Row],[unique_id]])</f>
        <v>ensuite_main</v>
      </c>
      <c r="G126" s="1" t="s">
        <v>244</v>
      </c>
      <c r="H126" s="1" t="s">
        <v>141</v>
      </c>
      <c r="I126" s="1" t="s">
        <v>134</v>
      </c>
      <c r="J126" s="1" t="s">
        <v>472</v>
      </c>
      <c r="K126" s="1" t="s">
        <v>138</v>
      </c>
      <c r="T126" s="2"/>
      <c r="V126" s="1" t="str">
        <f t="shared" si="14"/>
        <v/>
      </c>
      <c r="W126" s="1" t="str">
        <f t="shared" si="15"/>
        <v/>
      </c>
      <c r="AI126" s="28" t="str">
        <f t="shared" si="13"/>
        <v/>
      </c>
    </row>
    <row r="127" spans="1:35" hidden="1" x14ac:dyDescent="0.2">
      <c r="A127" s="1">
        <v>1543</v>
      </c>
      <c r="B127" s="1" t="s">
        <v>28</v>
      </c>
      <c r="C127" s="1" t="s">
        <v>292</v>
      </c>
      <c r="D127" s="1" t="s">
        <v>139</v>
      </c>
      <c r="E127" s="1" t="s">
        <v>232</v>
      </c>
      <c r="F127" s="1" t="str">
        <f>IF(ISBLANK(E127), "", Table2[[#This Row],[unique_id]])</f>
        <v>hue_ambiance_lamp_8</v>
      </c>
      <c r="G127" s="1" t="s">
        <v>244</v>
      </c>
      <c r="H127" s="1" t="s">
        <v>141</v>
      </c>
      <c r="I127" s="1" t="s">
        <v>134</v>
      </c>
      <c r="T127" s="2"/>
      <c r="V127" s="1" t="str">
        <f t="shared" si="14"/>
        <v/>
      </c>
      <c r="W127" s="1" t="str">
        <f t="shared" si="15"/>
        <v/>
      </c>
      <c r="AI127" s="28" t="str">
        <f t="shared" si="13"/>
        <v/>
      </c>
    </row>
    <row r="128" spans="1:35" hidden="1" x14ac:dyDescent="0.2">
      <c r="A128" s="1">
        <v>1544</v>
      </c>
      <c r="B128" s="1" t="s">
        <v>28</v>
      </c>
      <c r="C128" s="1" t="s">
        <v>292</v>
      </c>
      <c r="D128" s="1" t="s">
        <v>139</v>
      </c>
      <c r="E128" s="1" t="s">
        <v>469</v>
      </c>
      <c r="F128" s="1" t="str">
        <f>IF(ISBLANK(E128), "", Table2[[#This Row],[unique_id]])</f>
        <v>wardrobe_main</v>
      </c>
      <c r="G128" s="1" t="s">
        <v>248</v>
      </c>
      <c r="H128" s="1" t="s">
        <v>141</v>
      </c>
      <c r="I128" s="1" t="s">
        <v>134</v>
      </c>
      <c r="J128" s="1" t="s">
        <v>472</v>
      </c>
      <c r="K128" s="1" t="s">
        <v>138</v>
      </c>
      <c r="T128" s="2"/>
      <c r="V128" s="1" t="str">
        <f t="shared" si="14"/>
        <v/>
      </c>
      <c r="W128" s="1" t="str">
        <f t="shared" si="15"/>
        <v/>
      </c>
      <c r="AI128" s="28" t="str">
        <f t="shared" si="13"/>
        <v/>
      </c>
    </row>
    <row r="129" spans="1:35" hidden="1" x14ac:dyDescent="0.2">
      <c r="A129" s="1">
        <v>1545</v>
      </c>
      <c r="B129" s="1" t="s">
        <v>28</v>
      </c>
      <c r="C129" s="1" t="s">
        <v>292</v>
      </c>
      <c r="D129" s="1" t="s">
        <v>139</v>
      </c>
      <c r="E129" s="1" t="s">
        <v>233</v>
      </c>
      <c r="F129" s="1" t="str">
        <f>IF(ISBLANK(E129), "", Table2[[#This Row],[unique_id]])</f>
        <v>hue_ambiance_lamp_9</v>
      </c>
      <c r="G129" s="1" t="s">
        <v>248</v>
      </c>
      <c r="H129" s="1" t="s">
        <v>141</v>
      </c>
      <c r="I129" s="1" t="s">
        <v>134</v>
      </c>
      <c r="T129" s="2"/>
      <c r="V129" s="1" t="str">
        <f t="shared" si="14"/>
        <v/>
      </c>
      <c r="W129" s="1" t="str">
        <f t="shared" si="15"/>
        <v/>
      </c>
      <c r="AI129" s="28" t="str">
        <f t="shared" si="13"/>
        <v/>
      </c>
    </row>
    <row r="130" spans="1:35" hidden="1" x14ac:dyDescent="0.2">
      <c r="A130" s="1">
        <v>5008</v>
      </c>
      <c r="B130" s="1" t="s">
        <v>28</v>
      </c>
      <c r="C130" s="1" t="s">
        <v>292</v>
      </c>
      <c r="E130" s="7"/>
      <c r="F130" s="28"/>
      <c r="I130" s="7"/>
      <c r="T130" s="2"/>
      <c r="V130" s="1" t="str">
        <f t="shared" si="14"/>
        <v/>
      </c>
      <c r="W130" s="1" t="str">
        <f t="shared" si="15"/>
        <v/>
      </c>
      <c r="Z130" s="1" t="s">
        <v>654</v>
      </c>
      <c r="AA130" s="2" t="s">
        <v>652</v>
      </c>
      <c r="AB130" s="1" t="s">
        <v>768</v>
      </c>
      <c r="AC130" s="1" t="s">
        <v>653</v>
      </c>
      <c r="AD130" s="1" t="s">
        <v>655</v>
      </c>
      <c r="AE130" s="1" t="s">
        <v>30</v>
      </c>
      <c r="AF130" s="1" t="s">
        <v>721</v>
      </c>
      <c r="AG130" s="1" t="s">
        <v>656</v>
      </c>
      <c r="AH130" s="1" t="s">
        <v>709</v>
      </c>
      <c r="AI130" s="28" t="str">
        <f t="shared" si="13"/>
        <v>[["mac", "ec:b5:fa:03:5d:88"], ["ip", "10.0.2.20"]]</v>
      </c>
    </row>
    <row r="131" spans="1:35" hidden="1" x14ac:dyDescent="0.2">
      <c r="A131" s="1">
        <v>1547</v>
      </c>
      <c r="B131" s="1" t="s">
        <v>28</v>
      </c>
      <c r="C131" s="1" t="s">
        <v>560</v>
      </c>
      <c r="D131" s="1" t="s">
        <v>565</v>
      </c>
      <c r="E131" s="1" t="s">
        <v>564</v>
      </c>
      <c r="F131" s="1" t="str">
        <f>IF(ISBLANK(E131), "", Table2[[#This Row],[unique_id]])</f>
        <v>column_break</v>
      </c>
      <c r="G131" s="1" t="s">
        <v>561</v>
      </c>
      <c r="H131" s="1" t="s">
        <v>141</v>
      </c>
      <c r="I131" s="1" t="s">
        <v>134</v>
      </c>
      <c r="K131" s="1" t="s">
        <v>562</v>
      </c>
      <c r="L131" s="1" t="s">
        <v>563</v>
      </c>
      <c r="T131" s="2"/>
      <c r="AI131" s="28" t="str">
        <f t="shared" si="13"/>
        <v/>
      </c>
    </row>
    <row r="132" spans="1:35" hidden="1" x14ac:dyDescent="0.2">
      <c r="A132" s="1">
        <v>1600</v>
      </c>
      <c r="B132" s="1" t="s">
        <v>28</v>
      </c>
      <c r="C132" s="1" t="s">
        <v>425</v>
      </c>
      <c r="D132" s="1" t="s">
        <v>136</v>
      </c>
      <c r="E132" s="1" t="s">
        <v>423</v>
      </c>
      <c r="F132" s="1" t="str">
        <f>IF(ISBLANK(E132), "", Table2[[#This Row],[unique_id]])</f>
        <v>adaptive_lighting_default</v>
      </c>
      <c r="G132" s="1" t="s">
        <v>431</v>
      </c>
      <c r="H132" s="1" t="s">
        <v>442</v>
      </c>
      <c r="I132" s="1" t="s">
        <v>134</v>
      </c>
      <c r="K132" s="1" t="s">
        <v>364</v>
      </c>
      <c r="T132" s="2"/>
      <c r="V132" s="1" t="str">
        <f t="shared" ref="V132:V165" si="16">IF(ISBLANK(U132),  "", _xlfn.CONCAT("haas/entity/sensor/", LOWER(C132), "/", E132, "/config"))</f>
        <v/>
      </c>
      <c r="W132" s="1" t="str">
        <f t="shared" ref="W132:W165" si="17">IF(ISBLANK(U132),  "", _xlfn.CONCAT("haas/entity/sensor/", LOWER(C132), "/", E132))</f>
        <v/>
      </c>
      <c r="AI132" s="28" t="str">
        <f t="shared" ref="AI132:AI163" si="18">IF(OR(ISBLANK(AG132), ISBLANK(AH132)), "", _xlfn.CONCAT("[[""mac"", """, AG132, """], [""ip"", """, AH132, """]]"))</f>
        <v/>
      </c>
    </row>
    <row r="133" spans="1:35" hidden="1" x14ac:dyDescent="0.2">
      <c r="A133" s="1">
        <v>1601</v>
      </c>
      <c r="B133" s="1" t="s">
        <v>28</v>
      </c>
      <c r="C133" s="1" t="s">
        <v>425</v>
      </c>
      <c r="D133" s="1" t="s">
        <v>136</v>
      </c>
      <c r="E133" s="1" t="s">
        <v>424</v>
      </c>
      <c r="F133" s="1" t="str">
        <f>IF(ISBLANK(E133), "", Table2[[#This Row],[unique_id]])</f>
        <v>adaptive_lighting_sleep_mode_default</v>
      </c>
      <c r="G133" s="1" t="s">
        <v>428</v>
      </c>
      <c r="H133" s="1" t="s">
        <v>442</v>
      </c>
      <c r="I133" s="1" t="s">
        <v>134</v>
      </c>
      <c r="K133" s="1" t="s">
        <v>364</v>
      </c>
      <c r="T133" s="2"/>
      <c r="V133" s="1" t="str">
        <f t="shared" si="16"/>
        <v/>
      </c>
      <c r="W133" s="1" t="str">
        <f t="shared" si="17"/>
        <v/>
      </c>
      <c r="AI133" s="28" t="str">
        <f t="shared" si="18"/>
        <v/>
      </c>
    </row>
    <row r="134" spans="1:35" hidden="1" x14ac:dyDescent="0.2">
      <c r="A134" s="1">
        <v>1602</v>
      </c>
      <c r="B134" s="1" t="s">
        <v>28</v>
      </c>
      <c r="C134" s="1" t="s">
        <v>425</v>
      </c>
      <c r="D134" s="1" t="s">
        <v>136</v>
      </c>
      <c r="E134" s="1" t="s">
        <v>426</v>
      </c>
      <c r="F134" s="1" t="str">
        <f>IF(ISBLANK(E134), "", Table2[[#This Row],[unique_id]])</f>
        <v>adaptive_lighting_adapt_color_default</v>
      </c>
      <c r="G134" s="1" t="s">
        <v>429</v>
      </c>
      <c r="H134" s="1" t="s">
        <v>442</v>
      </c>
      <c r="I134" s="1" t="s">
        <v>134</v>
      </c>
      <c r="T134" s="2"/>
      <c r="V134" s="1" t="str">
        <f t="shared" si="16"/>
        <v/>
      </c>
      <c r="W134" s="1" t="str">
        <f t="shared" si="17"/>
        <v/>
      </c>
      <c r="AI134" s="28" t="str">
        <f t="shared" si="18"/>
        <v/>
      </c>
    </row>
    <row r="135" spans="1:35" hidden="1" x14ac:dyDescent="0.2">
      <c r="A135" s="1">
        <v>1603</v>
      </c>
      <c r="B135" s="1" t="s">
        <v>28</v>
      </c>
      <c r="C135" s="1" t="s">
        <v>425</v>
      </c>
      <c r="D135" s="1" t="s">
        <v>136</v>
      </c>
      <c r="E135" s="1" t="s">
        <v>427</v>
      </c>
      <c r="F135" s="1" t="str">
        <f>IF(ISBLANK(E135), "", Table2[[#This Row],[unique_id]])</f>
        <v>adaptive_lighting_adapt_brightness_default</v>
      </c>
      <c r="G135" s="1" t="s">
        <v>430</v>
      </c>
      <c r="H135" s="1" t="s">
        <v>442</v>
      </c>
      <c r="I135" s="1" t="s">
        <v>134</v>
      </c>
      <c r="T135" s="2"/>
      <c r="V135" s="1" t="str">
        <f t="shared" si="16"/>
        <v/>
      </c>
      <c r="W135" s="1" t="str">
        <f t="shared" si="17"/>
        <v/>
      </c>
      <c r="AI135" s="28" t="str">
        <f t="shared" si="18"/>
        <v/>
      </c>
    </row>
    <row r="136" spans="1:35" hidden="1" x14ac:dyDescent="0.2">
      <c r="A136" s="1">
        <v>1604</v>
      </c>
      <c r="B136" s="1" t="s">
        <v>28</v>
      </c>
      <c r="C136" s="1" t="s">
        <v>425</v>
      </c>
      <c r="D136" s="1" t="s">
        <v>136</v>
      </c>
      <c r="E136" s="1" t="s">
        <v>443</v>
      </c>
      <c r="F136" s="1" t="str">
        <f>IF(ISBLANK(E136), "", Table2[[#This Row],[unique_id]])</f>
        <v>adaptive_lighting_bedroom</v>
      </c>
      <c r="G136" s="1" t="s">
        <v>431</v>
      </c>
      <c r="H136" s="1" t="s">
        <v>441</v>
      </c>
      <c r="I136" s="1" t="s">
        <v>134</v>
      </c>
      <c r="K136" s="1" t="s">
        <v>364</v>
      </c>
      <c r="T136" s="2"/>
      <c r="V136" s="1" t="str">
        <f t="shared" si="16"/>
        <v/>
      </c>
      <c r="W136" s="1" t="str">
        <f t="shared" si="17"/>
        <v/>
      </c>
      <c r="AI136" s="28" t="str">
        <f t="shared" si="18"/>
        <v/>
      </c>
    </row>
    <row r="137" spans="1:35" hidden="1" x14ac:dyDescent="0.2">
      <c r="A137" s="1">
        <v>1605</v>
      </c>
      <c r="B137" s="1" t="s">
        <v>28</v>
      </c>
      <c r="C137" s="1" t="s">
        <v>425</v>
      </c>
      <c r="D137" s="1" t="s">
        <v>136</v>
      </c>
      <c r="E137" s="1" t="s">
        <v>444</v>
      </c>
      <c r="F137" s="1" t="str">
        <f>IF(ISBLANK(E137), "", Table2[[#This Row],[unique_id]])</f>
        <v>adaptive_lighting_sleep_mode_bedroom</v>
      </c>
      <c r="G137" s="1" t="s">
        <v>428</v>
      </c>
      <c r="H137" s="1" t="s">
        <v>441</v>
      </c>
      <c r="I137" s="1" t="s">
        <v>134</v>
      </c>
      <c r="K137" s="1" t="s">
        <v>364</v>
      </c>
      <c r="T137" s="2"/>
      <c r="V137" s="1" t="str">
        <f t="shared" si="16"/>
        <v/>
      </c>
      <c r="W137" s="1" t="str">
        <f t="shared" si="17"/>
        <v/>
      </c>
      <c r="AI137" s="28" t="str">
        <f t="shared" si="18"/>
        <v/>
      </c>
    </row>
    <row r="138" spans="1:35" hidden="1" x14ac:dyDescent="0.2">
      <c r="A138" s="1">
        <v>1606</v>
      </c>
      <c r="B138" s="1" t="s">
        <v>28</v>
      </c>
      <c r="C138" s="1" t="s">
        <v>425</v>
      </c>
      <c r="D138" s="1" t="s">
        <v>136</v>
      </c>
      <c r="E138" s="1" t="s">
        <v>445</v>
      </c>
      <c r="F138" s="1" t="str">
        <f>IF(ISBLANK(E138), "", Table2[[#This Row],[unique_id]])</f>
        <v>adaptive_lighting_adapt_color_bedroom</v>
      </c>
      <c r="G138" s="1" t="s">
        <v>429</v>
      </c>
      <c r="H138" s="1" t="s">
        <v>441</v>
      </c>
      <c r="I138" s="1" t="s">
        <v>134</v>
      </c>
      <c r="T138" s="2"/>
      <c r="V138" s="1" t="str">
        <f t="shared" si="16"/>
        <v/>
      </c>
      <c r="W138" s="1" t="str">
        <f t="shared" si="17"/>
        <v/>
      </c>
      <c r="AI138" s="28" t="str">
        <f t="shared" si="18"/>
        <v/>
      </c>
    </row>
    <row r="139" spans="1:35" hidden="1" x14ac:dyDescent="0.2">
      <c r="A139" s="1">
        <v>1607</v>
      </c>
      <c r="B139" s="1" t="s">
        <v>28</v>
      </c>
      <c r="C139" s="1" t="s">
        <v>425</v>
      </c>
      <c r="D139" s="1" t="s">
        <v>136</v>
      </c>
      <c r="E139" s="1" t="s">
        <v>446</v>
      </c>
      <c r="F139" s="1" t="str">
        <f>IF(ISBLANK(E139), "", Table2[[#This Row],[unique_id]])</f>
        <v>adaptive_lighting_adapt_brightness_bedroom</v>
      </c>
      <c r="G139" s="1" t="s">
        <v>430</v>
      </c>
      <c r="H139" s="1" t="s">
        <v>441</v>
      </c>
      <c r="I139" s="1" t="s">
        <v>134</v>
      </c>
      <c r="T139" s="2"/>
      <c r="V139" s="1" t="str">
        <f t="shared" si="16"/>
        <v/>
      </c>
      <c r="W139" s="1" t="str">
        <f t="shared" si="17"/>
        <v/>
      </c>
      <c r="AI139" s="28" t="str">
        <f t="shared" si="18"/>
        <v/>
      </c>
    </row>
    <row r="140" spans="1:35" hidden="1" x14ac:dyDescent="0.2">
      <c r="A140" s="1">
        <v>1608</v>
      </c>
      <c r="B140" s="7" t="s">
        <v>28</v>
      </c>
      <c r="C140" s="7" t="s">
        <v>425</v>
      </c>
      <c r="D140" s="7" t="s">
        <v>136</v>
      </c>
      <c r="E140" s="7" t="s">
        <v>475</v>
      </c>
      <c r="F140" s="1" t="str">
        <f>IF(ISBLANK(E140), "", Table2[[#This Row],[unique_id]])</f>
        <v>adaptive_lighting_night_light</v>
      </c>
      <c r="G140" s="7" t="s">
        <v>431</v>
      </c>
      <c r="H140" s="7" t="s">
        <v>458</v>
      </c>
      <c r="I140" s="7" t="s">
        <v>134</v>
      </c>
      <c r="J140" s="7"/>
      <c r="K140" s="7" t="s">
        <v>364</v>
      </c>
      <c r="T140" s="2"/>
      <c r="V140" s="1" t="str">
        <f t="shared" si="16"/>
        <v/>
      </c>
      <c r="W140" s="1" t="str">
        <f t="shared" si="17"/>
        <v/>
      </c>
      <c r="AI140" s="28" t="str">
        <f t="shared" si="18"/>
        <v/>
      </c>
    </row>
    <row r="141" spans="1:35" hidden="1" x14ac:dyDescent="0.2">
      <c r="A141" s="1">
        <v>1609</v>
      </c>
      <c r="B141" s="12" t="s">
        <v>28</v>
      </c>
      <c r="C141" s="12" t="s">
        <v>425</v>
      </c>
      <c r="D141" s="12" t="s">
        <v>136</v>
      </c>
      <c r="E141" s="12" t="s">
        <v>476</v>
      </c>
      <c r="F141" s="1" t="str">
        <f>IF(ISBLANK(E141), "", Table2[[#This Row],[unique_id]])</f>
        <v>adaptive_lighting_sleep_mode_night_light</v>
      </c>
      <c r="G141" s="12" t="s">
        <v>428</v>
      </c>
      <c r="H141" s="12" t="s">
        <v>458</v>
      </c>
      <c r="I141" s="12" t="s">
        <v>134</v>
      </c>
      <c r="J141" s="12"/>
      <c r="K141" s="12" t="s">
        <v>364</v>
      </c>
      <c r="T141" s="2"/>
      <c r="V141" s="1" t="str">
        <f t="shared" si="16"/>
        <v/>
      </c>
      <c r="W141" s="1" t="str">
        <f t="shared" si="17"/>
        <v/>
      </c>
      <c r="AI141" s="28" t="str">
        <f t="shared" si="18"/>
        <v/>
      </c>
    </row>
    <row r="142" spans="1:35" hidden="1" x14ac:dyDescent="0.2">
      <c r="A142" s="1">
        <v>1610</v>
      </c>
      <c r="B142" s="12" t="s">
        <v>28</v>
      </c>
      <c r="C142" s="12" t="s">
        <v>425</v>
      </c>
      <c r="D142" s="12" t="s">
        <v>136</v>
      </c>
      <c r="E142" s="12" t="s">
        <v>477</v>
      </c>
      <c r="F142" s="1" t="str">
        <f>IF(ISBLANK(E142), "", Table2[[#This Row],[unique_id]])</f>
        <v>adaptive_lighting_adapt_color_night_light</v>
      </c>
      <c r="G142" s="12" t="s">
        <v>429</v>
      </c>
      <c r="H142" s="12" t="s">
        <v>458</v>
      </c>
      <c r="I142" s="12" t="s">
        <v>134</v>
      </c>
      <c r="J142" s="12"/>
      <c r="K142" s="12"/>
      <c r="T142" s="2"/>
      <c r="V142" s="1" t="str">
        <f t="shared" si="16"/>
        <v/>
      </c>
      <c r="W142" s="1" t="str">
        <f t="shared" si="17"/>
        <v/>
      </c>
      <c r="AI142" s="28" t="str">
        <f t="shared" si="18"/>
        <v/>
      </c>
    </row>
    <row r="143" spans="1:35" hidden="1" x14ac:dyDescent="0.2">
      <c r="A143" s="1">
        <v>1611</v>
      </c>
      <c r="B143" s="12" t="s">
        <v>28</v>
      </c>
      <c r="C143" s="12" t="s">
        <v>425</v>
      </c>
      <c r="D143" s="12" t="s">
        <v>136</v>
      </c>
      <c r="E143" s="12" t="s">
        <v>478</v>
      </c>
      <c r="F143" s="1" t="str">
        <f>IF(ISBLANK(E143), "", Table2[[#This Row],[unique_id]])</f>
        <v>adaptive_lighting_adapt_brightness_night_light</v>
      </c>
      <c r="G143" s="12" t="s">
        <v>430</v>
      </c>
      <c r="H143" s="12" t="s">
        <v>458</v>
      </c>
      <c r="I143" s="12" t="s">
        <v>134</v>
      </c>
      <c r="J143" s="12"/>
      <c r="K143" s="12"/>
      <c r="T143" s="2"/>
      <c r="V143" s="1" t="str">
        <f t="shared" si="16"/>
        <v/>
      </c>
      <c r="W143" s="1" t="str">
        <f t="shared" si="17"/>
        <v/>
      </c>
      <c r="AI143" s="28" t="str">
        <f t="shared" si="18"/>
        <v/>
      </c>
    </row>
    <row r="144" spans="1:35" hidden="1" x14ac:dyDescent="0.2">
      <c r="A144" s="1">
        <v>2100</v>
      </c>
      <c r="B144" s="4" t="s">
        <v>28</v>
      </c>
      <c r="C144" s="4" t="s">
        <v>156</v>
      </c>
      <c r="D144" s="4" t="s">
        <v>29</v>
      </c>
      <c r="E144" s="4" t="s">
        <v>541</v>
      </c>
      <c r="F144" s="1" t="str">
        <f>IF(ISBLANK(E144), "", Table2[[#This Row],[unique_id]])</f>
        <v>home_peak_power</v>
      </c>
      <c r="G144" s="4" t="s">
        <v>544</v>
      </c>
      <c r="H144" s="4" t="s">
        <v>328</v>
      </c>
      <c r="I144" s="4" t="s">
        <v>144</v>
      </c>
      <c r="J144" s="4"/>
      <c r="K144" s="4" t="s">
        <v>92</v>
      </c>
      <c r="P144" s="1" t="s">
        <v>558</v>
      </c>
      <c r="R144" s="1" t="s">
        <v>330</v>
      </c>
      <c r="T144" s="2"/>
      <c r="V144" s="1" t="str">
        <f t="shared" si="16"/>
        <v/>
      </c>
      <c r="W144" s="1" t="str">
        <f t="shared" si="17"/>
        <v/>
      </c>
      <c r="AI144" s="28" t="str">
        <f t="shared" si="18"/>
        <v/>
      </c>
    </row>
    <row r="145" spans="1:36" hidden="1" x14ac:dyDescent="0.2">
      <c r="A145" s="1">
        <v>2101</v>
      </c>
      <c r="B145" s="1" t="s">
        <v>28</v>
      </c>
      <c r="C145" s="1" t="s">
        <v>156</v>
      </c>
      <c r="D145" s="1" t="s">
        <v>29</v>
      </c>
      <c r="E145" s="1" t="s">
        <v>542</v>
      </c>
      <c r="F145" s="1" t="str">
        <f>IF(ISBLANK(E145), "", Table2[[#This Row],[unique_id]])</f>
        <v>home_base_power</v>
      </c>
      <c r="G145" s="1" t="s">
        <v>543</v>
      </c>
      <c r="H145" s="1" t="s">
        <v>328</v>
      </c>
      <c r="I145" s="1" t="s">
        <v>144</v>
      </c>
      <c r="K145" s="1" t="s">
        <v>92</v>
      </c>
      <c r="P145" s="1" t="s">
        <v>558</v>
      </c>
      <c r="R145" s="1" t="s">
        <v>330</v>
      </c>
      <c r="T145" s="2"/>
      <c r="V145" s="1" t="str">
        <f t="shared" si="16"/>
        <v/>
      </c>
      <c r="W145" s="1" t="str">
        <f t="shared" si="17"/>
        <v/>
      </c>
      <c r="AI145" s="28" t="str">
        <f t="shared" si="18"/>
        <v/>
      </c>
    </row>
    <row r="146" spans="1:36" hidden="1" x14ac:dyDescent="0.2">
      <c r="A146" s="1">
        <v>2102</v>
      </c>
      <c r="B146" s="1" t="s">
        <v>28</v>
      </c>
      <c r="C146" s="1" t="s">
        <v>156</v>
      </c>
      <c r="D146" s="1" t="s">
        <v>29</v>
      </c>
      <c r="E146" s="1" t="s">
        <v>286</v>
      </c>
      <c r="F146" s="1" t="str">
        <f>IF(ISBLANK(E146), "", Table2[[#This Row],[unique_id]])</f>
        <v>home_power</v>
      </c>
      <c r="G146" s="1" t="s">
        <v>545</v>
      </c>
      <c r="H146" s="1" t="s">
        <v>328</v>
      </c>
      <c r="I146" s="1" t="s">
        <v>144</v>
      </c>
      <c r="K146" s="1" t="s">
        <v>92</v>
      </c>
      <c r="P146" s="1" t="s">
        <v>558</v>
      </c>
      <c r="R146" s="1" t="s">
        <v>330</v>
      </c>
      <c r="T146" s="2"/>
      <c r="V146" s="1" t="str">
        <f t="shared" si="16"/>
        <v/>
      </c>
      <c r="W146" s="1" t="str">
        <f t="shared" si="17"/>
        <v/>
      </c>
      <c r="AI146" s="28" t="str">
        <f t="shared" si="18"/>
        <v/>
      </c>
    </row>
    <row r="147" spans="1:36" hidden="1" x14ac:dyDescent="0.2">
      <c r="A147" s="1">
        <v>2103</v>
      </c>
      <c r="B147" s="1" t="s">
        <v>28</v>
      </c>
      <c r="C147" s="1" t="s">
        <v>291</v>
      </c>
      <c r="D147" s="1" t="s">
        <v>29</v>
      </c>
      <c r="E147" s="1" t="s">
        <v>295</v>
      </c>
      <c r="F147" s="1" t="str">
        <f>IF(ISBLANK(E147), "", Table2[[#This Row],[unique_id]])</f>
        <v>various_adhoc_outlet_current_consumption</v>
      </c>
      <c r="G147" s="1" t="s">
        <v>285</v>
      </c>
      <c r="H147" s="1" t="s">
        <v>328</v>
      </c>
      <c r="I147" s="1" t="s">
        <v>144</v>
      </c>
      <c r="K147" s="1" t="s">
        <v>138</v>
      </c>
      <c r="P147" s="1" t="s">
        <v>558</v>
      </c>
      <c r="R147" s="1" t="s">
        <v>330</v>
      </c>
      <c r="T147" s="2"/>
      <c r="V147" s="1" t="str">
        <f t="shared" si="16"/>
        <v/>
      </c>
      <c r="W147" s="1" t="str">
        <f t="shared" si="17"/>
        <v/>
      </c>
      <c r="AI147" s="28"/>
      <c r="AJ147" s="5"/>
    </row>
    <row r="148" spans="1:36" hidden="1" x14ac:dyDescent="0.2">
      <c r="A148" s="1">
        <v>2104</v>
      </c>
      <c r="B148" s="1" t="s">
        <v>28</v>
      </c>
      <c r="C148" s="1" t="s">
        <v>291</v>
      </c>
      <c r="D148" s="1" t="s">
        <v>29</v>
      </c>
      <c r="E148" s="1" t="s">
        <v>297</v>
      </c>
      <c r="F148" s="1" t="str">
        <f>IF(ISBLANK(E148), "", Table2[[#This Row],[unique_id]])</f>
        <v>study_battery_charger_current_consumption</v>
      </c>
      <c r="G148" s="1" t="s">
        <v>284</v>
      </c>
      <c r="H148" s="1" t="s">
        <v>328</v>
      </c>
      <c r="I148" s="1" t="s">
        <v>144</v>
      </c>
      <c r="K148" s="1" t="s">
        <v>138</v>
      </c>
      <c r="P148" s="1" t="s">
        <v>558</v>
      </c>
      <c r="R148" s="1" t="s">
        <v>330</v>
      </c>
      <c r="T148" s="2"/>
      <c r="V148" s="1" t="str">
        <f t="shared" si="16"/>
        <v/>
      </c>
      <c r="W148" s="1" t="str">
        <f t="shared" si="17"/>
        <v/>
      </c>
      <c r="AI148" s="28"/>
    </row>
    <row r="149" spans="1:36" hidden="1" x14ac:dyDescent="0.2">
      <c r="A149" s="1">
        <v>2105</v>
      </c>
      <c r="B149" s="1" t="s">
        <v>28</v>
      </c>
      <c r="C149" s="1" t="s">
        <v>291</v>
      </c>
      <c r="D149" s="1" t="s">
        <v>29</v>
      </c>
      <c r="E149" s="1" t="s">
        <v>296</v>
      </c>
      <c r="F149" s="1" t="str">
        <f>IF(ISBLANK(E149), "", Table2[[#This Row],[unique_id]])</f>
        <v>laundry_vacuum_charger_current_consumption</v>
      </c>
      <c r="G149" s="1" t="s">
        <v>283</v>
      </c>
      <c r="H149" s="1" t="s">
        <v>328</v>
      </c>
      <c r="I149" s="1" t="s">
        <v>144</v>
      </c>
      <c r="K149" s="1" t="s">
        <v>138</v>
      </c>
      <c r="P149" s="1" t="s">
        <v>558</v>
      </c>
      <c r="R149" s="1" t="s">
        <v>330</v>
      </c>
      <c r="T149" s="2"/>
      <c r="V149" s="1" t="str">
        <f t="shared" si="16"/>
        <v/>
      </c>
      <c r="W149" s="1" t="str">
        <f t="shared" si="17"/>
        <v/>
      </c>
      <c r="AI149" s="28"/>
    </row>
    <row r="150" spans="1:36" hidden="1" x14ac:dyDescent="0.2">
      <c r="A150" s="1">
        <v>2106</v>
      </c>
      <c r="B150" s="1" t="s">
        <v>28</v>
      </c>
      <c r="C150" s="1" t="s">
        <v>156</v>
      </c>
      <c r="D150" s="1" t="s">
        <v>29</v>
      </c>
      <c r="E150" s="1" t="s">
        <v>548</v>
      </c>
      <c r="F150" s="1" t="str">
        <f>IF(ISBLANK(E150), "", Table2[[#This Row],[unique_id]])</f>
        <v>home_lights_power</v>
      </c>
      <c r="G150" s="1" t="s">
        <v>550</v>
      </c>
      <c r="H150" s="1" t="s">
        <v>328</v>
      </c>
      <c r="I150" s="1" t="s">
        <v>144</v>
      </c>
      <c r="K150" s="1" t="s">
        <v>138</v>
      </c>
      <c r="P150" s="1" t="s">
        <v>558</v>
      </c>
      <c r="R150" s="1" t="s">
        <v>330</v>
      </c>
      <c r="T150" s="2"/>
      <c r="V150" s="1" t="str">
        <f t="shared" si="16"/>
        <v/>
      </c>
      <c r="W150" s="1" t="str">
        <f t="shared" si="17"/>
        <v/>
      </c>
      <c r="AC150" s="4"/>
      <c r="AI150" s="28" t="str">
        <f>IF(OR(ISBLANK(AG150), ISBLANK(AH150)), "", _xlfn.CONCAT("[[""mac"", """, AG150, """], [""ip"", """, AH150, """]]"))</f>
        <v/>
      </c>
    </row>
    <row r="151" spans="1:36" ht="16" hidden="1" customHeight="1" x14ac:dyDescent="0.2">
      <c r="A151" s="1">
        <v>2107</v>
      </c>
      <c r="B151" s="1" t="s">
        <v>28</v>
      </c>
      <c r="C151" s="1" t="s">
        <v>156</v>
      </c>
      <c r="D151" s="1" t="s">
        <v>29</v>
      </c>
      <c r="E151" s="1" t="s">
        <v>549</v>
      </c>
      <c r="F151" s="1" t="str">
        <f>IF(ISBLANK(E151), "", Table2[[#This Row],[unique_id]])</f>
        <v>home_fans_power</v>
      </c>
      <c r="G151" s="1" t="s">
        <v>551</v>
      </c>
      <c r="H151" s="1" t="s">
        <v>328</v>
      </c>
      <c r="I151" s="1" t="s">
        <v>144</v>
      </c>
      <c r="K151" s="1" t="s">
        <v>138</v>
      </c>
      <c r="P151" s="1" t="s">
        <v>558</v>
      </c>
      <c r="R151" s="1" t="s">
        <v>330</v>
      </c>
      <c r="T151" s="2"/>
      <c r="V151" s="1" t="str">
        <f t="shared" si="16"/>
        <v/>
      </c>
      <c r="W151" s="1" t="str">
        <f t="shared" si="17"/>
        <v/>
      </c>
      <c r="AI151" s="28" t="str">
        <f>IF(OR(ISBLANK(AG151), ISBLANK(AH151)), "", _xlfn.CONCAT("[[""mac"", """, AG151, """], [""ip"", """, AH151, """]]"))</f>
        <v/>
      </c>
    </row>
    <row r="152" spans="1:36" ht="16" hidden="1" customHeight="1" x14ac:dyDescent="0.2">
      <c r="A152" s="1">
        <v>2108</v>
      </c>
      <c r="B152" s="1" t="s">
        <v>266</v>
      </c>
      <c r="C152" s="1" t="s">
        <v>156</v>
      </c>
      <c r="D152" s="1" t="s">
        <v>29</v>
      </c>
      <c r="E152" s="1" t="s">
        <v>540</v>
      </c>
      <c r="F152" s="1" t="str">
        <f>IF(ISBLANK(E152), "", Table2[[#This Row],[unique_id]])</f>
        <v>pool_filter_power</v>
      </c>
      <c r="G152" s="1" t="s">
        <v>539</v>
      </c>
      <c r="H152" s="1" t="s">
        <v>328</v>
      </c>
      <c r="I152" s="1" t="s">
        <v>144</v>
      </c>
      <c r="K152" s="1" t="s">
        <v>138</v>
      </c>
      <c r="P152" s="1" t="s">
        <v>558</v>
      </c>
      <c r="R152" s="1" t="s">
        <v>330</v>
      </c>
      <c r="T152" s="2"/>
      <c r="V152" s="1" t="str">
        <f t="shared" si="16"/>
        <v/>
      </c>
      <c r="W152" s="1" t="str">
        <f t="shared" si="17"/>
        <v/>
      </c>
      <c r="AI152" s="28" t="str">
        <f>IF(OR(ISBLANK(AG152), ISBLANK(AH152)), "", _xlfn.CONCAT("[[""mac"", """, AG152, """], [""ip"", """, AH152, """]]"))</f>
        <v/>
      </c>
    </row>
    <row r="153" spans="1:36" ht="16" hidden="1" customHeight="1" x14ac:dyDescent="0.2">
      <c r="A153" s="1">
        <v>2109</v>
      </c>
      <c r="B153" s="1" t="s">
        <v>266</v>
      </c>
      <c r="C153" s="1" t="s">
        <v>156</v>
      </c>
      <c r="D153" s="1" t="s">
        <v>29</v>
      </c>
      <c r="E153" s="1" t="s">
        <v>301</v>
      </c>
      <c r="F153" s="1" t="str">
        <f>IF(ISBLANK(E153), "", Table2[[#This Row],[unique_id]])</f>
        <v>roof_water_heater_booster_power</v>
      </c>
      <c r="G153" s="1" t="s">
        <v>300</v>
      </c>
      <c r="H153" s="1" t="s">
        <v>328</v>
      </c>
      <c r="I153" s="1" t="s">
        <v>144</v>
      </c>
      <c r="K153" s="1" t="s">
        <v>138</v>
      </c>
      <c r="P153" s="1" t="s">
        <v>558</v>
      </c>
      <c r="R153" s="1" t="s">
        <v>330</v>
      </c>
      <c r="T153" s="2"/>
      <c r="V153" s="1" t="str">
        <f t="shared" si="16"/>
        <v/>
      </c>
      <c r="W153" s="1" t="str">
        <f t="shared" si="17"/>
        <v/>
      </c>
      <c r="AI153" s="28" t="str">
        <f>IF(OR(ISBLANK(AG153), ISBLANK(AH153)), "", _xlfn.CONCAT("[[""mac"", """, AG153, """], [""ip"", """, AH153, """]]"))</f>
        <v/>
      </c>
    </row>
    <row r="154" spans="1:36" ht="16" hidden="1" customHeight="1" x14ac:dyDescent="0.2">
      <c r="A154" s="1">
        <v>2110</v>
      </c>
      <c r="B154" s="1" t="s">
        <v>28</v>
      </c>
      <c r="C154" s="1" t="s">
        <v>291</v>
      </c>
      <c r="D154" s="1" t="s">
        <v>29</v>
      </c>
      <c r="E154" s="1" t="s">
        <v>305</v>
      </c>
      <c r="F154" s="1" t="str">
        <f>IF(ISBLANK(E154), "", Table2[[#This Row],[unique_id]])</f>
        <v>kitchen_dish_washer_current_consumption</v>
      </c>
      <c r="G154" s="1" t="s">
        <v>281</v>
      </c>
      <c r="H154" s="1" t="s">
        <v>328</v>
      </c>
      <c r="I154" s="1" t="s">
        <v>144</v>
      </c>
      <c r="K154" s="1" t="s">
        <v>138</v>
      </c>
      <c r="P154" s="1" t="s">
        <v>558</v>
      </c>
      <c r="R154" s="1" t="s">
        <v>330</v>
      </c>
      <c r="T154" s="2"/>
      <c r="V154" s="1" t="str">
        <f t="shared" si="16"/>
        <v/>
      </c>
      <c r="W154" s="1" t="str">
        <f t="shared" si="17"/>
        <v/>
      </c>
      <c r="AI154" s="28"/>
    </row>
    <row r="155" spans="1:36" hidden="1" x14ac:dyDescent="0.2">
      <c r="A155" s="1">
        <v>2111</v>
      </c>
      <c r="B155" s="1" t="s">
        <v>28</v>
      </c>
      <c r="C155" s="1" t="s">
        <v>291</v>
      </c>
      <c r="D155" s="1" t="s">
        <v>29</v>
      </c>
      <c r="E155" s="1" t="s">
        <v>299</v>
      </c>
      <c r="F155" s="1" t="str">
        <f>IF(ISBLANK(E155), "", Table2[[#This Row],[unique_id]])</f>
        <v>laundry_clothes_dryer_current_consumption</v>
      </c>
      <c r="G155" s="1" t="s">
        <v>282</v>
      </c>
      <c r="H155" s="1" t="s">
        <v>328</v>
      </c>
      <c r="I155" s="1" t="s">
        <v>144</v>
      </c>
      <c r="K155" s="1" t="s">
        <v>138</v>
      </c>
      <c r="P155" s="1" t="s">
        <v>558</v>
      </c>
      <c r="R155" s="1" t="s">
        <v>330</v>
      </c>
      <c r="T155" s="2"/>
      <c r="V155" s="1" t="str">
        <f t="shared" si="16"/>
        <v/>
      </c>
      <c r="W155" s="1" t="str">
        <f t="shared" si="17"/>
        <v/>
      </c>
      <c r="AI155" s="28"/>
    </row>
    <row r="156" spans="1:36" hidden="1" x14ac:dyDescent="0.2">
      <c r="A156" s="1">
        <v>2112</v>
      </c>
      <c r="B156" s="1" t="s">
        <v>28</v>
      </c>
      <c r="C156" s="1" t="s">
        <v>291</v>
      </c>
      <c r="D156" s="1" t="s">
        <v>29</v>
      </c>
      <c r="E156" s="1" t="s">
        <v>298</v>
      </c>
      <c r="F156" s="1" t="str">
        <f>IF(ISBLANK(E156), "", Table2[[#This Row],[unique_id]])</f>
        <v>laundry_washing_machine_current_consumption</v>
      </c>
      <c r="G156" s="1" t="s">
        <v>280</v>
      </c>
      <c r="H156" s="1" t="s">
        <v>328</v>
      </c>
      <c r="I156" s="1" t="s">
        <v>144</v>
      </c>
      <c r="K156" s="1" t="s">
        <v>138</v>
      </c>
      <c r="P156" s="1" t="s">
        <v>558</v>
      </c>
      <c r="R156" s="1" t="s">
        <v>330</v>
      </c>
      <c r="T156" s="2"/>
      <c r="V156" s="1" t="str">
        <f t="shared" si="16"/>
        <v/>
      </c>
      <c r="W156" s="1" t="str">
        <f t="shared" si="17"/>
        <v/>
      </c>
      <c r="AI156" s="28"/>
    </row>
    <row r="157" spans="1:36" hidden="1" x14ac:dyDescent="0.2">
      <c r="A157" s="1">
        <v>2113</v>
      </c>
      <c r="B157" s="1" t="s">
        <v>28</v>
      </c>
      <c r="C157" s="1" t="s">
        <v>291</v>
      </c>
      <c r="D157" s="1" t="s">
        <v>29</v>
      </c>
      <c r="E157" s="1" t="s">
        <v>290</v>
      </c>
      <c r="F157" s="1" t="str">
        <f>IF(ISBLANK(E157), "", Table2[[#This Row],[unique_id]])</f>
        <v>kitchen_coffee_machine_current_consumption</v>
      </c>
      <c r="G157" s="1" t="s">
        <v>137</v>
      </c>
      <c r="H157" s="1" t="s">
        <v>328</v>
      </c>
      <c r="I157" s="1" t="s">
        <v>144</v>
      </c>
      <c r="K157" s="1" t="s">
        <v>138</v>
      </c>
      <c r="P157" s="1" t="s">
        <v>558</v>
      </c>
      <c r="R157" s="1" t="s">
        <v>330</v>
      </c>
      <c r="T157" s="2"/>
      <c r="V157" s="1" t="str">
        <f t="shared" si="16"/>
        <v/>
      </c>
      <c r="W157" s="1" t="str">
        <f t="shared" si="17"/>
        <v/>
      </c>
      <c r="AI157" s="28"/>
    </row>
    <row r="158" spans="1:36" hidden="1" x14ac:dyDescent="0.2">
      <c r="A158" s="1">
        <v>2114</v>
      </c>
      <c r="B158" s="1" t="s">
        <v>28</v>
      </c>
      <c r="C158" s="1" t="s">
        <v>291</v>
      </c>
      <c r="D158" s="1" t="s">
        <v>29</v>
      </c>
      <c r="E158" s="1" t="s">
        <v>270</v>
      </c>
      <c r="F158" s="1" t="str">
        <f>IF(ISBLANK(E158), "", Table2[[#This Row],[unique_id]])</f>
        <v>kitchen_fridge_current_consumption</v>
      </c>
      <c r="G158" s="1" t="s">
        <v>276</v>
      </c>
      <c r="H158" s="1" t="s">
        <v>328</v>
      </c>
      <c r="I158" s="1" t="s">
        <v>144</v>
      </c>
      <c r="K158" s="1" t="s">
        <v>138</v>
      </c>
      <c r="P158" s="1" t="s">
        <v>558</v>
      </c>
      <c r="R158" s="1" t="s">
        <v>330</v>
      </c>
      <c r="T158" s="2"/>
      <c r="V158" s="1" t="str">
        <f t="shared" si="16"/>
        <v/>
      </c>
      <c r="W158" s="1" t="str">
        <f t="shared" si="17"/>
        <v/>
      </c>
      <c r="AI158" s="28"/>
    </row>
    <row r="159" spans="1:36" hidden="1" x14ac:dyDescent="0.2">
      <c r="A159" s="1">
        <v>2115</v>
      </c>
      <c r="B159" s="1" t="s">
        <v>28</v>
      </c>
      <c r="C159" s="1" t="s">
        <v>291</v>
      </c>
      <c r="D159" s="1" t="s">
        <v>29</v>
      </c>
      <c r="E159" s="1" t="s">
        <v>268</v>
      </c>
      <c r="F159" s="1" t="str">
        <f>IF(ISBLANK(E159), "", Table2[[#This Row],[unique_id]])</f>
        <v>deck_freezer_current_consumption</v>
      </c>
      <c r="G159" s="1" t="s">
        <v>277</v>
      </c>
      <c r="H159" s="1" t="s">
        <v>328</v>
      </c>
      <c r="I159" s="1" t="s">
        <v>144</v>
      </c>
      <c r="K159" s="1" t="s">
        <v>138</v>
      </c>
      <c r="P159" s="1" t="s">
        <v>558</v>
      </c>
      <c r="R159" s="1" t="s">
        <v>330</v>
      </c>
      <c r="T159" s="2"/>
      <c r="V159" s="1" t="str">
        <f t="shared" si="16"/>
        <v/>
      </c>
      <c r="W159" s="1" t="str">
        <f t="shared" si="17"/>
        <v/>
      </c>
      <c r="AI159" s="28"/>
    </row>
    <row r="160" spans="1:36" hidden="1" x14ac:dyDescent="0.2">
      <c r="A160" s="1">
        <v>2116</v>
      </c>
      <c r="B160" s="1" t="s">
        <v>28</v>
      </c>
      <c r="C160" s="1" t="s">
        <v>291</v>
      </c>
      <c r="D160" s="1" t="s">
        <v>29</v>
      </c>
      <c r="E160" s="1" t="s">
        <v>585</v>
      </c>
      <c r="F160" s="1" t="str">
        <f>IF(ISBLANK(E160), "", Table2[[#This Row],[unique_id]])</f>
        <v>deck_festoons_current_consumption</v>
      </c>
      <c r="G160" s="1" t="s">
        <v>455</v>
      </c>
      <c r="H160" s="1" t="s">
        <v>328</v>
      </c>
      <c r="I160" s="1" t="s">
        <v>144</v>
      </c>
      <c r="K160" s="1" t="s">
        <v>138</v>
      </c>
      <c r="P160" s="1" t="s">
        <v>558</v>
      </c>
      <c r="R160" s="1" t="s">
        <v>330</v>
      </c>
      <c r="T160" s="2"/>
      <c r="V160" s="1" t="str">
        <f t="shared" si="16"/>
        <v/>
      </c>
      <c r="W160" s="1" t="str">
        <f t="shared" si="17"/>
        <v/>
      </c>
      <c r="AI160" s="28"/>
    </row>
    <row r="161" spans="1:35" hidden="1" x14ac:dyDescent="0.2">
      <c r="A161" s="1">
        <v>2117</v>
      </c>
      <c r="B161" s="1" t="s">
        <v>28</v>
      </c>
      <c r="C161" s="1" t="s">
        <v>291</v>
      </c>
      <c r="D161" s="1" t="s">
        <v>29</v>
      </c>
      <c r="E161" s="1" t="s">
        <v>271</v>
      </c>
      <c r="F161" s="1" t="str">
        <f>IF(ISBLANK(E161), "", Table2[[#This Row],[unique_id]])</f>
        <v>lounge_tv_current_consumption</v>
      </c>
      <c r="G161" s="1" t="s">
        <v>194</v>
      </c>
      <c r="H161" s="1" t="s">
        <v>328</v>
      </c>
      <c r="I161" s="1" t="s">
        <v>144</v>
      </c>
      <c r="K161" s="1" t="s">
        <v>138</v>
      </c>
      <c r="P161" s="1" t="s">
        <v>558</v>
      </c>
      <c r="R161" s="1" t="s">
        <v>330</v>
      </c>
      <c r="T161" s="2"/>
      <c r="V161" s="1" t="str">
        <f t="shared" si="16"/>
        <v/>
      </c>
      <c r="W161" s="1" t="str">
        <f t="shared" si="17"/>
        <v/>
      </c>
      <c r="AI161" s="28"/>
    </row>
    <row r="162" spans="1:35" hidden="1" x14ac:dyDescent="0.2">
      <c r="A162" s="1">
        <v>2118</v>
      </c>
      <c r="B162" s="1" t="s">
        <v>28</v>
      </c>
      <c r="C162" s="1" t="s">
        <v>291</v>
      </c>
      <c r="D162" s="1" t="s">
        <v>29</v>
      </c>
      <c r="E162" s="1" t="s">
        <v>304</v>
      </c>
      <c r="F162" s="1" t="str">
        <f>IF(ISBLANK(E162), "", Table2[[#This Row],[unique_id]])</f>
        <v>bathroom_rails_current_consumption</v>
      </c>
      <c r="G162" s="1" t="s">
        <v>303</v>
      </c>
      <c r="H162" s="1" t="s">
        <v>328</v>
      </c>
      <c r="I162" s="1" t="s">
        <v>144</v>
      </c>
      <c r="K162" s="1" t="s">
        <v>138</v>
      </c>
      <c r="P162" s="1" t="s">
        <v>558</v>
      </c>
      <c r="R162" s="1" t="s">
        <v>330</v>
      </c>
      <c r="T162" s="2"/>
      <c r="V162" s="1" t="str">
        <f t="shared" si="16"/>
        <v/>
      </c>
      <c r="W162" s="1" t="str">
        <f t="shared" si="17"/>
        <v/>
      </c>
      <c r="AI162" s="28"/>
    </row>
    <row r="163" spans="1:35" hidden="1" x14ac:dyDescent="0.2">
      <c r="A163" s="1">
        <v>2119</v>
      </c>
      <c r="B163" s="1" t="s">
        <v>28</v>
      </c>
      <c r="C163" s="1" t="s">
        <v>291</v>
      </c>
      <c r="D163" s="1" t="s">
        <v>29</v>
      </c>
      <c r="E163" s="1" t="s">
        <v>287</v>
      </c>
      <c r="F163" s="1" t="str">
        <f>IF(ISBLANK(E163), "", Table2[[#This Row],[unique_id]])</f>
        <v>study_outlet_current_consumption</v>
      </c>
      <c r="G163" s="1" t="s">
        <v>279</v>
      </c>
      <c r="H163" s="1" t="s">
        <v>328</v>
      </c>
      <c r="I163" s="1" t="s">
        <v>144</v>
      </c>
      <c r="K163" s="1" t="s">
        <v>138</v>
      </c>
      <c r="P163" s="1" t="s">
        <v>558</v>
      </c>
      <c r="R163" s="1" t="s">
        <v>330</v>
      </c>
      <c r="T163" s="2"/>
      <c r="V163" s="1" t="str">
        <f t="shared" si="16"/>
        <v/>
      </c>
      <c r="W163" s="1" t="str">
        <f t="shared" si="17"/>
        <v/>
      </c>
      <c r="AI163" s="28"/>
    </row>
    <row r="164" spans="1:35" hidden="1" x14ac:dyDescent="0.2">
      <c r="A164" s="1">
        <v>2120</v>
      </c>
      <c r="B164" s="1" t="s">
        <v>28</v>
      </c>
      <c r="C164" s="1" t="s">
        <v>291</v>
      </c>
      <c r="D164" s="1" t="s">
        <v>29</v>
      </c>
      <c r="E164" s="1" t="s">
        <v>288</v>
      </c>
      <c r="F164" s="1" t="str">
        <f>IF(ISBLANK(E164), "", Table2[[#This Row],[unique_id]])</f>
        <v>office_outlet_current_consumption</v>
      </c>
      <c r="G164" s="1" t="s">
        <v>278</v>
      </c>
      <c r="H164" s="1" t="s">
        <v>328</v>
      </c>
      <c r="I164" s="1" t="s">
        <v>144</v>
      </c>
      <c r="K164" s="1" t="s">
        <v>138</v>
      </c>
      <c r="P164" s="1" t="s">
        <v>558</v>
      </c>
      <c r="R164" s="1" t="s">
        <v>330</v>
      </c>
      <c r="T164" s="2"/>
      <c r="V164" s="1" t="str">
        <f t="shared" si="16"/>
        <v/>
      </c>
      <c r="W164" s="1" t="str">
        <f t="shared" si="17"/>
        <v/>
      </c>
      <c r="AI164" s="28"/>
    </row>
    <row r="165" spans="1:35" hidden="1" x14ac:dyDescent="0.2">
      <c r="A165" s="1">
        <v>2121</v>
      </c>
      <c r="B165" s="1" t="s">
        <v>28</v>
      </c>
      <c r="C165" s="1" t="s">
        <v>291</v>
      </c>
      <c r="D165" s="1" t="s">
        <v>29</v>
      </c>
      <c r="E165" s="1" t="s">
        <v>572</v>
      </c>
      <c r="F165" s="1" t="str">
        <f>IF(ISBLANK(E165), "", Table2[[#This Row],[unique_id]])</f>
        <v>server_network_power</v>
      </c>
      <c r="G165" s="1" t="s">
        <v>574</v>
      </c>
      <c r="H165" s="1" t="s">
        <v>328</v>
      </c>
      <c r="I165" s="1" t="s">
        <v>144</v>
      </c>
      <c r="K165" s="1" t="s">
        <v>138</v>
      </c>
      <c r="P165" s="1" t="s">
        <v>558</v>
      </c>
      <c r="R165" s="1" t="s">
        <v>330</v>
      </c>
      <c r="T165" s="2"/>
      <c r="V165" s="1" t="str">
        <f t="shared" si="16"/>
        <v/>
      </c>
      <c r="W165" s="1" t="str">
        <f t="shared" si="17"/>
        <v/>
      </c>
      <c r="AC165" s="4"/>
      <c r="AI165" s="28" t="str">
        <f>IF(OR(ISBLANK(AG165), ISBLANK(AH165)), "", _xlfn.CONCAT("[[""mac"", """, AG165, """], [""ip"", """, AH165, """]]"))</f>
        <v/>
      </c>
    </row>
    <row r="166" spans="1:35" hidden="1" x14ac:dyDescent="0.2">
      <c r="A166" s="1">
        <v>2122</v>
      </c>
      <c r="B166" s="1" t="s">
        <v>28</v>
      </c>
      <c r="C166" s="1" t="s">
        <v>560</v>
      </c>
      <c r="D166" s="1" t="s">
        <v>565</v>
      </c>
      <c r="E166" s="1" t="s">
        <v>564</v>
      </c>
      <c r="F166" s="1" t="str">
        <f>IF(ISBLANK(E166), "", Table2[[#This Row],[unique_id]])</f>
        <v>column_break</v>
      </c>
      <c r="G166" s="1" t="s">
        <v>561</v>
      </c>
      <c r="H166" s="1" t="s">
        <v>328</v>
      </c>
      <c r="I166" s="1" t="s">
        <v>144</v>
      </c>
      <c r="K166" s="1" t="s">
        <v>562</v>
      </c>
      <c r="L166" s="1" t="s">
        <v>563</v>
      </c>
      <c r="T166" s="2"/>
      <c r="AI166" s="28" t="str">
        <f>IF(OR(ISBLANK(AG166), ISBLANK(AH166)), "", _xlfn.CONCAT("[[""mac"", """, AG166, """], [""ip"", """, AH166, """]]"))</f>
        <v/>
      </c>
    </row>
    <row r="167" spans="1:35" hidden="1" x14ac:dyDescent="0.2">
      <c r="A167" s="1">
        <v>2122</v>
      </c>
      <c r="B167" s="1" t="s">
        <v>28</v>
      </c>
      <c r="C167" s="1" t="s">
        <v>291</v>
      </c>
      <c r="D167" s="1" t="s">
        <v>29</v>
      </c>
      <c r="E167" s="1" t="s">
        <v>587</v>
      </c>
      <c r="F167" s="28" t="str">
        <f>IF(ISBLANK(E167), "", Table2[[#This Row],[unique_id]])</f>
        <v>rack_modem_current_consumption</v>
      </c>
      <c r="G167" s="1" t="s">
        <v>274</v>
      </c>
      <c r="H167" s="1" t="s">
        <v>328</v>
      </c>
      <c r="I167" s="1" t="s">
        <v>144</v>
      </c>
      <c r="T167" s="2"/>
      <c r="V167" s="1" t="str">
        <f>IF(ISBLANK(U167),  "", _xlfn.CONCAT("haas/entity/sensor/", LOWER(C167), "/", E167, "/config"))</f>
        <v/>
      </c>
      <c r="W167" s="1" t="str">
        <f>IF(ISBLANK(U167),  "", _xlfn.CONCAT("haas/entity/sensor/", LOWER(C167), "/", E167))</f>
        <v/>
      </c>
      <c r="AI167" s="28"/>
    </row>
    <row r="168" spans="1:35" hidden="1" x14ac:dyDescent="0.2">
      <c r="A168" s="1">
        <v>2123</v>
      </c>
      <c r="B168" s="1" t="s">
        <v>28</v>
      </c>
      <c r="C168" s="1" t="s">
        <v>291</v>
      </c>
      <c r="D168" s="1" t="s">
        <v>29</v>
      </c>
      <c r="E168" s="1" t="s">
        <v>289</v>
      </c>
      <c r="F168" s="28" t="str">
        <f>IF(ISBLANK(E168), "", Table2[[#This Row],[unique_id]])</f>
        <v>rack_outlet_current_consumption</v>
      </c>
      <c r="G168" s="1" t="s">
        <v>588</v>
      </c>
      <c r="H168" s="1" t="s">
        <v>328</v>
      </c>
      <c r="I168" s="1" t="s">
        <v>144</v>
      </c>
      <c r="T168" s="2"/>
      <c r="V168" s="1" t="str">
        <f>IF(ISBLANK(U168),  "", _xlfn.CONCAT("haas/entity/sensor/", LOWER(C168), "/", E168, "/config"))</f>
        <v/>
      </c>
      <c r="W168" s="1" t="str">
        <f>IF(ISBLANK(U168),  "", _xlfn.CONCAT("haas/entity/sensor/", LOWER(C168), "/", E168))</f>
        <v/>
      </c>
      <c r="AI168" s="28"/>
    </row>
    <row r="169" spans="1:35" hidden="1" x14ac:dyDescent="0.2">
      <c r="A169" s="1">
        <v>2124</v>
      </c>
      <c r="B169" s="1" t="s">
        <v>28</v>
      </c>
      <c r="C169" s="1" t="s">
        <v>291</v>
      </c>
      <c r="D169" s="1" t="s">
        <v>29</v>
      </c>
      <c r="E169" s="1" t="s">
        <v>269</v>
      </c>
      <c r="F169" s="28" t="str">
        <f>IF(ISBLANK(E169), "", Table2[[#This Row],[unique_id]])</f>
        <v>kitchen_fan_current_consumption</v>
      </c>
      <c r="G169" s="1" t="s">
        <v>273</v>
      </c>
      <c r="H169" s="1" t="s">
        <v>328</v>
      </c>
      <c r="I169" s="1" t="s">
        <v>144</v>
      </c>
      <c r="T169" s="2"/>
      <c r="V169" s="1" t="str">
        <f>IF(ISBLANK(U169),  "", _xlfn.CONCAT("haas/entity/sensor/", LOWER(C169), "/", E169, "/config"))</f>
        <v/>
      </c>
      <c r="W169" s="1" t="str">
        <f>IF(ISBLANK(U169),  "", _xlfn.CONCAT("haas/entity/sensor/", LOWER(C169), "/", E169))</f>
        <v/>
      </c>
      <c r="AI169" s="28"/>
    </row>
    <row r="170" spans="1:35" hidden="1" x14ac:dyDescent="0.2">
      <c r="A170" s="1">
        <v>2125</v>
      </c>
      <c r="B170" s="1" t="s">
        <v>28</v>
      </c>
      <c r="C170" s="1" t="s">
        <v>291</v>
      </c>
      <c r="D170" s="1" t="s">
        <v>29</v>
      </c>
      <c r="E170" s="1" t="s">
        <v>784</v>
      </c>
      <c r="F170" s="28" t="str">
        <f>IF(ISBLANK(E170), "", Table2[[#This Row],[unique_id]])</f>
        <v>roof_network_switch_current_consumption</v>
      </c>
      <c r="G170" s="1" t="s">
        <v>272</v>
      </c>
      <c r="H170" s="1" t="s">
        <v>328</v>
      </c>
      <c r="I170" s="1" t="s">
        <v>144</v>
      </c>
      <c r="T170" s="2"/>
      <c r="V170" s="1" t="str">
        <f>IF(ISBLANK(U170),  "", _xlfn.CONCAT("haas/entity/sensor/", LOWER(C170), "/", E170, "/config"))</f>
        <v/>
      </c>
      <c r="W170" s="1" t="str">
        <f>IF(ISBLANK(U170),  "", _xlfn.CONCAT("haas/entity/sensor/", LOWER(C170), "/", E170))</f>
        <v/>
      </c>
      <c r="AI170" s="28"/>
    </row>
    <row r="171" spans="1:35" hidden="1" x14ac:dyDescent="0.2">
      <c r="A171" s="1">
        <v>2150</v>
      </c>
      <c r="B171" s="1" t="s">
        <v>28</v>
      </c>
      <c r="C171" s="1" t="s">
        <v>156</v>
      </c>
      <c r="D171" s="1" t="s">
        <v>29</v>
      </c>
      <c r="E171" s="1" t="s">
        <v>546</v>
      </c>
      <c r="F171" s="1" t="str">
        <f>IF(ISBLANK(E171), "", Table2[[#This Row],[unique_id]])</f>
        <v>home_peak_energy_daily</v>
      </c>
      <c r="G171" s="1" t="s">
        <v>544</v>
      </c>
      <c r="H171" s="1" t="s">
        <v>267</v>
      </c>
      <c r="I171" s="1" t="s">
        <v>144</v>
      </c>
      <c r="K171" s="1" t="s">
        <v>92</v>
      </c>
      <c r="P171" s="1" t="s">
        <v>559</v>
      </c>
      <c r="R171" s="1" t="s">
        <v>331</v>
      </c>
      <c r="T171" s="2"/>
      <c r="AI171" s="28" t="str">
        <f t="shared" ref="AI171:AI234" si="19">IF(OR(ISBLANK(AG171), ISBLANK(AH171)), "", _xlfn.CONCAT("[[""mac"", """, AG171, """], [""ip"", """, AH171, """]]"))</f>
        <v/>
      </c>
    </row>
    <row r="172" spans="1:35" hidden="1" x14ac:dyDescent="0.2">
      <c r="A172" s="1">
        <v>2151</v>
      </c>
      <c r="B172" s="1" t="s">
        <v>28</v>
      </c>
      <c r="C172" s="1" t="s">
        <v>156</v>
      </c>
      <c r="D172" s="1" t="s">
        <v>29</v>
      </c>
      <c r="E172" s="1" t="s">
        <v>547</v>
      </c>
      <c r="F172" s="1" t="str">
        <f>IF(ISBLANK(E172), "", Table2[[#This Row],[unique_id]])</f>
        <v>home_base_energy_daily</v>
      </c>
      <c r="G172" s="1" t="s">
        <v>543</v>
      </c>
      <c r="H172" s="1" t="s">
        <v>267</v>
      </c>
      <c r="I172" s="1" t="s">
        <v>144</v>
      </c>
      <c r="K172" s="1" t="s">
        <v>92</v>
      </c>
      <c r="P172" s="1" t="s">
        <v>559</v>
      </c>
      <c r="R172" s="1" t="s">
        <v>331</v>
      </c>
      <c r="T172" s="2"/>
      <c r="V172" s="1" t="str">
        <f t="shared" ref="V172:V196" si="20">IF(ISBLANK(U172),  "", _xlfn.CONCAT("haas/entity/sensor/", LOWER(C172), "/", E172, "/config"))</f>
        <v/>
      </c>
      <c r="W172" s="1" t="str">
        <f t="shared" ref="W172:W196" si="21">IF(ISBLANK(U172),  "", _xlfn.CONCAT("haas/entity/sensor/", LOWER(C172), "/", E172))</f>
        <v/>
      </c>
      <c r="AI172" s="28" t="str">
        <f t="shared" si="19"/>
        <v/>
      </c>
    </row>
    <row r="173" spans="1:35" hidden="1" x14ac:dyDescent="0.2">
      <c r="A173" s="1">
        <v>2152</v>
      </c>
      <c r="B173" s="1" t="s">
        <v>28</v>
      </c>
      <c r="C173" s="1" t="s">
        <v>156</v>
      </c>
      <c r="D173" s="1" t="s">
        <v>29</v>
      </c>
      <c r="E173" s="1" t="s">
        <v>321</v>
      </c>
      <c r="F173" s="1" t="str">
        <f>IF(ISBLANK(E173), "", Table2[[#This Row],[unique_id]])</f>
        <v>home_energy_daily</v>
      </c>
      <c r="G173" s="1" t="s">
        <v>545</v>
      </c>
      <c r="H173" s="1" t="s">
        <v>267</v>
      </c>
      <c r="I173" s="1" t="s">
        <v>144</v>
      </c>
      <c r="K173" s="1" t="s">
        <v>92</v>
      </c>
      <c r="P173" s="1" t="s">
        <v>559</v>
      </c>
      <c r="R173" s="1" t="s">
        <v>331</v>
      </c>
      <c r="T173" s="2"/>
      <c r="V173" s="1" t="str">
        <f t="shared" si="20"/>
        <v/>
      </c>
      <c r="W173" s="1" t="str">
        <f t="shared" si="21"/>
        <v/>
      </c>
      <c r="AI173" s="28" t="str">
        <f t="shared" si="19"/>
        <v/>
      </c>
    </row>
    <row r="174" spans="1:35" hidden="1" x14ac:dyDescent="0.2">
      <c r="A174" s="1">
        <v>2153</v>
      </c>
      <c r="B174" s="1" t="s">
        <v>28</v>
      </c>
      <c r="C174" s="1" t="s">
        <v>291</v>
      </c>
      <c r="D174" s="1" t="s">
        <v>29</v>
      </c>
      <c r="E174" s="1" t="s">
        <v>318</v>
      </c>
      <c r="F174" s="1" t="str">
        <f>IF(ISBLANK(E174), "", Table2[[#This Row],[unique_id]])</f>
        <v>various_adhoc_outlet_today_s_consumption</v>
      </c>
      <c r="G174" s="1" t="s">
        <v>285</v>
      </c>
      <c r="H174" s="1" t="s">
        <v>267</v>
      </c>
      <c r="I174" s="1" t="s">
        <v>144</v>
      </c>
      <c r="K174" s="1" t="s">
        <v>138</v>
      </c>
      <c r="P174" s="1" t="s">
        <v>559</v>
      </c>
      <c r="R174" s="1" t="s">
        <v>331</v>
      </c>
      <c r="T174" s="2"/>
      <c r="V174" s="1" t="str">
        <f t="shared" si="20"/>
        <v/>
      </c>
      <c r="W174" s="1" t="str">
        <f t="shared" si="21"/>
        <v/>
      </c>
      <c r="AI174" s="28" t="str">
        <f t="shared" si="19"/>
        <v/>
      </c>
    </row>
    <row r="175" spans="1:35" hidden="1" x14ac:dyDescent="0.2">
      <c r="A175" s="1">
        <v>2154</v>
      </c>
      <c r="B175" s="1" t="s">
        <v>28</v>
      </c>
      <c r="C175" s="1" t="s">
        <v>291</v>
      </c>
      <c r="D175" s="1" t="s">
        <v>29</v>
      </c>
      <c r="E175" s="1" t="s">
        <v>316</v>
      </c>
      <c r="F175" s="1" t="str">
        <f>IF(ISBLANK(E175), "", Table2[[#This Row],[unique_id]])</f>
        <v>study_battery_charger_today_s_consumption</v>
      </c>
      <c r="G175" s="1" t="s">
        <v>284</v>
      </c>
      <c r="H175" s="1" t="s">
        <v>267</v>
      </c>
      <c r="I175" s="1" t="s">
        <v>144</v>
      </c>
      <c r="K175" s="1" t="s">
        <v>138</v>
      </c>
      <c r="P175" s="1" t="s">
        <v>559</v>
      </c>
      <c r="R175" s="1" t="s">
        <v>331</v>
      </c>
      <c r="T175" s="2"/>
      <c r="V175" s="1" t="str">
        <f t="shared" si="20"/>
        <v/>
      </c>
      <c r="W175" s="1" t="str">
        <f t="shared" si="21"/>
        <v/>
      </c>
      <c r="AI175" s="28" t="str">
        <f t="shared" si="19"/>
        <v/>
      </c>
    </row>
    <row r="176" spans="1:35" hidden="1" x14ac:dyDescent="0.2">
      <c r="A176" s="1">
        <v>2155</v>
      </c>
      <c r="B176" s="1" t="s">
        <v>28</v>
      </c>
      <c r="C176" s="1" t="s">
        <v>291</v>
      </c>
      <c r="D176" s="1" t="s">
        <v>29</v>
      </c>
      <c r="E176" s="1" t="s">
        <v>317</v>
      </c>
      <c r="F176" s="1" t="str">
        <f>IF(ISBLANK(E176), "", Table2[[#This Row],[unique_id]])</f>
        <v>laundry_vacuum_charger_today_s_consumption</v>
      </c>
      <c r="G176" s="1" t="s">
        <v>283</v>
      </c>
      <c r="H176" s="1" t="s">
        <v>267</v>
      </c>
      <c r="I176" s="1" t="s">
        <v>144</v>
      </c>
      <c r="K176" s="1" t="s">
        <v>138</v>
      </c>
      <c r="P176" s="1" t="s">
        <v>559</v>
      </c>
      <c r="R176" s="1" t="s">
        <v>331</v>
      </c>
      <c r="T176" s="2"/>
      <c r="V176" s="1" t="str">
        <f t="shared" si="20"/>
        <v/>
      </c>
      <c r="W176" s="1" t="str">
        <f t="shared" si="21"/>
        <v/>
      </c>
      <c r="AI176" s="28" t="str">
        <f t="shared" si="19"/>
        <v/>
      </c>
    </row>
    <row r="177" spans="1:35" hidden="1" x14ac:dyDescent="0.2">
      <c r="A177" s="1">
        <v>2156</v>
      </c>
      <c r="B177" s="1" t="s">
        <v>28</v>
      </c>
      <c r="C177" s="1" t="s">
        <v>156</v>
      </c>
      <c r="D177" s="1" t="s">
        <v>29</v>
      </c>
      <c r="E177" s="1" t="s">
        <v>570</v>
      </c>
      <c r="F177" s="1" t="str">
        <f>IF(ISBLANK(E177), "", Table2[[#This Row],[unique_id]])</f>
        <v>home_lights_energy_daily</v>
      </c>
      <c r="G177" s="1" t="s">
        <v>550</v>
      </c>
      <c r="H177" s="1" t="s">
        <v>267</v>
      </c>
      <c r="I177" s="1" t="s">
        <v>144</v>
      </c>
      <c r="K177" s="1" t="s">
        <v>138</v>
      </c>
      <c r="P177" s="1" t="s">
        <v>559</v>
      </c>
      <c r="R177" s="1" t="s">
        <v>331</v>
      </c>
      <c r="T177" s="2"/>
      <c r="V177" s="1" t="str">
        <f t="shared" si="20"/>
        <v/>
      </c>
      <c r="W177" s="1" t="str">
        <f t="shared" si="21"/>
        <v/>
      </c>
      <c r="AI177" s="28" t="str">
        <f t="shared" si="19"/>
        <v/>
      </c>
    </row>
    <row r="178" spans="1:35" hidden="1" x14ac:dyDescent="0.2">
      <c r="A178" s="1">
        <v>2157</v>
      </c>
      <c r="B178" s="1" t="s">
        <v>28</v>
      </c>
      <c r="C178" s="1" t="s">
        <v>156</v>
      </c>
      <c r="D178" s="1" t="s">
        <v>29</v>
      </c>
      <c r="E178" s="1" t="s">
        <v>571</v>
      </c>
      <c r="F178" s="1" t="str">
        <f>IF(ISBLANK(E178), "", Table2[[#This Row],[unique_id]])</f>
        <v>home_fans_energy_daily</v>
      </c>
      <c r="G178" s="1" t="s">
        <v>551</v>
      </c>
      <c r="H178" s="1" t="s">
        <v>267</v>
      </c>
      <c r="I178" s="1" t="s">
        <v>144</v>
      </c>
      <c r="K178" s="1" t="s">
        <v>138</v>
      </c>
      <c r="P178" s="1" t="s">
        <v>559</v>
      </c>
      <c r="R178" s="1" t="s">
        <v>331</v>
      </c>
      <c r="T178" s="2"/>
      <c r="V178" s="1" t="str">
        <f t="shared" si="20"/>
        <v/>
      </c>
      <c r="W178" s="1" t="str">
        <f t="shared" si="21"/>
        <v/>
      </c>
      <c r="AI178" s="28" t="str">
        <f t="shared" si="19"/>
        <v/>
      </c>
    </row>
    <row r="179" spans="1:35" hidden="1" x14ac:dyDescent="0.2">
      <c r="A179" s="1">
        <v>2158</v>
      </c>
      <c r="B179" s="1" t="s">
        <v>266</v>
      </c>
      <c r="C179" s="1" t="s">
        <v>575</v>
      </c>
      <c r="D179" s="1" t="s">
        <v>29</v>
      </c>
      <c r="E179" s="1" t="s">
        <v>538</v>
      </c>
      <c r="F179" s="1" t="str">
        <f>IF(ISBLANK(E179), "", Table2[[#This Row],[unique_id]])</f>
        <v>pool_filter_energy_daily</v>
      </c>
      <c r="G179" s="1" t="s">
        <v>539</v>
      </c>
      <c r="H179" s="1" t="s">
        <v>267</v>
      </c>
      <c r="I179" s="1" t="s">
        <v>144</v>
      </c>
      <c r="K179" s="1" t="s">
        <v>138</v>
      </c>
      <c r="P179" s="1" t="s">
        <v>559</v>
      </c>
      <c r="R179" s="1" t="s">
        <v>331</v>
      </c>
      <c r="T179" s="2"/>
      <c r="V179" s="1" t="str">
        <f t="shared" si="20"/>
        <v/>
      </c>
      <c r="W179" s="1" t="str">
        <f t="shared" si="21"/>
        <v/>
      </c>
      <c r="AI179" s="28" t="str">
        <f t="shared" si="19"/>
        <v/>
      </c>
    </row>
    <row r="180" spans="1:35" hidden="1" x14ac:dyDescent="0.2">
      <c r="A180" s="1">
        <v>2159</v>
      </c>
      <c r="B180" s="1" t="s">
        <v>266</v>
      </c>
      <c r="C180" s="1" t="s">
        <v>575</v>
      </c>
      <c r="D180" s="1" t="s">
        <v>29</v>
      </c>
      <c r="E180" s="1" t="s">
        <v>329</v>
      </c>
      <c r="F180" s="1" t="str">
        <f>IF(ISBLANK(E180), "", Table2[[#This Row],[unique_id]])</f>
        <v>roof_water_heater_booster_energy_daily</v>
      </c>
      <c r="G180" s="1" t="s">
        <v>300</v>
      </c>
      <c r="H180" s="1" t="s">
        <v>267</v>
      </c>
      <c r="I180" s="1" t="s">
        <v>144</v>
      </c>
      <c r="K180" s="1" t="s">
        <v>138</v>
      </c>
      <c r="P180" s="1" t="s">
        <v>559</v>
      </c>
      <c r="R180" s="1" t="s">
        <v>331</v>
      </c>
      <c r="T180" s="2"/>
      <c r="V180" s="1" t="str">
        <f t="shared" si="20"/>
        <v/>
      </c>
      <c r="W180" s="1" t="str">
        <f t="shared" si="21"/>
        <v/>
      </c>
      <c r="AI180" s="28" t="str">
        <f t="shared" si="19"/>
        <v/>
      </c>
    </row>
    <row r="181" spans="1:35" hidden="1" x14ac:dyDescent="0.2">
      <c r="A181" s="1">
        <v>2160</v>
      </c>
      <c r="B181" s="1" t="s">
        <v>28</v>
      </c>
      <c r="C181" s="1" t="s">
        <v>291</v>
      </c>
      <c r="D181" s="1" t="s">
        <v>29</v>
      </c>
      <c r="E181" s="1" t="s">
        <v>306</v>
      </c>
      <c r="F181" s="1" t="str">
        <f>IF(ISBLANK(E181), "", Table2[[#This Row],[unique_id]])</f>
        <v>kitchen_dish_washer_today_s_consumption</v>
      </c>
      <c r="G181" s="1" t="s">
        <v>281</v>
      </c>
      <c r="H181" s="1" t="s">
        <v>267</v>
      </c>
      <c r="I181" s="1" t="s">
        <v>144</v>
      </c>
      <c r="K181" s="1" t="s">
        <v>138</v>
      </c>
      <c r="P181" s="1" t="s">
        <v>559</v>
      </c>
      <c r="R181" s="1" t="s">
        <v>331</v>
      </c>
      <c r="T181" s="2"/>
      <c r="V181" s="1" t="str">
        <f t="shared" si="20"/>
        <v/>
      </c>
      <c r="W181" s="1" t="str">
        <f t="shared" si="21"/>
        <v/>
      </c>
      <c r="AI181" s="28" t="str">
        <f t="shared" si="19"/>
        <v/>
      </c>
    </row>
    <row r="182" spans="1:35" hidden="1" x14ac:dyDescent="0.2">
      <c r="A182" s="1">
        <v>2161</v>
      </c>
      <c r="B182" s="1" t="s">
        <v>28</v>
      </c>
      <c r="C182" s="1" t="s">
        <v>291</v>
      </c>
      <c r="D182" s="1" t="s">
        <v>29</v>
      </c>
      <c r="E182" s="1" t="s">
        <v>307</v>
      </c>
      <c r="F182" s="1" t="str">
        <f>IF(ISBLANK(E182), "", Table2[[#This Row],[unique_id]])</f>
        <v>laundry_clothes_dryer_today_s_consumption</v>
      </c>
      <c r="G182" s="1" t="s">
        <v>282</v>
      </c>
      <c r="H182" s="1" t="s">
        <v>267</v>
      </c>
      <c r="I182" s="1" t="s">
        <v>144</v>
      </c>
      <c r="K182" s="1" t="s">
        <v>138</v>
      </c>
      <c r="P182" s="1" t="s">
        <v>559</v>
      </c>
      <c r="R182" s="1" t="s">
        <v>331</v>
      </c>
      <c r="T182" s="2"/>
      <c r="V182" s="1" t="str">
        <f t="shared" si="20"/>
        <v/>
      </c>
      <c r="W182" s="1" t="str">
        <f t="shared" si="21"/>
        <v/>
      </c>
      <c r="AI182" s="28" t="str">
        <f t="shared" si="19"/>
        <v/>
      </c>
    </row>
    <row r="183" spans="1:35" hidden="1" x14ac:dyDescent="0.2">
      <c r="A183" s="1">
        <v>2162</v>
      </c>
      <c r="B183" s="1" t="s">
        <v>28</v>
      </c>
      <c r="C183" s="1" t="s">
        <v>291</v>
      </c>
      <c r="D183" s="1" t="s">
        <v>29</v>
      </c>
      <c r="E183" s="1" t="s">
        <v>308</v>
      </c>
      <c r="F183" s="1" t="str">
        <f>IF(ISBLANK(E183), "", Table2[[#This Row],[unique_id]])</f>
        <v>laundry_washing_machine_today_s_consumption</v>
      </c>
      <c r="G183" s="1" t="s">
        <v>280</v>
      </c>
      <c r="H183" s="1" t="s">
        <v>267</v>
      </c>
      <c r="I183" s="1" t="s">
        <v>144</v>
      </c>
      <c r="K183" s="1" t="s">
        <v>138</v>
      </c>
      <c r="P183" s="1" t="s">
        <v>559</v>
      </c>
      <c r="R183" s="1" t="s">
        <v>331</v>
      </c>
      <c r="T183" s="2"/>
      <c r="V183" s="1" t="str">
        <f t="shared" si="20"/>
        <v/>
      </c>
      <c r="W183" s="1" t="str">
        <f t="shared" si="21"/>
        <v/>
      </c>
      <c r="AI183" s="28" t="str">
        <f t="shared" si="19"/>
        <v/>
      </c>
    </row>
    <row r="184" spans="1:35" hidden="1" x14ac:dyDescent="0.2">
      <c r="A184" s="1">
        <v>2163</v>
      </c>
      <c r="B184" s="1" t="s">
        <v>28</v>
      </c>
      <c r="C184" s="1" t="s">
        <v>291</v>
      </c>
      <c r="D184" s="1" t="s">
        <v>29</v>
      </c>
      <c r="E184" s="1" t="s">
        <v>309</v>
      </c>
      <c r="F184" s="1" t="str">
        <f>IF(ISBLANK(E184), "", Table2[[#This Row],[unique_id]])</f>
        <v>kitchen_coffee_machine_today_s_consumption</v>
      </c>
      <c r="G184" s="1" t="s">
        <v>137</v>
      </c>
      <c r="H184" s="1" t="s">
        <v>267</v>
      </c>
      <c r="I184" s="1" t="s">
        <v>144</v>
      </c>
      <c r="K184" s="1" t="s">
        <v>138</v>
      </c>
      <c r="P184" s="1" t="s">
        <v>559</v>
      </c>
      <c r="R184" s="1" t="s">
        <v>331</v>
      </c>
      <c r="T184" s="2"/>
      <c r="V184" s="1" t="str">
        <f t="shared" si="20"/>
        <v/>
      </c>
      <c r="W184" s="1" t="str">
        <f t="shared" si="21"/>
        <v/>
      </c>
      <c r="AI184" s="28" t="str">
        <f t="shared" si="19"/>
        <v/>
      </c>
    </row>
    <row r="185" spans="1:35" hidden="1" x14ac:dyDescent="0.2">
      <c r="A185" s="1">
        <v>2164</v>
      </c>
      <c r="B185" s="1" t="s">
        <v>28</v>
      </c>
      <c r="C185" s="1" t="s">
        <v>291</v>
      </c>
      <c r="D185" s="1" t="s">
        <v>29</v>
      </c>
      <c r="E185" s="1" t="s">
        <v>310</v>
      </c>
      <c r="F185" s="1" t="str">
        <f>IF(ISBLANK(E185), "", Table2[[#This Row],[unique_id]])</f>
        <v>kitchen_fridge_today_s_consumption</v>
      </c>
      <c r="G185" s="1" t="s">
        <v>276</v>
      </c>
      <c r="H185" s="1" t="s">
        <v>267</v>
      </c>
      <c r="I185" s="1" t="s">
        <v>144</v>
      </c>
      <c r="K185" s="1" t="s">
        <v>138</v>
      </c>
      <c r="P185" s="1" t="s">
        <v>559</v>
      </c>
      <c r="R185" s="1" t="s">
        <v>331</v>
      </c>
      <c r="T185" s="2"/>
      <c r="V185" s="1" t="str">
        <f t="shared" si="20"/>
        <v/>
      </c>
      <c r="W185" s="1" t="str">
        <f t="shared" si="21"/>
        <v/>
      </c>
      <c r="AI185" s="28" t="str">
        <f t="shared" si="19"/>
        <v/>
      </c>
    </row>
    <row r="186" spans="1:35" hidden="1" x14ac:dyDescent="0.2">
      <c r="A186" s="1">
        <v>2165</v>
      </c>
      <c r="B186" s="1" t="s">
        <v>28</v>
      </c>
      <c r="C186" s="1" t="s">
        <v>291</v>
      </c>
      <c r="D186" s="1" t="s">
        <v>29</v>
      </c>
      <c r="E186" s="1" t="s">
        <v>311</v>
      </c>
      <c r="F186" s="1" t="str">
        <f>IF(ISBLANK(E186), "", Table2[[#This Row],[unique_id]])</f>
        <v>deck_freezer_today_s_consumption</v>
      </c>
      <c r="G186" s="1" t="s">
        <v>277</v>
      </c>
      <c r="H186" s="1" t="s">
        <v>267</v>
      </c>
      <c r="I186" s="1" t="s">
        <v>144</v>
      </c>
      <c r="K186" s="1" t="s">
        <v>138</v>
      </c>
      <c r="P186" s="1" t="s">
        <v>559</v>
      </c>
      <c r="R186" s="1" t="s">
        <v>331</v>
      </c>
      <c r="T186" s="2"/>
      <c r="V186" s="1" t="str">
        <f t="shared" si="20"/>
        <v/>
      </c>
      <c r="W186" s="1" t="str">
        <f t="shared" si="21"/>
        <v/>
      </c>
      <c r="AI186" s="28" t="str">
        <f t="shared" si="19"/>
        <v/>
      </c>
    </row>
    <row r="187" spans="1:35" hidden="1" x14ac:dyDescent="0.2">
      <c r="A187" s="1">
        <v>2166</v>
      </c>
      <c r="B187" s="1" t="s">
        <v>28</v>
      </c>
      <c r="C187" s="1" t="s">
        <v>291</v>
      </c>
      <c r="D187" s="1" t="s">
        <v>29</v>
      </c>
      <c r="E187" s="1" t="s">
        <v>586</v>
      </c>
      <c r="F187" s="1" t="str">
        <f>IF(ISBLANK(E187), "", Table2[[#This Row],[unique_id]])</f>
        <v>deck_festoons_today_s_consumption</v>
      </c>
      <c r="G187" s="1" t="s">
        <v>455</v>
      </c>
      <c r="H187" s="1" t="s">
        <v>267</v>
      </c>
      <c r="I187" s="1" t="s">
        <v>144</v>
      </c>
      <c r="K187" s="1" t="s">
        <v>138</v>
      </c>
      <c r="P187" s="1" t="s">
        <v>559</v>
      </c>
      <c r="R187" s="1" t="s">
        <v>331</v>
      </c>
      <c r="T187" s="2"/>
      <c r="V187" s="1" t="str">
        <f t="shared" si="20"/>
        <v/>
      </c>
      <c r="W187" s="1" t="str">
        <f t="shared" si="21"/>
        <v/>
      </c>
      <c r="AI187" s="28" t="str">
        <f t="shared" si="19"/>
        <v/>
      </c>
    </row>
    <row r="188" spans="1:35" hidden="1" x14ac:dyDescent="0.2">
      <c r="A188" s="1">
        <v>2167</v>
      </c>
      <c r="B188" s="1" t="s">
        <v>28</v>
      </c>
      <c r="C188" s="1" t="s">
        <v>291</v>
      </c>
      <c r="D188" s="1" t="s">
        <v>29</v>
      </c>
      <c r="E188" s="1" t="s">
        <v>312</v>
      </c>
      <c r="F188" s="1" t="str">
        <f>IF(ISBLANK(E188), "", Table2[[#This Row],[unique_id]])</f>
        <v>lounge_tv_today_s_consumption</v>
      </c>
      <c r="G188" s="1" t="s">
        <v>194</v>
      </c>
      <c r="H188" s="1" t="s">
        <v>267</v>
      </c>
      <c r="I188" s="1" t="s">
        <v>144</v>
      </c>
      <c r="K188" s="1" t="s">
        <v>138</v>
      </c>
      <c r="P188" s="1" t="s">
        <v>559</v>
      </c>
      <c r="R188" s="1" t="s">
        <v>331</v>
      </c>
      <c r="T188" s="2"/>
      <c r="V188" s="1" t="str">
        <f t="shared" si="20"/>
        <v/>
      </c>
      <c r="W188" s="1" t="str">
        <f t="shared" si="21"/>
        <v/>
      </c>
      <c r="AI188" s="28" t="str">
        <f t="shared" si="19"/>
        <v/>
      </c>
    </row>
    <row r="189" spans="1:35" hidden="1" x14ac:dyDescent="0.2">
      <c r="A189" s="1">
        <v>2168</v>
      </c>
      <c r="B189" s="1" t="s">
        <v>28</v>
      </c>
      <c r="C189" s="1" t="s">
        <v>291</v>
      </c>
      <c r="D189" s="1" t="s">
        <v>29</v>
      </c>
      <c r="E189" s="1" t="s">
        <v>313</v>
      </c>
      <c r="F189" s="1" t="str">
        <f>IF(ISBLANK(E189), "", Table2[[#This Row],[unique_id]])</f>
        <v>bathroom_rails_today_s_consumption</v>
      </c>
      <c r="G189" s="1" t="s">
        <v>303</v>
      </c>
      <c r="H189" s="1" t="s">
        <v>267</v>
      </c>
      <c r="I189" s="1" t="s">
        <v>144</v>
      </c>
      <c r="K189" s="1" t="s">
        <v>138</v>
      </c>
      <c r="P189" s="1" t="s">
        <v>559</v>
      </c>
      <c r="R189" s="1" t="s">
        <v>331</v>
      </c>
      <c r="T189" s="2"/>
      <c r="V189" s="1" t="str">
        <f t="shared" si="20"/>
        <v/>
      </c>
      <c r="W189" s="1" t="str">
        <f t="shared" si="21"/>
        <v/>
      </c>
      <c r="AI189" s="28" t="str">
        <f t="shared" si="19"/>
        <v/>
      </c>
    </row>
    <row r="190" spans="1:35" hidden="1" x14ac:dyDescent="0.2">
      <c r="A190" s="1">
        <v>2169</v>
      </c>
      <c r="B190" s="1" t="s">
        <v>28</v>
      </c>
      <c r="C190" s="1" t="s">
        <v>291</v>
      </c>
      <c r="D190" s="1" t="s">
        <v>29</v>
      </c>
      <c r="E190" s="1" t="s">
        <v>314</v>
      </c>
      <c r="F190" s="1" t="str">
        <f>IF(ISBLANK(E190), "", Table2[[#This Row],[unique_id]])</f>
        <v>study_outlet_today_s_consumption</v>
      </c>
      <c r="G190" s="1" t="s">
        <v>279</v>
      </c>
      <c r="H190" s="1" t="s">
        <v>267</v>
      </c>
      <c r="I190" s="1" t="s">
        <v>144</v>
      </c>
      <c r="K190" s="1" t="s">
        <v>138</v>
      </c>
      <c r="P190" s="1" t="s">
        <v>559</v>
      </c>
      <c r="R190" s="1" t="s">
        <v>331</v>
      </c>
      <c r="T190" s="2"/>
      <c r="V190" s="1" t="str">
        <f t="shared" si="20"/>
        <v/>
      </c>
      <c r="W190" s="1" t="str">
        <f t="shared" si="21"/>
        <v/>
      </c>
      <c r="AI190" s="28" t="str">
        <f t="shared" si="19"/>
        <v/>
      </c>
    </row>
    <row r="191" spans="1:35" hidden="1" x14ac:dyDescent="0.2">
      <c r="A191" s="1">
        <v>2170</v>
      </c>
      <c r="B191" s="1" t="s">
        <v>28</v>
      </c>
      <c r="C191" s="1" t="s">
        <v>291</v>
      </c>
      <c r="D191" s="1" t="s">
        <v>29</v>
      </c>
      <c r="E191" s="1" t="s">
        <v>315</v>
      </c>
      <c r="F191" s="1" t="str">
        <f>IF(ISBLANK(E191), "", Table2[[#This Row],[unique_id]])</f>
        <v>office_outlet_today_s_consumption</v>
      </c>
      <c r="G191" s="1" t="s">
        <v>278</v>
      </c>
      <c r="H191" s="1" t="s">
        <v>267</v>
      </c>
      <c r="I191" s="1" t="s">
        <v>144</v>
      </c>
      <c r="K191" s="1" t="s">
        <v>138</v>
      </c>
      <c r="P191" s="1" t="s">
        <v>559</v>
      </c>
      <c r="R191" s="1" t="s">
        <v>331</v>
      </c>
      <c r="T191" s="2"/>
      <c r="V191" s="1" t="str">
        <f t="shared" si="20"/>
        <v/>
      </c>
      <c r="W191" s="1" t="str">
        <f t="shared" si="21"/>
        <v/>
      </c>
      <c r="AI191" s="28" t="str">
        <f t="shared" si="19"/>
        <v/>
      </c>
    </row>
    <row r="192" spans="1:35" hidden="1" x14ac:dyDescent="0.2">
      <c r="A192" s="1">
        <v>2171</v>
      </c>
      <c r="B192" s="1" t="s">
        <v>28</v>
      </c>
      <c r="C192" s="1" t="s">
        <v>291</v>
      </c>
      <c r="D192" s="1" t="s">
        <v>29</v>
      </c>
      <c r="E192" s="1" t="s">
        <v>785</v>
      </c>
      <c r="F192" s="28" t="str">
        <f>IF(ISBLANK(E192), "", Table2[[#This Row],[unique_id]])</f>
        <v>roof_network_switch_today_s_consumption</v>
      </c>
      <c r="G192" s="1" t="s">
        <v>272</v>
      </c>
      <c r="H192" s="1" t="s">
        <v>267</v>
      </c>
      <c r="I192" s="1" t="s">
        <v>144</v>
      </c>
      <c r="T192" s="2"/>
      <c r="V192" s="1" t="str">
        <f t="shared" si="20"/>
        <v/>
      </c>
      <c r="W192" s="1" t="str">
        <f t="shared" si="21"/>
        <v/>
      </c>
      <c r="AI192" s="28" t="str">
        <f t="shared" si="19"/>
        <v/>
      </c>
    </row>
    <row r="193" spans="1:36" hidden="1" x14ac:dyDescent="0.2">
      <c r="A193" s="1">
        <v>2172</v>
      </c>
      <c r="B193" s="1" t="s">
        <v>28</v>
      </c>
      <c r="C193" s="1" t="s">
        <v>291</v>
      </c>
      <c r="D193" s="1" t="s">
        <v>29</v>
      </c>
      <c r="E193" s="1" t="s">
        <v>781</v>
      </c>
      <c r="F193" s="28" t="str">
        <f>IF(ISBLANK(E193), "", Table2[[#This Row],[unique_id]])</f>
        <v>rack_modem_today_s_consumption</v>
      </c>
      <c r="G193" s="1" t="s">
        <v>274</v>
      </c>
      <c r="H193" s="1" t="s">
        <v>267</v>
      </c>
      <c r="I193" s="1" t="s">
        <v>144</v>
      </c>
      <c r="T193" s="2"/>
      <c r="V193" s="1" t="str">
        <f t="shared" si="20"/>
        <v/>
      </c>
      <c r="W193" s="1" t="str">
        <f t="shared" si="21"/>
        <v/>
      </c>
      <c r="AI193" s="28" t="str">
        <f t="shared" si="19"/>
        <v/>
      </c>
    </row>
    <row r="194" spans="1:36" hidden="1" x14ac:dyDescent="0.2">
      <c r="A194" s="1">
        <v>2172</v>
      </c>
      <c r="B194" s="1" t="s">
        <v>28</v>
      </c>
      <c r="C194" s="1" t="s">
        <v>291</v>
      </c>
      <c r="D194" s="1" t="s">
        <v>29</v>
      </c>
      <c r="E194" s="1" t="s">
        <v>573</v>
      </c>
      <c r="F194" s="1" t="str">
        <f>IF(ISBLANK(E194), "", Table2[[#This Row],[unique_id]])</f>
        <v>server_network_energy_daily</v>
      </c>
      <c r="G194" s="1" t="s">
        <v>574</v>
      </c>
      <c r="H194" s="1" t="s">
        <v>267</v>
      </c>
      <c r="I194" s="1" t="s">
        <v>144</v>
      </c>
      <c r="K194" s="1" t="s">
        <v>138</v>
      </c>
      <c r="P194" s="1" t="s">
        <v>559</v>
      </c>
      <c r="R194" s="1" t="s">
        <v>331</v>
      </c>
      <c r="T194" s="2"/>
      <c r="V194" s="1" t="str">
        <f t="shared" si="20"/>
        <v/>
      </c>
      <c r="W194" s="1" t="str">
        <f t="shared" si="21"/>
        <v/>
      </c>
      <c r="AI194" s="28" t="str">
        <f t="shared" si="19"/>
        <v/>
      </c>
    </row>
    <row r="195" spans="1:36" hidden="1" x14ac:dyDescent="0.2">
      <c r="A195" s="1">
        <v>2173</v>
      </c>
      <c r="B195" s="1" t="s">
        <v>28</v>
      </c>
      <c r="C195" s="1" t="s">
        <v>291</v>
      </c>
      <c r="D195" s="1" t="s">
        <v>29</v>
      </c>
      <c r="E195" s="1" t="s">
        <v>782</v>
      </c>
      <c r="F195" s="28" t="str">
        <f>IF(ISBLANK(E195), "", Table2[[#This Row],[unique_id]])</f>
        <v>rack_outlet_today_s_consumption</v>
      </c>
      <c r="G195" s="1" t="s">
        <v>588</v>
      </c>
      <c r="H195" s="1" t="s">
        <v>267</v>
      </c>
      <c r="I195" s="1" t="s">
        <v>144</v>
      </c>
      <c r="T195" s="2"/>
      <c r="V195" s="1" t="str">
        <f t="shared" si="20"/>
        <v/>
      </c>
      <c r="W195" s="1" t="str">
        <f t="shared" si="21"/>
        <v/>
      </c>
      <c r="AI195" s="28" t="str">
        <f t="shared" si="19"/>
        <v/>
      </c>
    </row>
    <row r="196" spans="1:36" hidden="1" x14ac:dyDescent="0.2">
      <c r="A196" s="1">
        <v>2174</v>
      </c>
      <c r="B196" s="1" t="s">
        <v>28</v>
      </c>
      <c r="C196" s="1" t="s">
        <v>291</v>
      </c>
      <c r="D196" s="1" t="s">
        <v>29</v>
      </c>
      <c r="E196" s="1" t="s">
        <v>783</v>
      </c>
      <c r="F196" s="28" t="str">
        <f>IF(ISBLANK(E196), "", Table2[[#This Row],[unique_id]])</f>
        <v>kitchen_fan_today_s_consumption</v>
      </c>
      <c r="G196" s="1" t="s">
        <v>273</v>
      </c>
      <c r="H196" s="1" t="s">
        <v>267</v>
      </c>
      <c r="I196" s="1" t="s">
        <v>144</v>
      </c>
      <c r="T196" s="2"/>
      <c r="V196" s="1" t="str">
        <f t="shared" si="20"/>
        <v/>
      </c>
      <c r="W196" s="1" t="str">
        <f t="shared" si="21"/>
        <v/>
      </c>
      <c r="AI196" s="28" t="str">
        <f t="shared" si="19"/>
        <v/>
      </c>
    </row>
    <row r="197" spans="1:36" hidden="1" x14ac:dyDescent="0.2">
      <c r="A197" s="1">
        <v>2175</v>
      </c>
      <c r="B197" s="1" t="s">
        <v>28</v>
      </c>
      <c r="C197" s="1" t="s">
        <v>560</v>
      </c>
      <c r="D197" s="1" t="s">
        <v>565</v>
      </c>
      <c r="E197" s="1" t="s">
        <v>564</v>
      </c>
      <c r="F197" s="1" t="str">
        <f>IF(ISBLANK(E197), "", Table2[[#This Row],[unique_id]])</f>
        <v>column_break</v>
      </c>
      <c r="G197" s="1" t="s">
        <v>561</v>
      </c>
      <c r="H197" s="1" t="s">
        <v>267</v>
      </c>
      <c r="I197" s="1" t="s">
        <v>144</v>
      </c>
      <c r="K197" s="1" t="s">
        <v>562</v>
      </c>
      <c r="L197" s="1" t="s">
        <v>563</v>
      </c>
      <c r="T197" s="2"/>
      <c r="AI197" s="28" t="str">
        <f t="shared" si="19"/>
        <v/>
      </c>
    </row>
    <row r="198" spans="1:36" hidden="1" x14ac:dyDescent="0.2">
      <c r="A198" s="1">
        <v>2201</v>
      </c>
      <c r="B198" s="1" t="s">
        <v>266</v>
      </c>
      <c r="C198" s="1" t="s">
        <v>156</v>
      </c>
      <c r="D198" s="1" t="s">
        <v>29</v>
      </c>
      <c r="E198" s="1" t="s">
        <v>556</v>
      </c>
      <c r="F198" s="1" t="str">
        <f>IF(ISBLANK(E198), "", Table2[[#This Row],[unique_id]])</f>
        <v>home_base_energy_weekly</v>
      </c>
      <c r="G198" s="1" t="s">
        <v>543</v>
      </c>
      <c r="H198" s="1" t="s">
        <v>322</v>
      </c>
      <c r="I198" s="1" t="s">
        <v>144</v>
      </c>
      <c r="K198" s="1" t="s">
        <v>92</v>
      </c>
      <c r="P198" s="1" t="s">
        <v>559</v>
      </c>
      <c r="R198" s="1" t="s">
        <v>331</v>
      </c>
      <c r="T198" s="2"/>
      <c r="V198" s="1" t="str">
        <f t="shared" ref="V198:V210" si="22">IF(ISBLANK(U198),  "", _xlfn.CONCAT("haas/entity/sensor/", LOWER(C198), "/", E198, "/config"))</f>
        <v/>
      </c>
      <c r="W198" s="1" t="str">
        <f t="shared" ref="W198:W210" si="23">IF(ISBLANK(U198),  "", _xlfn.CONCAT("haas/entity/sensor/", LOWER(C198), "/", E198))</f>
        <v/>
      </c>
      <c r="AI198" s="28" t="str">
        <f t="shared" si="19"/>
        <v/>
      </c>
    </row>
    <row r="199" spans="1:36" hidden="1" x14ac:dyDescent="0.2">
      <c r="A199" s="1">
        <v>2202</v>
      </c>
      <c r="B199" s="1" t="s">
        <v>266</v>
      </c>
      <c r="C199" s="1" t="s">
        <v>156</v>
      </c>
      <c r="D199" s="1" t="s">
        <v>29</v>
      </c>
      <c r="E199" s="1" t="s">
        <v>323</v>
      </c>
      <c r="F199" s="1" t="str">
        <f>IF(ISBLANK(E199), "", Table2[[#This Row],[unique_id]])</f>
        <v>home_energy_weekly</v>
      </c>
      <c r="G199" s="1" t="s">
        <v>545</v>
      </c>
      <c r="H199" s="1" t="s">
        <v>322</v>
      </c>
      <c r="I199" s="1" t="s">
        <v>144</v>
      </c>
      <c r="K199" s="1" t="s">
        <v>92</v>
      </c>
      <c r="P199" s="1" t="s">
        <v>559</v>
      </c>
      <c r="R199" s="1" t="s">
        <v>331</v>
      </c>
      <c r="T199" s="2"/>
      <c r="V199" s="1" t="str">
        <f t="shared" si="22"/>
        <v/>
      </c>
      <c r="W199" s="1" t="str">
        <f t="shared" si="23"/>
        <v/>
      </c>
      <c r="AI199" s="28" t="str">
        <f t="shared" si="19"/>
        <v/>
      </c>
    </row>
    <row r="200" spans="1:36" hidden="1" x14ac:dyDescent="0.2">
      <c r="A200" s="1">
        <v>2250</v>
      </c>
      <c r="B200" s="1" t="s">
        <v>266</v>
      </c>
      <c r="C200" s="1" t="s">
        <v>156</v>
      </c>
      <c r="D200" s="1" t="s">
        <v>29</v>
      </c>
      <c r="E200" s="1" t="s">
        <v>555</v>
      </c>
      <c r="F200" s="1" t="str">
        <f>IF(ISBLANK(E200), "", Table2[[#This Row],[unique_id]])</f>
        <v>home_peak_energy_monthly</v>
      </c>
      <c r="G200" s="1" t="s">
        <v>544</v>
      </c>
      <c r="H200" s="1" t="s">
        <v>325</v>
      </c>
      <c r="I200" s="1" t="s">
        <v>144</v>
      </c>
      <c r="K200" s="1" t="s">
        <v>92</v>
      </c>
      <c r="P200" s="1" t="s">
        <v>559</v>
      </c>
      <c r="R200" s="1" t="s">
        <v>331</v>
      </c>
      <c r="T200" s="2"/>
      <c r="V200" s="1" t="str">
        <f t="shared" si="22"/>
        <v/>
      </c>
      <c r="W200" s="1" t="str">
        <f t="shared" si="23"/>
        <v/>
      </c>
      <c r="AI200" s="28" t="str">
        <f t="shared" si="19"/>
        <v/>
      </c>
    </row>
    <row r="201" spans="1:36" hidden="1" x14ac:dyDescent="0.2">
      <c r="A201" s="1">
        <v>2251</v>
      </c>
      <c r="B201" s="1" t="s">
        <v>266</v>
      </c>
      <c r="C201" s="1" t="s">
        <v>156</v>
      </c>
      <c r="D201" s="1" t="s">
        <v>29</v>
      </c>
      <c r="E201" s="1" t="s">
        <v>554</v>
      </c>
      <c r="F201" s="1" t="str">
        <f>IF(ISBLANK(E201), "", Table2[[#This Row],[unique_id]])</f>
        <v>home_base_energy_monthly</v>
      </c>
      <c r="G201" s="1" t="s">
        <v>543</v>
      </c>
      <c r="H201" s="1" t="s">
        <v>325</v>
      </c>
      <c r="I201" s="1" t="s">
        <v>144</v>
      </c>
      <c r="K201" s="1" t="s">
        <v>92</v>
      </c>
      <c r="P201" s="1" t="s">
        <v>559</v>
      </c>
      <c r="R201" s="1" t="s">
        <v>331</v>
      </c>
      <c r="T201" s="2"/>
      <c r="V201" s="1" t="str">
        <f t="shared" si="22"/>
        <v/>
      </c>
      <c r="W201" s="1" t="str">
        <f t="shared" si="23"/>
        <v/>
      </c>
      <c r="AI201" s="28" t="str">
        <f t="shared" si="19"/>
        <v/>
      </c>
    </row>
    <row r="202" spans="1:36" hidden="1" x14ac:dyDescent="0.2">
      <c r="A202" s="1">
        <v>2252</v>
      </c>
      <c r="B202" s="1" t="s">
        <v>266</v>
      </c>
      <c r="C202" s="1" t="s">
        <v>156</v>
      </c>
      <c r="D202" s="1" t="s">
        <v>29</v>
      </c>
      <c r="E202" s="1" t="s">
        <v>324</v>
      </c>
      <c r="F202" s="1" t="str">
        <f>IF(ISBLANK(E202), "", Table2[[#This Row],[unique_id]])</f>
        <v>home_energy_monthly</v>
      </c>
      <c r="G202" s="1" t="s">
        <v>545</v>
      </c>
      <c r="H202" s="1" t="s">
        <v>325</v>
      </c>
      <c r="I202" s="1" t="s">
        <v>144</v>
      </c>
      <c r="K202" s="1" t="s">
        <v>92</v>
      </c>
      <c r="P202" s="1" t="s">
        <v>559</v>
      </c>
      <c r="R202" s="1" t="s">
        <v>331</v>
      </c>
      <c r="T202" s="2"/>
      <c r="V202" s="1" t="str">
        <f t="shared" si="22"/>
        <v/>
      </c>
      <c r="W202" s="1" t="str">
        <f t="shared" si="23"/>
        <v/>
      </c>
      <c r="AI202" s="28" t="str">
        <f t="shared" si="19"/>
        <v/>
      </c>
    </row>
    <row r="203" spans="1:36" hidden="1" x14ac:dyDescent="0.2">
      <c r="A203" s="1">
        <v>2300</v>
      </c>
      <c r="B203" s="1" t="s">
        <v>266</v>
      </c>
      <c r="C203" s="1" t="s">
        <v>156</v>
      </c>
      <c r="D203" s="1" t="s">
        <v>29</v>
      </c>
      <c r="E203" s="1" t="s">
        <v>553</v>
      </c>
      <c r="F203" s="1" t="str">
        <f>IF(ISBLANK(E203), "", Table2[[#This Row],[unique_id]])</f>
        <v>home_peak_energy_yearly</v>
      </c>
      <c r="G203" s="1" t="s">
        <v>544</v>
      </c>
      <c r="H203" s="1" t="s">
        <v>327</v>
      </c>
      <c r="I203" s="1" t="s">
        <v>144</v>
      </c>
      <c r="K203" s="1" t="s">
        <v>92</v>
      </c>
      <c r="P203" s="1" t="s">
        <v>559</v>
      </c>
      <c r="R203" s="1" t="s">
        <v>331</v>
      </c>
      <c r="T203" s="2"/>
      <c r="V203" s="1" t="str">
        <f t="shared" si="22"/>
        <v/>
      </c>
      <c r="W203" s="1" t="str">
        <f t="shared" si="23"/>
        <v/>
      </c>
      <c r="AI203" s="28" t="str">
        <f t="shared" si="19"/>
        <v/>
      </c>
    </row>
    <row r="204" spans="1:36" hidden="1" x14ac:dyDescent="0.2">
      <c r="A204" s="1">
        <v>2301</v>
      </c>
      <c r="B204" s="1" t="s">
        <v>266</v>
      </c>
      <c r="C204" s="1" t="s">
        <v>156</v>
      </c>
      <c r="D204" s="1" t="s">
        <v>29</v>
      </c>
      <c r="E204" s="1" t="s">
        <v>552</v>
      </c>
      <c r="F204" s="1" t="str">
        <f>IF(ISBLANK(E204), "", Table2[[#This Row],[unique_id]])</f>
        <v>home_base_energy_yearly</v>
      </c>
      <c r="G204" s="1" t="s">
        <v>543</v>
      </c>
      <c r="H204" s="1" t="s">
        <v>327</v>
      </c>
      <c r="I204" s="1" t="s">
        <v>144</v>
      </c>
      <c r="K204" s="1" t="s">
        <v>92</v>
      </c>
      <c r="P204" s="1" t="s">
        <v>559</v>
      </c>
      <c r="R204" s="1" t="s">
        <v>331</v>
      </c>
      <c r="T204" s="2"/>
      <c r="V204" s="1" t="str">
        <f t="shared" si="22"/>
        <v/>
      </c>
      <c r="W204" s="1" t="str">
        <f t="shared" si="23"/>
        <v/>
      </c>
      <c r="AI204" s="28" t="str">
        <f t="shared" si="19"/>
        <v/>
      </c>
    </row>
    <row r="205" spans="1:36" hidden="1" x14ac:dyDescent="0.2">
      <c r="A205" s="1">
        <v>2302</v>
      </c>
      <c r="B205" s="1" t="s">
        <v>266</v>
      </c>
      <c r="C205" s="1" t="s">
        <v>156</v>
      </c>
      <c r="D205" s="1" t="s">
        <v>29</v>
      </c>
      <c r="E205" s="1" t="s">
        <v>326</v>
      </c>
      <c r="F205" s="1" t="str">
        <f>IF(ISBLANK(E205), "", Table2[[#This Row],[unique_id]])</f>
        <v>home_energy_yearly</v>
      </c>
      <c r="G205" s="1" t="s">
        <v>545</v>
      </c>
      <c r="H205" s="1" t="s">
        <v>327</v>
      </c>
      <c r="I205" s="1" t="s">
        <v>144</v>
      </c>
      <c r="K205" s="1" t="s">
        <v>92</v>
      </c>
      <c r="P205" s="1" t="s">
        <v>559</v>
      </c>
      <c r="R205" s="1" t="s">
        <v>331</v>
      </c>
      <c r="T205" s="2"/>
      <c r="V205" s="1" t="str">
        <f t="shared" si="22"/>
        <v/>
      </c>
      <c r="W205" s="1" t="str">
        <f t="shared" si="23"/>
        <v/>
      </c>
      <c r="AI205" s="28" t="str">
        <f t="shared" si="19"/>
        <v/>
      </c>
    </row>
    <row r="206" spans="1:36" hidden="1" x14ac:dyDescent="0.2">
      <c r="A206" s="1">
        <v>2400</v>
      </c>
      <c r="B206" s="1" t="s">
        <v>266</v>
      </c>
      <c r="C206" s="1" t="s">
        <v>195</v>
      </c>
      <c r="D206" s="1" t="s">
        <v>29</v>
      </c>
      <c r="E206" s="1" t="s">
        <v>145</v>
      </c>
      <c r="F206" s="1" t="str">
        <f>IF(ISBLANK(E206), "", Table2[[#This Row],[unique_id]])</f>
        <v>withings_weight_kg_graham</v>
      </c>
      <c r="G206" s="1" t="s">
        <v>447</v>
      </c>
      <c r="H206" s="1" t="s">
        <v>448</v>
      </c>
      <c r="I206" s="1" t="s">
        <v>146</v>
      </c>
      <c r="K206" s="1" t="s">
        <v>138</v>
      </c>
      <c r="T206" s="2"/>
      <c r="V206" s="1" t="str">
        <f t="shared" si="22"/>
        <v/>
      </c>
      <c r="W206" s="1" t="str">
        <f t="shared" si="23"/>
        <v/>
      </c>
      <c r="AI206" s="28" t="str">
        <f t="shared" si="19"/>
        <v/>
      </c>
    </row>
    <row r="207" spans="1:36" hidden="1" x14ac:dyDescent="0.2">
      <c r="A207" s="1">
        <v>2500</v>
      </c>
      <c r="B207" s="1" t="s">
        <v>266</v>
      </c>
      <c r="C207" s="1" t="s">
        <v>422</v>
      </c>
      <c r="D207" s="1" t="s">
        <v>29</v>
      </c>
      <c r="E207" s="1" t="s">
        <v>411</v>
      </c>
      <c r="F207" s="1" t="str">
        <f>IF(ISBLANK(E207), "", Table2[[#This Row],[unique_id]])</f>
        <v>network_internet_uptime</v>
      </c>
      <c r="G207" s="1" t="s">
        <v>432</v>
      </c>
      <c r="H207" s="1" t="s">
        <v>422</v>
      </c>
      <c r="I207" s="1" t="s">
        <v>437</v>
      </c>
      <c r="K207" s="1" t="s">
        <v>138</v>
      </c>
      <c r="O207" s="1" t="s">
        <v>33</v>
      </c>
      <c r="P207" s="1" t="s">
        <v>413</v>
      </c>
      <c r="R207" s="1" t="s">
        <v>434</v>
      </c>
      <c r="S207" s="1">
        <v>200</v>
      </c>
      <c r="T207" s="2" t="s">
        <v>36</v>
      </c>
      <c r="U207" s="1" t="s">
        <v>418</v>
      </c>
      <c r="V207" s="1" t="str">
        <f t="shared" si="22"/>
        <v>haas/entity/sensor/internet/network_internet_uptime/config</v>
      </c>
      <c r="W207" s="1" t="str">
        <f t="shared" si="23"/>
        <v>haas/entity/sensor/internet/network_internet_uptime</v>
      </c>
      <c r="X207" s="1" t="s">
        <v>450</v>
      </c>
      <c r="Y207" s="1">
        <v>1</v>
      </c>
      <c r="Z207" s="1" t="s">
        <v>651</v>
      </c>
      <c r="AD207" s="1" t="s">
        <v>416</v>
      </c>
      <c r="AE207" s="1" t="s">
        <v>178</v>
      </c>
      <c r="AI207" s="28" t="str">
        <f t="shared" si="19"/>
        <v/>
      </c>
      <c r="AJ207" s="5" t="s">
        <v>417</v>
      </c>
    </row>
    <row r="208" spans="1:36" hidden="1" x14ac:dyDescent="0.2">
      <c r="A208" s="1">
        <v>2501</v>
      </c>
      <c r="B208" s="1" t="s">
        <v>266</v>
      </c>
      <c r="C208" s="1" t="s">
        <v>422</v>
      </c>
      <c r="D208" s="1" t="s">
        <v>29</v>
      </c>
      <c r="E208" s="1" t="s">
        <v>401</v>
      </c>
      <c r="F208" s="1" t="str">
        <f>IF(ISBLANK(E208), "", Table2[[#This Row],[unique_id]])</f>
        <v>network_internet_ping</v>
      </c>
      <c r="G208" s="1" t="s">
        <v>402</v>
      </c>
      <c r="H208" s="1" t="s">
        <v>422</v>
      </c>
      <c r="I208" s="1" t="s">
        <v>437</v>
      </c>
      <c r="K208" s="1" t="s">
        <v>138</v>
      </c>
      <c r="O208" s="1" t="s">
        <v>33</v>
      </c>
      <c r="P208" s="1" t="s">
        <v>414</v>
      </c>
      <c r="R208" s="1" t="s">
        <v>433</v>
      </c>
      <c r="S208" s="1">
        <v>200</v>
      </c>
      <c r="T208" s="2" t="s">
        <v>36</v>
      </c>
      <c r="U208" s="1" t="s">
        <v>419</v>
      </c>
      <c r="V208" s="1" t="str">
        <f t="shared" si="22"/>
        <v>haas/entity/sensor/internet/network_internet_ping/config</v>
      </c>
      <c r="W208" s="1" t="str">
        <f t="shared" si="23"/>
        <v>haas/entity/sensor/internet/network_internet_ping</v>
      </c>
      <c r="X208" s="7" t="s">
        <v>452</v>
      </c>
      <c r="Y208" s="1">
        <v>1</v>
      </c>
      <c r="Z208" s="1" t="s">
        <v>651</v>
      </c>
      <c r="AD208" s="1" t="s">
        <v>416</v>
      </c>
      <c r="AE208" s="1" t="s">
        <v>178</v>
      </c>
      <c r="AI208" s="28" t="str">
        <f t="shared" si="19"/>
        <v/>
      </c>
      <c r="AJ208" s="5" t="s">
        <v>417</v>
      </c>
    </row>
    <row r="209" spans="1:36" hidden="1" x14ac:dyDescent="0.2">
      <c r="A209" s="1">
        <v>2502</v>
      </c>
      <c r="B209" s="1" t="s">
        <v>266</v>
      </c>
      <c r="C209" s="1" t="s">
        <v>422</v>
      </c>
      <c r="D209" s="1" t="s">
        <v>29</v>
      </c>
      <c r="E209" s="1" t="s">
        <v>399</v>
      </c>
      <c r="F209" s="1" t="str">
        <f>IF(ISBLANK(E209), "", Table2[[#This Row],[unique_id]])</f>
        <v>network_internet_upload</v>
      </c>
      <c r="G209" s="1" t="s">
        <v>403</v>
      </c>
      <c r="H209" s="1" t="s">
        <v>422</v>
      </c>
      <c r="I209" s="1" t="s">
        <v>437</v>
      </c>
      <c r="K209" s="1" t="s">
        <v>138</v>
      </c>
      <c r="O209" s="1" t="s">
        <v>33</v>
      </c>
      <c r="P209" s="1" t="s">
        <v>415</v>
      </c>
      <c r="R209" s="1" t="s">
        <v>435</v>
      </c>
      <c r="S209" s="1">
        <v>200</v>
      </c>
      <c r="T209" s="2" t="s">
        <v>36</v>
      </c>
      <c r="U209" s="1" t="s">
        <v>420</v>
      </c>
      <c r="V209" s="1" t="str">
        <f t="shared" si="22"/>
        <v>haas/entity/sensor/internet/network_internet_upload/config</v>
      </c>
      <c r="W209" s="1" t="str">
        <f t="shared" si="23"/>
        <v>haas/entity/sensor/internet/network_internet_upload</v>
      </c>
      <c r="X209" s="7" t="s">
        <v>454</v>
      </c>
      <c r="Y209" s="1">
        <v>1</v>
      </c>
      <c r="Z209" s="1" t="s">
        <v>651</v>
      </c>
      <c r="AD209" s="1" t="s">
        <v>416</v>
      </c>
      <c r="AE209" s="1" t="s">
        <v>178</v>
      </c>
      <c r="AI209" s="28" t="str">
        <f t="shared" si="19"/>
        <v/>
      </c>
      <c r="AJ209" s="5" t="s">
        <v>417</v>
      </c>
    </row>
    <row r="210" spans="1:36" hidden="1" x14ac:dyDescent="0.2">
      <c r="A210" s="1">
        <v>2503</v>
      </c>
      <c r="B210" s="1" t="s">
        <v>266</v>
      </c>
      <c r="C210" s="1" t="s">
        <v>422</v>
      </c>
      <c r="D210" s="1" t="s">
        <v>29</v>
      </c>
      <c r="E210" s="1" t="s">
        <v>400</v>
      </c>
      <c r="F210" s="1" t="str">
        <f>IF(ISBLANK(E210), "", Table2[[#This Row],[unique_id]])</f>
        <v>network_internet_download</v>
      </c>
      <c r="G210" s="1" t="s">
        <v>404</v>
      </c>
      <c r="H210" s="1" t="s">
        <v>422</v>
      </c>
      <c r="I210" s="1" t="s">
        <v>437</v>
      </c>
      <c r="K210" s="1" t="s">
        <v>138</v>
      </c>
      <c r="O210" s="1" t="s">
        <v>33</v>
      </c>
      <c r="P210" s="1" t="s">
        <v>415</v>
      </c>
      <c r="R210" s="1" t="s">
        <v>436</v>
      </c>
      <c r="S210" s="1">
        <v>200</v>
      </c>
      <c r="T210" s="2" t="s">
        <v>36</v>
      </c>
      <c r="U210" s="1" t="s">
        <v>421</v>
      </c>
      <c r="V210" s="1" t="str">
        <f t="shared" si="22"/>
        <v>haas/entity/sensor/internet/network_internet_download/config</v>
      </c>
      <c r="W210" s="1" t="str">
        <f t="shared" si="23"/>
        <v>haas/entity/sensor/internet/network_internet_download</v>
      </c>
      <c r="X210" s="7" t="s">
        <v>454</v>
      </c>
      <c r="Y210" s="1">
        <v>1</v>
      </c>
      <c r="Z210" s="1" t="s">
        <v>651</v>
      </c>
      <c r="AD210" s="1" t="s">
        <v>416</v>
      </c>
      <c r="AE210" s="1" t="s">
        <v>178</v>
      </c>
      <c r="AI210" s="28" t="str">
        <f t="shared" si="19"/>
        <v/>
      </c>
      <c r="AJ210" s="5" t="s">
        <v>417</v>
      </c>
    </row>
    <row r="211" spans="1:36" hidden="1" x14ac:dyDescent="0.2">
      <c r="A211" s="1">
        <v>2504</v>
      </c>
      <c r="B211" s="1" t="s">
        <v>28</v>
      </c>
      <c r="C211" s="1" t="s">
        <v>560</v>
      </c>
      <c r="D211" s="1" t="s">
        <v>565</v>
      </c>
      <c r="E211" s="1" t="s">
        <v>564</v>
      </c>
      <c r="F211" s="1" t="str">
        <f>IF(ISBLANK(E211), "", Table2[[#This Row],[unique_id]])</f>
        <v>column_break</v>
      </c>
      <c r="G211" s="1" t="s">
        <v>561</v>
      </c>
      <c r="H211" s="1" t="s">
        <v>422</v>
      </c>
      <c r="I211" s="1" t="s">
        <v>437</v>
      </c>
      <c r="K211" s="1" t="s">
        <v>562</v>
      </c>
      <c r="L211" s="1" t="s">
        <v>563</v>
      </c>
      <c r="T211" s="2"/>
      <c r="X211" s="7"/>
      <c r="AI211" s="28" t="str">
        <f t="shared" si="19"/>
        <v/>
      </c>
      <c r="AJ211" s="5"/>
    </row>
    <row r="212" spans="1:36" hidden="1" x14ac:dyDescent="0.2">
      <c r="A212" s="1">
        <v>5009</v>
      </c>
      <c r="B212" s="1" t="s">
        <v>266</v>
      </c>
      <c r="C212" s="1" t="s">
        <v>694</v>
      </c>
      <c r="E212" s="7"/>
      <c r="F212" s="28" t="str">
        <f>IF(ISBLANK(E212), "", Table2[[#This Row],[unique_id]])</f>
        <v/>
      </c>
      <c r="I212" s="7"/>
      <c r="T212" s="2"/>
      <c r="V212" s="1" t="str">
        <f t="shared" ref="V212:V229" si="24">IF(ISBLANK(U212),  "", _xlfn.CONCAT("haas/entity/sensor/", LOWER(C212), "/", E212, "/config"))</f>
        <v/>
      </c>
      <c r="W212" s="1" t="str">
        <f t="shared" ref="W212:W229" si="25">IF(ISBLANK(U212),  "", _xlfn.CONCAT("haas/entity/sensor/", LOWER(C212), "/", E212))</f>
        <v/>
      </c>
      <c r="Z212" s="1" t="s">
        <v>695</v>
      </c>
      <c r="AA212" s="2" t="s">
        <v>698</v>
      </c>
      <c r="AB212" s="1" t="s">
        <v>697</v>
      </c>
      <c r="AC212" s="1" t="s">
        <v>699</v>
      </c>
      <c r="AD212" s="1" t="s">
        <v>195</v>
      </c>
      <c r="AE212" s="1" t="s">
        <v>696</v>
      </c>
      <c r="AF212" s="1" t="s">
        <v>721</v>
      </c>
      <c r="AG212" s="31" t="s">
        <v>690</v>
      </c>
      <c r="AH212" s="33" t="s">
        <v>710</v>
      </c>
      <c r="AI212" s="28" t="str">
        <f t="shared" si="19"/>
        <v>[["mac", "00:00:00:00:00:00"], ["ip", "10.0.2.21"]]</v>
      </c>
    </row>
    <row r="213" spans="1:36" hidden="1" x14ac:dyDescent="0.2">
      <c r="A213" s="1">
        <v>2605</v>
      </c>
      <c r="B213" s="1" t="s">
        <v>28</v>
      </c>
      <c r="C213" s="1" t="s">
        <v>196</v>
      </c>
      <c r="D213" s="1" t="s">
        <v>149</v>
      </c>
      <c r="E213" s="1" t="s">
        <v>378</v>
      </c>
      <c r="F213" s="1" t="str">
        <f>IF(ISBLANK(E213), "", Table2[[#This Row],[unique_id]])</f>
        <v>parents_speaker</v>
      </c>
      <c r="G213" s="1" t="s">
        <v>370</v>
      </c>
      <c r="H213" s="1" t="s">
        <v>386</v>
      </c>
      <c r="I213" s="1" t="s">
        <v>148</v>
      </c>
      <c r="K213" s="1" t="s">
        <v>138</v>
      </c>
      <c r="L213" s="1" t="s">
        <v>385</v>
      </c>
      <c r="T213" s="2"/>
      <c r="V213" s="1" t="str">
        <f t="shared" si="24"/>
        <v/>
      </c>
      <c r="W213" s="1" t="str">
        <f t="shared" si="25"/>
        <v/>
      </c>
      <c r="Z213" s="1" t="str">
        <f>IF(OR(ISBLANK(AG213), ISBLANK(AH213)), "", LOWER(_xlfn.CONCAT(Table2[[#This Row],[device_manufacturer]], "-",Table2[[#This Row],[device_suggested_area]], "-", Table2[[#This Row],[device_identifiers]])))</f>
        <v>sonos-parents-speaker</v>
      </c>
      <c r="AA213" s="2" t="s">
        <v>626</v>
      </c>
      <c r="AB213" s="1" t="s">
        <v>627</v>
      </c>
      <c r="AC213" s="1" t="s">
        <v>629</v>
      </c>
      <c r="AD213" s="1" t="str">
        <f>IF(OR(ISBLANK(AG213), ISBLANK(AH213)), "", Table2[[#This Row],[device_via_device]])</f>
        <v>Sonos</v>
      </c>
      <c r="AE213" s="1" t="s">
        <v>239</v>
      </c>
      <c r="AF213" s="1" t="s">
        <v>721</v>
      </c>
      <c r="AG213" s="1" t="s">
        <v>631</v>
      </c>
      <c r="AH213" s="34" t="s">
        <v>711</v>
      </c>
      <c r="AI213" s="28" t="str">
        <f t="shared" si="19"/>
        <v>[["mac", "5c:aa:fd:d1:23:be"], ["ip", "10.0.2.40"]]</v>
      </c>
    </row>
    <row r="214" spans="1:36" hidden="1" x14ac:dyDescent="0.2">
      <c r="A214" s="1">
        <v>2607</v>
      </c>
      <c r="B214" s="1" t="s">
        <v>28</v>
      </c>
      <c r="C214" s="1" t="s">
        <v>196</v>
      </c>
      <c r="D214" s="1" t="s">
        <v>149</v>
      </c>
      <c r="E214" s="1" t="s">
        <v>372</v>
      </c>
      <c r="F214" s="1" t="str">
        <f>IF(ISBLANK(E214), "", Table2[[#This Row],[unique_id]])</f>
        <v>kitchen_home</v>
      </c>
      <c r="G214" s="1" t="s">
        <v>371</v>
      </c>
      <c r="H214" s="1" t="s">
        <v>386</v>
      </c>
      <c r="I214" s="1" t="s">
        <v>148</v>
      </c>
      <c r="K214" s="1" t="s">
        <v>138</v>
      </c>
      <c r="L214" s="1" t="s">
        <v>385</v>
      </c>
      <c r="T214" s="2"/>
      <c r="V214" s="1" t="str">
        <f t="shared" si="24"/>
        <v/>
      </c>
      <c r="W214" s="1" t="str">
        <f t="shared" si="25"/>
        <v/>
      </c>
      <c r="Z214" s="1" t="str">
        <f>IF(OR(ISBLANK(AG214), ISBLANK(AH214)), "", LOWER(_xlfn.CONCAT(Table2[[#This Row],[device_manufacturer]], "-",Table2[[#This Row],[device_suggested_area]], "-", Table2[[#This Row],[device_identifiers]])))</f>
        <v>sonos-kitchen-home</v>
      </c>
      <c r="AA214" s="2" t="s">
        <v>626</v>
      </c>
      <c r="AB214" s="1" t="s">
        <v>628</v>
      </c>
      <c r="AC214" s="4" t="s">
        <v>629</v>
      </c>
      <c r="AD214" s="1" t="str">
        <f>IF(OR(ISBLANK(AG214), ISBLANK(AH214)), "", Table2[[#This Row],[device_via_device]])</f>
        <v>Sonos</v>
      </c>
      <c r="AE214" s="1" t="s">
        <v>253</v>
      </c>
      <c r="AF214" s="1" t="s">
        <v>721</v>
      </c>
      <c r="AG214" s="1" t="s">
        <v>633</v>
      </c>
      <c r="AH214" s="34" t="s">
        <v>712</v>
      </c>
      <c r="AI214" s="28" t="str">
        <f t="shared" si="19"/>
        <v>[["mac", "48:a6:b8:e2:50:40"], ["ip", "10.0.2.41"]]</v>
      </c>
    </row>
    <row r="215" spans="1:36" hidden="1" x14ac:dyDescent="0.2">
      <c r="A215" s="1">
        <v>2608</v>
      </c>
      <c r="B215" s="1" t="s">
        <v>28</v>
      </c>
      <c r="C215" s="1" t="s">
        <v>196</v>
      </c>
      <c r="D215" s="1" t="s">
        <v>149</v>
      </c>
      <c r="E215" s="1" t="s">
        <v>151</v>
      </c>
      <c r="F215" s="1" t="str">
        <f>IF(ISBLANK(E215), "", Table2[[#This Row],[unique_id]])</f>
        <v>kitchen_speaker</v>
      </c>
      <c r="G215" s="1" t="s">
        <v>204</v>
      </c>
      <c r="H215" s="1" t="s">
        <v>386</v>
      </c>
      <c r="I215" s="1" t="s">
        <v>148</v>
      </c>
      <c r="K215" s="1" t="s">
        <v>138</v>
      </c>
      <c r="L215" s="1" t="s">
        <v>385</v>
      </c>
      <c r="T215" s="2"/>
      <c r="V215" s="1" t="str">
        <f t="shared" si="24"/>
        <v/>
      </c>
      <c r="W215" s="1" t="str">
        <f t="shared" si="25"/>
        <v/>
      </c>
      <c r="Z215" s="1" t="str">
        <f>IF(OR(ISBLANK(AG215), ISBLANK(AH215)), "", LOWER(_xlfn.CONCAT(Table2[[#This Row],[device_manufacturer]], "-",Table2[[#This Row],[device_suggested_area]], "-", Table2[[#This Row],[device_identifiers]])))</f>
        <v>sonos-kitchen-speaker</v>
      </c>
      <c r="AA215" s="2" t="s">
        <v>626</v>
      </c>
      <c r="AB215" s="1" t="s">
        <v>627</v>
      </c>
      <c r="AC215" s="1" t="s">
        <v>630</v>
      </c>
      <c r="AD215" s="1" t="str">
        <f>IF(OR(ISBLANK(AG215), ISBLANK(AH215)), "", Table2[[#This Row],[device_via_device]])</f>
        <v>Sonos</v>
      </c>
      <c r="AE215" s="1" t="s">
        <v>253</v>
      </c>
      <c r="AF215" s="1" t="s">
        <v>721</v>
      </c>
      <c r="AG215" s="1" t="s">
        <v>632</v>
      </c>
      <c r="AH215" s="34" t="s">
        <v>713</v>
      </c>
      <c r="AI215" s="28" t="str">
        <f t="shared" si="19"/>
        <v>[["mac", "5c:aa:fd:f1:a3:d4"], ["ip", "10.0.2.42"]]</v>
      </c>
    </row>
    <row r="216" spans="1:36" x14ac:dyDescent="0.2">
      <c r="A216" s="1">
        <v>2612</v>
      </c>
      <c r="B216" s="1" t="s">
        <v>28</v>
      </c>
      <c r="C216" s="1" t="s">
        <v>375</v>
      </c>
      <c r="D216" s="1" t="s">
        <v>149</v>
      </c>
      <c r="E216" s="1" t="s">
        <v>193</v>
      </c>
      <c r="F216" s="1" t="str">
        <f>IF(ISBLANK(E216), "", Table2[[#This Row],[unique_id]])</f>
        <v>lounge_tv</v>
      </c>
      <c r="G216" s="1" t="s">
        <v>194</v>
      </c>
      <c r="H216" s="1" t="s">
        <v>386</v>
      </c>
      <c r="I216" s="1" t="s">
        <v>148</v>
      </c>
      <c r="K216" s="1" t="s">
        <v>138</v>
      </c>
      <c r="L216" s="1" t="s">
        <v>385</v>
      </c>
      <c r="T216" s="2"/>
      <c r="V216" s="1" t="str">
        <f t="shared" si="24"/>
        <v/>
      </c>
      <c r="W216" s="1" t="str">
        <f t="shared" si="25"/>
        <v/>
      </c>
      <c r="Z216" s="1" t="str">
        <f>IF(OR(ISBLANK(AG216), ISBLANK(AH216)), "", LOWER(_xlfn.CONCAT(Table2[[#This Row],[device_manufacturer]], "-",Table2[[#This Row],[device_suggested_area]], "-", Table2[[#This Row],[device_identifiers]])))</f>
        <v>apple-lounge-tv</v>
      </c>
      <c r="AA216" s="2" t="s">
        <v>701</v>
      </c>
      <c r="AB216" s="1" t="s">
        <v>620</v>
      </c>
      <c r="AC216" s="4" t="s">
        <v>702</v>
      </c>
      <c r="AD216" s="1" t="s">
        <v>375</v>
      </c>
      <c r="AE216" s="1" t="s">
        <v>241</v>
      </c>
      <c r="AF216" s="1" t="s">
        <v>746</v>
      </c>
      <c r="AG216" s="32" t="s">
        <v>705</v>
      </c>
      <c r="AH216" s="34" t="s">
        <v>809</v>
      </c>
      <c r="AI216" s="28" t="str">
        <f t="shared" si="19"/>
        <v>[["mac", "90:dd:5d:ce:1e:96"], ["ip", "10.0.4.47"]]</v>
      </c>
    </row>
    <row r="217" spans="1:36" x14ac:dyDescent="0.2">
      <c r="A217" s="1">
        <v>2611</v>
      </c>
      <c r="B217" s="1" t="s">
        <v>28</v>
      </c>
      <c r="C217" s="1" t="s">
        <v>375</v>
      </c>
      <c r="D217" s="1" t="s">
        <v>149</v>
      </c>
      <c r="E217" s="1" t="s">
        <v>376</v>
      </c>
      <c r="F217" s="1" t="str">
        <f>IF(ISBLANK(E217), "", Table2[[#This Row],[unique_id]])</f>
        <v>lounge_speaker</v>
      </c>
      <c r="G217" s="1" t="s">
        <v>373</v>
      </c>
      <c r="H217" s="1" t="s">
        <v>386</v>
      </c>
      <c r="I217" s="1" t="s">
        <v>148</v>
      </c>
      <c r="K217" s="1" t="s">
        <v>138</v>
      </c>
      <c r="L217" s="1" t="s">
        <v>385</v>
      </c>
      <c r="T217" s="2"/>
      <c r="V217" s="1" t="str">
        <f t="shared" si="24"/>
        <v/>
      </c>
      <c r="W217" s="1" t="str">
        <f t="shared" si="25"/>
        <v/>
      </c>
      <c r="Z217" s="1" t="str">
        <f>IF(OR(ISBLANK(AG217), ISBLANK(AH217)), "", LOWER(_xlfn.CONCAT(Table2[[#This Row],[device_manufacturer]], "-",Table2[[#This Row],[device_suggested_area]], "-", Table2[[#This Row],[device_identifiers]])))</f>
        <v>apple-lounge-speaker</v>
      </c>
      <c r="AA217" s="2" t="s">
        <v>701</v>
      </c>
      <c r="AB217" s="1" t="s">
        <v>627</v>
      </c>
      <c r="AC217" s="4" t="s">
        <v>700</v>
      </c>
      <c r="AD217" s="1" t="s">
        <v>375</v>
      </c>
      <c r="AE217" s="1" t="s">
        <v>241</v>
      </c>
      <c r="AF217" s="1" t="s">
        <v>746</v>
      </c>
      <c r="AG217" s="32" t="s">
        <v>706</v>
      </c>
      <c r="AH217" s="34" t="s">
        <v>810</v>
      </c>
      <c r="AI217" s="28" t="str">
        <f t="shared" si="19"/>
        <v>[["mac", "d4:a3:3d:5c:8c:28"], ["ip", "10.0.4.48"]]</v>
      </c>
    </row>
    <row r="218" spans="1:36" x14ac:dyDescent="0.2">
      <c r="A218" s="1">
        <v>2600</v>
      </c>
      <c r="B218" s="1" t="s">
        <v>28</v>
      </c>
      <c r="C218" s="1" t="s">
        <v>294</v>
      </c>
      <c r="D218" s="1" t="s">
        <v>149</v>
      </c>
      <c r="E218" s="1" t="s">
        <v>150</v>
      </c>
      <c r="F218" s="1" t="str">
        <f>IF(ISBLANK(E218), "", Table2[[#This Row],[unique_id]])</f>
        <v>ada_home</v>
      </c>
      <c r="G218" s="1" t="s">
        <v>203</v>
      </c>
      <c r="H218" s="1" t="s">
        <v>386</v>
      </c>
      <c r="I218" s="1" t="s">
        <v>148</v>
      </c>
      <c r="K218" s="1" t="s">
        <v>138</v>
      </c>
      <c r="L218" s="1" t="s">
        <v>385</v>
      </c>
      <c r="T218" s="2"/>
      <c r="V218" s="1" t="str">
        <f t="shared" si="24"/>
        <v/>
      </c>
      <c r="W218" s="1" t="str">
        <f t="shared" si="25"/>
        <v/>
      </c>
      <c r="Z218" s="1" t="str">
        <f>IF(OR(ISBLANK(AG218), ISBLANK(AH218)), "", LOWER(_xlfn.CONCAT(Table2[[#This Row],[device_manufacturer]], "-",Table2[[#This Row],[device_suggested_area]], "-", Table2[[#This Row],[device_identifiers]])))</f>
        <v>google-ada-home</v>
      </c>
      <c r="AA218" s="2" t="s">
        <v>693</v>
      </c>
      <c r="AB218" s="1" t="s">
        <v>628</v>
      </c>
      <c r="AC218" s="4" t="s">
        <v>691</v>
      </c>
      <c r="AD218" s="1" t="s">
        <v>294</v>
      </c>
      <c r="AE218" s="1" t="s">
        <v>132</v>
      </c>
      <c r="AF218" s="1" t="s">
        <v>746</v>
      </c>
      <c r="AG218" s="32" t="s">
        <v>807</v>
      </c>
      <c r="AH218" s="7" t="s">
        <v>799</v>
      </c>
      <c r="AI218" s="28" t="str">
        <f t="shared" si="19"/>
        <v>[["mac", "d4:f5:47:1c:cc:2d"], ["ip", "10.0.4.50"]]</v>
      </c>
    </row>
    <row r="219" spans="1:36" x14ac:dyDescent="0.2">
      <c r="A219" s="1">
        <v>2601</v>
      </c>
      <c r="B219" s="1" t="s">
        <v>28</v>
      </c>
      <c r="C219" s="1" t="s">
        <v>294</v>
      </c>
      <c r="D219" s="1" t="s">
        <v>149</v>
      </c>
      <c r="E219" s="1" t="s">
        <v>365</v>
      </c>
      <c r="F219" s="1" t="str">
        <f>IF(ISBLANK(E219), "", Table2[[#This Row],[unique_id]])</f>
        <v>edwin_home</v>
      </c>
      <c r="G219" s="1" t="s">
        <v>367</v>
      </c>
      <c r="H219" s="1" t="s">
        <v>386</v>
      </c>
      <c r="I219" s="1" t="s">
        <v>148</v>
      </c>
      <c r="K219" s="1" t="s">
        <v>138</v>
      </c>
      <c r="L219" s="1" t="s">
        <v>385</v>
      </c>
      <c r="T219" s="2"/>
      <c r="V219" s="1" t="str">
        <f t="shared" si="24"/>
        <v/>
      </c>
      <c r="W219" s="1" t="str">
        <f t="shared" si="25"/>
        <v/>
      </c>
      <c r="Z219" s="1" t="str">
        <f>IF(OR(ISBLANK(AG219), ISBLANK(AH219)), "", LOWER(_xlfn.CONCAT(Table2[[#This Row],[device_manufacturer]], "-",Table2[[#This Row],[device_suggested_area]], "-", Table2[[#This Row],[device_identifiers]])))</f>
        <v>google-edwin-home</v>
      </c>
      <c r="AA219" s="2" t="s">
        <v>693</v>
      </c>
      <c r="AB219" s="1" t="s">
        <v>628</v>
      </c>
      <c r="AC219" s="1" t="s">
        <v>691</v>
      </c>
      <c r="AD219" s="1" t="s">
        <v>294</v>
      </c>
      <c r="AE219" s="1" t="s">
        <v>129</v>
      </c>
      <c r="AF219" s="1" t="s">
        <v>746</v>
      </c>
      <c r="AG219" s="32" t="s">
        <v>806</v>
      </c>
      <c r="AH219" s="7" t="s">
        <v>800</v>
      </c>
      <c r="AI219" s="28" t="str">
        <f t="shared" si="19"/>
        <v>[["mac", "d4:f5:47:25:92:d5"], ["ip", "10.0.4.51"]]</v>
      </c>
    </row>
    <row r="220" spans="1:36" x14ac:dyDescent="0.2">
      <c r="A220" s="1">
        <v>2603</v>
      </c>
      <c r="B220" s="1" t="s">
        <v>28</v>
      </c>
      <c r="C220" s="1" t="s">
        <v>294</v>
      </c>
      <c r="D220" s="1" t="s">
        <v>149</v>
      </c>
      <c r="E220" s="1" t="s">
        <v>379</v>
      </c>
      <c r="F220" s="1" t="str">
        <f>IF(ISBLANK(E220), "", Table2[[#This Row],[unique_id]])</f>
        <v>parents_home</v>
      </c>
      <c r="G220" s="1" t="s">
        <v>369</v>
      </c>
      <c r="H220" s="1" t="s">
        <v>386</v>
      </c>
      <c r="I220" s="1" t="s">
        <v>148</v>
      </c>
      <c r="K220" s="1" t="s">
        <v>138</v>
      </c>
      <c r="L220" s="1" t="s">
        <v>385</v>
      </c>
      <c r="T220" s="2"/>
      <c r="V220" s="1" t="str">
        <f t="shared" si="24"/>
        <v/>
      </c>
      <c r="W220" s="1" t="str">
        <f t="shared" si="25"/>
        <v/>
      </c>
      <c r="Z220" s="1" t="str">
        <f>IF(OR(ISBLANK(AG220), ISBLANK(AH220)), "", LOWER(_xlfn.CONCAT(Table2[[#This Row],[device_manufacturer]], "-",Table2[[#This Row],[device_suggested_area]], "-", Table2[[#This Row],[device_identifiers]])))</f>
        <v>google-parents-home</v>
      </c>
      <c r="AA220" s="2" t="s">
        <v>693</v>
      </c>
      <c r="AB220" s="1" t="s">
        <v>628</v>
      </c>
      <c r="AC220" s="1" t="s">
        <v>691</v>
      </c>
      <c r="AD220" s="1" t="s">
        <v>294</v>
      </c>
      <c r="AE220" s="1" t="s">
        <v>239</v>
      </c>
      <c r="AF220" s="1" t="s">
        <v>746</v>
      </c>
      <c r="AG220" s="32" t="s">
        <v>805</v>
      </c>
      <c r="AH220" s="7" t="s">
        <v>801</v>
      </c>
      <c r="AI220" s="28" t="str">
        <f t="shared" si="19"/>
        <v>[["mac", "d4:f5:47:8c:d1:7e"], ["ip", "10.0.4.52"]]</v>
      </c>
    </row>
    <row r="221" spans="1:36" hidden="1" x14ac:dyDescent="0.2">
      <c r="A221" s="1">
        <v>2514</v>
      </c>
      <c r="B221" s="1" t="s">
        <v>266</v>
      </c>
      <c r="C221" s="1" t="s">
        <v>575</v>
      </c>
      <c r="D221" s="1" t="s">
        <v>136</v>
      </c>
      <c r="E221" s="1" t="s">
        <v>576</v>
      </c>
      <c r="F221" s="1" t="str">
        <f>IF(ISBLANK(E221), "", Table2[[#This Row],[unique_id]])</f>
        <v>pool_filter</v>
      </c>
      <c r="G221" s="1" t="s">
        <v>539</v>
      </c>
      <c r="H221" s="1" t="s">
        <v>438</v>
      </c>
      <c r="I221" s="1" t="s">
        <v>437</v>
      </c>
      <c r="K221" s="1" t="s">
        <v>364</v>
      </c>
      <c r="R221" s="1" t="s">
        <v>356</v>
      </c>
      <c r="T221" s="2"/>
      <c r="V221" s="1" t="str">
        <f t="shared" si="24"/>
        <v/>
      </c>
      <c r="W221" s="1" t="str">
        <f t="shared" si="25"/>
        <v/>
      </c>
      <c r="AI221" s="28" t="str">
        <f t="shared" si="19"/>
        <v/>
      </c>
    </row>
    <row r="222" spans="1:36" hidden="1" x14ac:dyDescent="0.2">
      <c r="A222" s="1">
        <v>2514</v>
      </c>
      <c r="B222" s="1" t="s">
        <v>266</v>
      </c>
      <c r="C222" s="1" t="s">
        <v>575</v>
      </c>
      <c r="D222" s="1" t="s">
        <v>136</v>
      </c>
      <c r="E222" s="1" t="s">
        <v>577</v>
      </c>
      <c r="F222" s="1" t="str">
        <f>IF(ISBLANK(E222), "", Table2[[#This Row],[unique_id]])</f>
        <v>roof_water_heater_booster</v>
      </c>
      <c r="G222" s="1" t="s">
        <v>300</v>
      </c>
      <c r="H222" s="1" t="s">
        <v>438</v>
      </c>
      <c r="I222" s="1" t="s">
        <v>437</v>
      </c>
      <c r="K222" s="1" t="s">
        <v>364</v>
      </c>
      <c r="R222" s="1" t="s">
        <v>356</v>
      </c>
      <c r="T222" s="2"/>
      <c r="V222" s="1" t="str">
        <f t="shared" si="24"/>
        <v/>
      </c>
      <c r="W222" s="1" t="str">
        <f t="shared" si="25"/>
        <v/>
      </c>
      <c r="AI222" s="28" t="str">
        <f t="shared" si="19"/>
        <v/>
      </c>
    </row>
    <row r="223" spans="1:36" x14ac:dyDescent="0.2">
      <c r="A223" s="1">
        <v>2604</v>
      </c>
      <c r="B223" s="1" t="s">
        <v>28</v>
      </c>
      <c r="C223" s="1" t="s">
        <v>294</v>
      </c>
      <c r="D223" s="1" t="s">
        <v>149</v>
      </c>
      <c r="E223" s="1" t="s">
        <v>377</v>
      </c>
      <c r="F223" s="1" t="str">
        <f>IF(ISBLANK(E223), "", Table2[[#This Row],[unique_id]])</f>
        <v>parents_tv</v>
      </c>
      <c r="G223" s="1" t="s">
        <v>374</v>
      </c>
      <c r="H223" s="1" t="s">
        <v>386</v>
      </c>
      <c r="I223" s="1" t="s">
        <v>148</v>
      </c>
      <c r="K223" s="1" t="s">
        <v>138</v>
      </c>
      <c r="L223" s="1" t="s">
        <v>385</v>
      </c>
      <c r="T223" s="2"/>
      <c r="V223" s="1" t="str">
        <f t="shared" si="24"/>
        <v/>
      </c>
      <c r="W223" s="1" t="str">
        <f t="shared" si="25"/>
        <v/>
      </c>
      <c r="Z223" s="1" t="str">
        <f>IF(OR(ISBLANK(AG223), ISBLANK(AH223)), "", LOWER(_xlfn.CONCAT(Table2[[#This Row],[device_manufacturer]], "-",Table2[[#This Row],[device_suggested_area]], "-", Table2[[#This Row],[device_identifiers]])))</f>
        <v>google-parents-tv</v>
      </c>
      <c r="AA223" s="2" t="s">
        <v>693</v>
      </c>
      <c r="AB223" s="1" t="s">
        <v>620</v>
      </c>
      <c r="AC223" s="1" t="s">
        <v>692</v>
      </c>
      <c r="AD223" s="1" t="s">
        <v>294</v>
      </c>
      <c r="AE223" s="1" t="s">
        <v>239</v>
      </c>
      <c r="AF223" s="1" t="s">
        <v>746</v>
      </c>
      <c r="AG223" s="32" t="s">
        <v>808</v>
      </c>
      <c r="AH223" s="7" t="s">
        <v>802</v>
      </c>
      <c r="AI223" s="28" t="str">
        <f t="shared" si="19"/>
        <v>[["mac", "48:d6:d5:33:7c:28"], ["ip", "10.0.4.53"]]</v>
      </c>
    </row>
    <row r="224" spans="1:36" x14ac:dyDescent="0.2">
      <c r="A224" s="1">
        <v>2610</v>
      </c>
      <c r="B224" s="1" t="s">
        <v>28</v>
      </c>
      <c r="C224" s="1" t="s">
        <v>294</v>
      </c>
      <c r="D224" s="1" t="s">
        <v>149</v>
      </c>
      <c r="E224" s="1" t="s">
        <v>366</v>
      </c>
      <c r="F224" s="1" t="str">
        <f>IF(ISBLANK(E224), "", Table2[[#This Row],[unique_id]])</f>
        <v>lounge_home</v>
      </c>
      <c r="G224" s="1" t="s">
        <v>368</v>
      </c>
      <c r="H224" s="1" t="s">
        <v>386</v>
      </c>
      <c r="I224" s="1" t="s">
        <v>148</v>
      </c>
      <c r="K224" s="1" t="s">
        <v>138</v>
      </c>
      <c r="L224" s="1" t="s">
        <v>385</v>
      </c>
      <c r="T224" s="2"/>
      <c r="V224" s="1" t="str">
        <f t="shared" si="24"/>
        <v/>
      </c>
      <c r="W224" s="1" t="str">
        <f t="shared" si="25"/>
        <v/>
      </c>
      <c r="Z224" s="1" t="str">
        <f>IF(OR(ISBLANK(AG224), ISBLANK(AH224)), "", LOWER(_xlfn.CONCAT(Table2[[#This Row],[device_manufacturer]], "-",Table2[[#This Row],[device_suggested_area]], "-", Table2[[#This Row],[device_identifiers]])))</f>
        <v>google-lounge-home</v>
      </c>
      <c r="AA224" s="2" t="s">
        <v>693</v>
      </c>
      <c r="AB224" s="1" t="s">
        <v>628</v>
      </c>
      <c r="AC224" s="4" t="s">
        <v>691</v>
      </c>
      <c r="AD224" s="1" t="s">
        <v>294</v>
      </c>
      <c r="AE224" s="1" t="s">
        <v>241</v>
      </c>
      <c r="AF224" s="1" t="s">
        <v>746</v>
      </c>
      <c r="AG224" s="32" t="s">
        <v>804</v>
      </c>
      <c r="AH224" s="7" t="s">
        <v>803</v>
      </c>
      <c r="AI224" s="28" t="str">
        <f t="shared" si="19"/>
        <v>[["mac", "d4:f5:47:32:df:7b"], ["ip", "10.0.4.54"]]</v>
      </c>
    </row>
    <row r="225" spans="1:36" hidden="1" x14ac:dyDescent="0.2">
      <c r="A225" s="1">
        <v>5004</v>
      </c>
      <c r="B225" s="7" t="s">
        <v>266</v>
      </c>
      <c r="C225" s="7" t="s">
        <v>684</v>
      </c>
      <c r="D225" s="7"/>
      <c r="E225" s="7"/>
      <c r="G225" s="7"/>
      <c r="H225" s="7"/>
      <c r="I225" s="7"/>
      <c r="J225" s="7"/>
      <c r="K225" s="7"/>
      <c r="T225" s="2"/>
      <c r="V225" s="1" t="str">
        <f t="shared" si="24"/>
        <v/>
      </c>
      <c r="W225" s="1" t="str">
        <f t="shared" si="25"/>
        <v/>
      </c>
      <c r="Z225" s="1" t="s">
        <v>685</v>
      </c>
      <c r="AA225" s="2" t="s">
        <v>687</v>
      </c>
      <c r="AB225" s="1" t="s">
        <v>689</v>
      </c>
      <c r="AC225" s="4" t="s">
        <v>686</v>
      </c>
      <c r="AD225" s="1" t="s">
        <v>688</v>
      </c>
      <c r="AE225" s="1" t="s">
        <v>30</v>
      </c>
      <c r="AF225" s="1" t="s">
        <v>746</v>
      </c>
      <c r="AG225" s="31" t="s">
        <v>690</v>
      </c>
      <c r="AH225" s="33" t="s">
        <v>747</v>
      </c>
      <c r="AI225" s="28" t="str">
        <f t="shared" si="19"/>
        <v>[["mac", "00:00:00:00:00:00"], ["ip", "10.0.4.10"]]</v>
      </c>
      <c r="AJ225" s="1"/>
    </row>
    <row r="226" spans="1:36" hidden="1" x14ac:dyDescent="0.2">
      <c r="A226" s="1">
        <v>5010</v>
      </c>
      <c r="B226" s="1" t="s">
        <v>28</v>
      </c>
      <c r="C226" s="1" t="s">
        <v>676</v>
      </c>
      <c r="E226" s="7"/>
      <c r="I226" s="7"/>
      <c r="T226" s="2"/>
      <c r="V226" s="1" t="str">
        <f t="shared" si="24"/>
        <v/>
      </c>
      <c r="W226" s="1" t="str">
        <f t="shared" si="25"/>
        <v/>
      </c>
      <c r="Z226" s="1" t="s">
        <v>675</v>
      </c>
      <c r="AA226" s="2" t="s">
        <v>674</v>
      </c>
      <c r="AB226" s="1" t="s">
        <v>672</v>
      </c>
      <c r="AC226" s="1" t="s">
        <v>673</v>
      </c>
      <c r="AD226" s="1" t="s">
        <v>671</v>
      </c>
      <c r="AE226" s="1" t="s">
        <v>30</v>
      </c>
      <c r="AF226" s="1" t="s">
        <v>767</v>
      </c>
      <c r="AG226" s="1" t="s">
        <v>670</v>
      </c>
      <c r="AH226" s="33" t="s">
        <v>714</v>
      </c>
      <c r="AI226" s="28" t="str">
        <f t="shared" si="19"/>
        <v>[["mac", "30:05:5c:8a:ff:10"], ["ip", "10.0.6.10"]]</v>
      </c>
      <c r="AJ226" s="1"/>
    </row>
    <row r="227" spans="1:36" hidden="1" x14ac:dyDescent="0.2">
      <c r="A227" s="1">
        <v>2700</v>
      </c>
      <c r="B227" s="1" t="s">
        <v>28</v>
      </c>
      <c r="C227" s="1" t="s">
        <v>293</v>
      </c>
      <c r="D227" s="1" t="s">
        <v>152</v>
      </c>
      <c r="E227" s="1" t="s">
        <v>153</v>
      </c>
      <c r="F227" s="1" t="str">
        <f>IF(ISBLANK(E227), "", Table2[[#This Row],[unique_id]])</f>
        <v>uvc_ada_medium</v>
      </c>
      <c r="G227" s="1" t="s">
        <v>132</v>
      </c>
      <c r="H227" s="1" t="s">
        <v>566</v>
      </c>
      <c r="I227" s="1" t="s">
        <v>257</v>
      </c>
      <c r="K227" s="1" t="s">
        <v>138</v>
      </c>
      <c r="L227" s="1" t="s">
        <v>387</v>
      </c>
      <c r="T227" s="2"/>
      <c r="V227" s="1" t="str">
        <f t="shared" si="24"/>
        <v/>
      </c>
      <c r="W227" s="1" t="str">
        <f t="shared" si="25"/>
        <v/>
      </c>
      <c r="Z227" s="1" t="s">
        <v>680</v>
      </c>
      <c r="AA227" s="2" t="s">
        <v>682</v>
      </c>
      <c r="AB227" s="1" t="s">
        <v>683</v>
      </c>
      <c r="AC227" s="1" t="s">
        <v>679</v>
      </c>
      <c r="AD227" s="1" t="s">
        <v>293</v>
      </c>
      <c r="AE227" s="1" t="s">
        <v>132</v>
      </c>
      <c r="AF227" s="1" t="s">
        <v>767</v>
      </c>
      <c r="AG227" s="1" t="s">
        <v>677</v>
      </c>
      <c r="AH227" s="1" t="s">
        <v>715</v>
      </c>
      <c r="AI227" s="28" t="str">
        <f t="shared" si="19"/>
        <v>[["mac", "74:83:c2:3f:6c:4c"], ["ip", "10.0.6.20"]]</v>
      </c>
      <c r="AJ227" s="1"/>
    </row>
    <row r="228" spans="1:36" hidden="1" x14ac:dyDescent="0.2">
      <c r="A228" s="1">
        <v>2703</v>
      </c>
      <c r="B228" s="1" t="s">
        <v>28</v>
      </c>
      <c r="C228" s="1" t="s">
        <v>293</v>
      </c>
      <c r="D228" s="1" t="s">
        <v>152</v>
      </c>
      <c r="E228" s="1" t="s">
        <v>255</v>
      </c>
      <c r="F228" s="1" t="str">
        <f>IF(ISBLANK(E228), "", Table2[[#This Row],[unique_id]])</f>
        <v>uvc_edwin_medium</v>
      </c>
      <c r="G228" s="1" t="s">
        <v>129</v>
      </c>
      <c r="H228" s="1" t="s">
        <v>567</v>
      </c>
      <c r="I228" s="1" t="s">
        <v>257</v>
      </c>
      <c r="K228" s="1" t="s">
        <v>138</v>
      </c>
      <c r="L228" s="1" t="s">
        <v>387</v>
      </c>
      <c r="T228" s="2"/>
      <c r="V228" s="1" t="str">
        <f t="shared" si="24"/>
        <v/>
      </c>
      <c r="W228" s="1" t="str">
        <f t="shared" si="25"/>
        <v/>
      </c>
      <c r="Z228" s="1" t="s">
        <v>681</v>
      </c>
      <c r="AA228" s="2" t="s">
        <v>682</v>
      </c>
      <c r="AB228" s="1" t="s">
        <v>683</v>
      </c>
      <c r="AC228" s="1" t="s">
        <v>679</v>
      </c>
      <c r="AD228" s="1" t="s">
        <v>293</v>
      </c>
      <c r="AE228" s="1" t="s">
        <v>129</v>
      </c>
      <c r="AF228" s="1" t="s">
        <v>767</v>
      </c>
      <c r="AG228" s="1" t="s">
        <v>678</v>
      </c>
      <c r="AH228" s="1" t="s">
        <v>716</v>
      </c>
      <c r="AI228" s="28" t="str">
        <f t="shared" si="19"/>
        <v>[["mac", "74:83:c2:3f:6e:5c"], ["ip", "10.0.6.21"]]</v>
      </c>
      <c r="AJ228" s="1"/>
    </row>
    <row r="229" spans="1:36" hidden="1" x14ac:dyDescent="0.2">
      <c r="A229" s="1">
        <v>1450</v>
      </c>
      <c r="B229" s="1" t="s">
        <v>28</v>
      </c>
      <c r="C229" s="1" t="s">
        <v>135</v>
      </c>
      <c r="D229" s="1" t="s">
        <v>131</v>
      </c>
      <c r="E229" s="1" t="s">
        <v>786</v>
      </c>
      <c r="F229" s="1" t="str">
        <f>IF(ISBLANK(E229), "", Table2[[#This Row],[unique_id]])</f>
        <v>ada_fan</v>
      </c>
      <c r="G229" s="1" t="s">
        <v>132</v>
      </c>
      <c r="H229" s="1" t="s">
        <v>133</v>
      </c>
      <c r="I229" s="1" t="s">
        <v>134</v>
      </c>
      <c r="K229" s="1" t="s">
        <v>138</v>
      </c>
      <c r="R229" s="1" t="s">
        <v>334</v>
      </c>
      <c r="T229" s="2"/>
      <c r="V229" s="1" t="str">
        <f t="shared" si="24"/>
        <v/>
      </c>
      <c r="W229" s="1" t="str">
        <f t="shared" si="25"/>
        <v/>
      </c>
      <c r="Z229" s="1" t="str">
        <f>IF(OR(ISBLANK(AG229), ISBLANK(AH229)), "", LOWER(_xlfn.CONCAT(Table2[[#This Row],[device_manufacturer]], "-",Table2[[#This Row],[device_suggested_area]], "-", Table2[[#This Row],[device_identifiers]])))</f>
        <v>senseme-ada-fan</v>
      </c>
      <c r="AA229" s="2" t="s">
        <v>634</v>
      </c>
      <c r="AB229" s="1" t="s">
        <v>131</v>
      </c>
      <c r="AC229" s="4" t="s">
        <v>635</v>
      </c>
      <c r="AD229" s="1" t="str">
        <f>IF(OR(ISBLANK(AG229), ISBLANK(AH229)), "", Table2[[#This Row],[device_via_device]])</f>
        <v>SenseMe</v>
      </c>
      <c r="AE229" s="1" t="s">
        <v>132</v>
      </c>
      <c r="AF229" s="1" t="s">
        <v>767</v>
      </c>
      <c r="AG229" s="1" t="s">
        <v>636</v>
      </c>
      <c r="AH229" s="1" t="s">
        <v>771</v>
      </c>
      <c r="AI229" s="28" t="str">
        <f t="shared" si="19"/>
        <v>[["mac", "20:f8:5e:d7:19:e0"], ["ip", "10.0.6.60"]]</v>
      </c>
    </row>
    <row r="230" spans="1:36" hidden="1" x14ac:dyDescent="0.2">
      <c r="A230" s="1">
        <v>2522</v>
      </c>
      <c r="B230" s="1" t="s">
        <v>28</v>
      </c>
      <c r="C230" s="1" t="s">
        <v>560</v>
      </c>
      <c r="D230" s="1" t="s">
        <v>565</v>
      </c>
      <c r="E230" s="1" t="s">
        <v>564</v>
      </c>
      <c r="F230" s="1" t="str">
        <f>IF(ISBLANK(E230), "", Table2[[#This Row],[unique_id]])</f>
        <v>column_break</v>
      </c>
      <c r="G230" s="1" t="s">
        <v>561</v>
      </c>
      <c r="H230" s="1" t="s">
        <v>439</v>
      </c>
      <c r="I230" s="1" t="s">
        <v>437</v>
      </c>
      <c r="K230" s="1" t="s">
        <v>562</v>
      </c>
      <c r="L230" s="1" t="s">
        <v>563</v>
      </c>
      <c r="T230" s="2"/>
      <c r="AI230" s="28" t="str">
        <f t="shared" si="19"/>
        <v/>
      </c>
    </row>
    <row r="231" spans="1:36" hidden="1" x14ac:dyDescent="0.2">
      <c r="A231" s="1">
        <v>2523</v>
      </c>
      <c r="B231" s="1" t="s">
        <v>28</v>
      </c>
      <c r="C231" s="1" t="s">
        <v>130</v>
      </c>
      <c r="D231" s="1" t="s">
        <v>29</v>
      </c>
      <c r="E231" s="7" t="s">
        <v>389</v>
      </c>
      <c r="F231" s="1" t="str">
        <f>IF(ISBLANK(E231), "", Table2[[#This Row],[unique_id]])</f>
        <v>netatmo_bertram_2_office_pantry_battery_percent</v>
      </c>
      <c r="G231" s="1" t="s">
        <v>259</v>
      </c>
      <c r="H231" s="1" t="s">
        <v>408</v>
      </c>
      <c r="I231" s="1" t="s">
        <v>437</v>
      </c>
      <c r="K231" s="1" t="s">
        <v>138</v>
      </c>
      <c r="R231" s="1" t="s">
        <v>394</v>
      </c>
      <c r="T231" s="2"/>
      <c r="V231" s="1" t="str">
        <f t="shared" ref="V231:V237" si="26">IF(ISBLANK(U231),  "", _xlfn.CONCAT("haas/entity/sensor/", LOWER(C231), "/", E231, "/config"))</f>
        <v/>
      </c>
      <c r="W231" s="1" t="str">
        <f t="shared" ref="W231:W237" si="27">IF(ISBLANK(U231),  "", _xlfn.CONCAT("haas/entity/sensor/", LOWER(C231), "/", E231))</f>
        <v/>
      </c>
      <c r="AI231" s="28" t="str">
        <f t="shared" si="19"/>
        <v/>
      </c>
    </row>
    <row r="232" spans="1:36" hidden="1" x14ac:dyDescent="0.2">
      <c r="A232" s="1">
        <v>2524</v>
      </c>
      <c r="B232" s="1" t="s">
        <v>28</v>
      </c>
      <c r="C232" s="1" t="s">
        <v>130</v>
      </c>
      <c r="D232" s="1" t="s">
        <v>29</v>
      </c>
      <c r="E232" s="7" t="s">
        <v>390</v>
      </c>
      <c r="F232" s="1" t="str">
        <f>IF(ISBLANK(E232), "", Table2[[#This Row],[unique_id]])</f>
        <v>netatmo_bertram_2_office_lounge_battery_percent</v>
      </c>
      <c r="G232" s="1" t="s">
        <v>241</v>
      </c>
      <c r="H232" s="1" t="s">
        <v>408</v>
      </c>
      <c r="I232" s="1" t="s">
        <v>437</v>
      </c>
      <c r="K232" s="1" t="s">
        <v>138</v>
      </c>
      <c r="R232" s="1" t="s">
        <v>394</v>
      </c>
      <c r="T232" s="2"/>
      <c r="V232" s="1" t="str">
        <f t="shared" si="26"/>
        <v/>
      </c>
      <c r="W232" s="1" t="str">
        <f t="shared" si="27"/>
        <v/>
      </c>
      <c r="AI232" s="28" t="str">
        <f t="shared" si="19"/>
        <v/>
      </c>
    </row>
    <row r="233" spans="1:36" hidden="1" x14ac:dyDescent="0.2">
      <c r="A233" s="1">
        <v>2525</v>
      </c>
      <c r="B233" s="1" t="s">
        <v>28</v>
      </c>
      <c r="C233" s="1" t="s">
        <v>130</v>
      </c>
      <c r="D233" s="1" t="s">
        <v>29</v>
      </c>
      <c r="E233" s="7" t="s">
        <v>391</v>
      </c>
      <c r="F233" s="1" t="str">
        <f>IF(ISBLANK(E233), "", Table2[[#This Row],[unique_id]])</f>
        <v>netatmo_bertram_2_office_dining_battery_percent</v>
      </c>
      <c r="G233" s="1" t="s">
        <v>240</v>
      </c>
      <c r="H233" s="1" t="s">
        <v>408</v>
      </c>
      <c r="I233" s="1" t="s">
        <v>437</v>
      </c>
      <c r="K233" s="1" t="s">
        <v>138</v>
      </c>
      <c r="R233" s="1" t="s">
        <v>394</v>
      </c>
      <c r="T233" s="2"/>
      <c r="V233" s="1" t="str">
        <f t="shared" si="26"/>
        <v/>
      </c>
      <c r="W233" s="1" t="str">
        <f t="shared" si="27"/>
        <v/>
      </c>
      <c r="X233" s="4"/>
      <c r="AI233" s="28" t="str">
        <f t="shared" si="19"/>
        <v/>
      </c>
    </row>
    <row r="234" spans="1:36" hidden="1" x14ac:dyDescent="0.2">
      <c r="A234" s="1">
        <v>2526</v>
      </c>
      <c r="B234" s="1" t="s">
        <v>28</v>
      </c>
      <c r="C234" s="1" t="s">
        <v>130</v>
      </c>
      <c r="D234" s="1" t="s">
        <v>29</v>
      </c>
      <c r="E234" s="7" t="s">
        <v>392</v>
      </c>
      <c r="F234" s="1" t="str">
        <f>IF(ISBLANK(E234), "", Table2[[#This Row],[unique_id]])</f>
        <v>netatmo_bertram_2_office_basement_battery_percent</v>
      </c>
      <c r="G234" s="1" t="s">
        <v>258</v>
      </c>
      <c r="H234" s="1" t="s">
        <v>408</v>
      </c>
      <c r="I234" s="1" t="s">
        <v>437</v>
      </c>
      <c r="K234" s="1" t="s">
        <v>138</v>
      </c>
      <c r="R234" s="1" t="s">
        <v>394</v>
      </c>
      <c r="T234" s="2"/>
      <c r="V234" s="1" t="str">
        <f t="shared" si="26"/>
        <v/>
      </c>
      <c r="W234" s="1" t="str">
        <f t="shared" si="27"/>
        <v/>
      </c>
      <c r="X234" s="4"/>
      <c r="AI234" s="28" t="str">
        <f t="shared" si="19"/>
        <v/>
      </c>
    </row>
    <row r="235" spans="1:36" hidden="1" x14ac:dyDescent="0.2">
      <c r="A235" s="1">
        <v>2527</v>
      </c>
      <c r="B235" s="1" t="s">
        <v>28</v>
      </c>
      <c r="C235" s="1" t="s">
        <v>196</v>
      </c>
      <c r="D235" s="1" t="s">
        <v>29</v>
      </c>
      <c r="E235" s="1" t="s">
        <v>147</v>
      </c>
      <c r="F235" s="1" t="str">
        <f>IF(ISBLANK(E235), "", Table2[[#This Row],[unique_id]])</f>
        <v>parents_speaker_battery</v>
      </c>
      <c r="G235" s="1" t="s">
        <v>239</v>
      </c>
      <c r="H235" s="1" t="s">
        <v>409</v>
      </c>
      <c r="I235" s="1" t="s">
        <v>437</v>
      </c>
      <c r="K235" s="1" t="s">
        <v>138</v>
      </c>
      <c r="R235" s="1" t="s">
        <v>394</v>
      </c>
      <c r="T235" s="2"/>
      <c r="V235" s="1" t="str">
        <f t="shared" si="26"/>
        <v/>
      </c>
      <c r="W235" s="1" t="str">
        <f t="shared" si="27"/>
        <v/>
      </c>
      <c r="X235" s="4"/>
      <c r="AI235" s="28" t="str">
        <f t="shared" ref="AI235:AI298" si="28">IF(OR(ISBLANK(AG235), ISBLANK(AH235)), "", _xlfn.CONCAT("[[""mac"", """, AG235, """], [""ip"", """, AH235, """]]"))</f>
        <v/>
      </c>
    </row>
    <row r="236" spans="1:36" hidden="1" x14ac:dyDescent="0.2">
      <c r="A236" s="1">
        <v>2528</v>
      </c>
      <c r="B236" s="1" t="s">
        <v>28</v>
      </c>
      <c r="C236" s="1" t="s">
        <v>196</v>
      </c>
      <c r="D236" s="1" t="s">
        <v>29</v>
      </c>
      <c r="E236" s="1" t="s">
        <v>393</v>
      </c>
      <c r="F236" s="1" t="str">
        <f>IF(ISBLANK(E236), "", Table2[[#This Row],[unique_id]])</f>
        <v>kitchen_home_battery</v>
      </c>
      <c r="G236" s="1" t="s">
        <v>253</v>
      </c>
      <c r="H236" s="1" t="s">
        <v>409</v>
      </c>
      <c r="I236" s="1" t="s">
        <v>437</v>
      </c>
      <c r="K236" s="1" t="s">
        <v>138</v>
      </c>
      <c r="R236" s="1" t="s">
        <v>394</v>
      </c>
      <c r="T236" s="2"/>
      <c r="V236" s="1" t="str">
        <f t="shared" si="26"/>
        <v/>
      </c>
      <c r="W236" s="1" t="str">
        <f t="shared" si="27"/>
        <v/>
      </c>
      <c r="AI236" s="28" t="str">
        <f t="shared" si="28"/>
        <v/>
      </c>
    </row>
    <row r="237" spans="1:36" hidden="1" x14ac:dyDescent="0.2">
      <c r="A237" s="1">
        <v>2529</v>
      </c>
      <c r="B237" s="1" t="s">
        <v>28</v>
      </c>
      <c r="C237" s="1" t="s">
        <v>41</v>
      </c>
      <c r="D237" s="1" t="s">
        <v>29</v>
      </c>
      <c r="E237" s="1" t="s">
        <v>183</v>
      </c>
      <c r="F237" s="1" t="str">
        <f>IF(ISBLANK(E237), "", Table2[[#This Row],[unique_id]])</f>
        <v>weatherstation_console_battery_voltage</v>
      </c>
      <c r="G237" s="1" t="s">
        <v>405</v>
      </c>
      <c r="H237" s="1" t="s">
        <v>410</v>
      </c>
      <c r="I237" s="1" t="s">
        <v>437</v>
      </c>
      <c r="K237" s="1" t="s">
        <v>138</v>
      </c>
      <c r="O237" s="1" t="s">
        <v>33</v>
      </c>
      <c r="P237" s="1" t="s">
        <v>85</v>
      </c>
      <c r="Q237" s="1" t="s">
        <v>86</v>
      </c>
      <c r="R237" s="1" t="s">
        <v>394</v>
      </c>
      <c r="S237" s="1">
        <v>300</v>
      </c>
      <c r="T237" s="2" t="s">
        <v>36</v>
      </c>
      <c r="U237" s="1" t="s">
        <v>87</v>
      </c>
      <c r="V237" s="1" t="str">
        <f t="shared" si="26"/>
        <v>haas/entity/sensor/weewx/weatherstation_console_battery_voltage/config</v>
      </c>
      <c r="W237" s="1" t="str">
        <f t="shared" si="27"/>
        <v>haas/entity/sensor/weewx/weatherstation_console_battery_voltage</v>
      </c>
      <c r="X237" s="7" t="s">
        <v>451</v>
      </c>
      <c r="Y237" s="1">
        <v>1</v>
      </c>
      <c r="Z237" s="1" t="s">
        <v>642</v>
      </c>
      <c r="AA237" s="2">
        <v>3.15</v>
      </c>
      <c r="AB237" s="1" t="s">
        <v>615</v>
      </c>
      <c r="AC237" s="1" t="s">
        <v>38</v>
      </c>
      <c r="AD237" s="1" t="s">
        <v>39</v>
      </c>
      <c r="AE237" s="1" t="s">
        <v>30</v>
      </c>
      <c r="AI237" s="28" t="str">
        <f t="shared" si="28"/>
        <v/>
      </c>
      <c r="AJ237" s="5" t="s">
        <v>198</v>
      </c>
    </row>
    <row r="238" spans="1:36" hidden="1" x14ac:dyDescent="0.2">
      <c r="A238" s="1">
        <v>2530</v>
      </c>
      <c r="B238" s="1" t="s">
        <v>28</v>
      </c>
      <c r="C238" s="1" t="s">
        <v>560</v>
      </c>
      <c r="D238" s="1" t="s">
        <v>565</v>
      </c>
      <c r="E238" s="1" t="s">
        <v>564</v>
      </c>
      <c r="F238" s="1" t="str">
        <f>IF(ISBLANK(E238), "", Table2[[#This Row],[unique_id]])</f>
        <v>column_break</v>
      </c>
      <c r="G238" s="1" t="s">
        <v>561</v>
      </c>
      <c r="H238" s="1" t="s">
        <v>410</v>
      </c>
      <c r="I238" s="1" t="s">
        <v>437</v>
      </c>
      <c r="K238" s="1" t="s">
        <v>562</v>
      </c>
      <c r="L238" s="1" t="s">
        <v>563</v>
      </c>
      <c r="T238" s="2"/>
      <c r="X238" s="7"/>
      <c r="AI238" s="28" t="str">
        <f t="shared" si="28"/>
        <v/>
      </c>
      <c r="AJ238" s="5"/>
    </row>
    <row r="239" spans="1:36" hidden="1" x14ac:dyDescent="0.2">
      <c r="A239" s="1">
        <v>2531</v>
      </c>
      <c r="B239" s="1" t="s">
        <v>28</v>
      </c>
      <c r="C239" s="1" t="s">
        <v>41</v>
      </c>
      <c r="D239" s="1" t="s">
        <v>29</v>
      </c>
      <c r="E239" s="1" t="s">
        <v>396</v>
      </c>
      <c r="F239" s="1" t="str">
        <f>IF(ISBLANK(E239), "", Table2[[#This Row],[unique_id]])</f>
        <v>weatherstation_sample_period</v>
      </c>
      <c r="G239" s="1" t="s">
        <v>407</v>
      </c>
      <c r="H239" s="1" t="s">
        <v>398</v>
      </c>
      <c r="I239" s="1" t="s">
        <v>437</v>
      </c>
      <c r="K239" s="1" t="s">
        <v>138</v>
      </c>
      <c r="O239" s="1" t="s">
        <v>33</v>
      </c>
      <c r="P239" s="1" t="s">
        <v>395</v>
      </c>
      <c r="R239" s="1" t="s">
        <v>397</v>
      </c>
      <c r="S239" s="1">
        <v>300</v>
      </c>
      <c r="T239" s="2" t="s">
        <v>36</v>
      </c>
      <c r="U239" s="1" t="s">
        <v>412</v>
      </c>
      <c r="V239" s="1" t="str">
        <f>IF(ISBLANK(U239),  "", _xlfn.CONCAT("haas/entity/sensor/", LOWER(C239), "/", E239, "/config"))</f>
        <v>haas/entity/sensor/weewx/weatherstation_sample_period/config</v>
      </c>
      <c r="W239" s="1" t="str">
        <f>IF(ISBLANK(U239),  "", _xlfn.CONCAT("haas/entity/sensor/", LOWER(C239), "/", E239))</f>
        <v>haas/entity/sensor/weewx/weatherstation_sample_period</v>
      </c>
      <c r="X239" s="7" t="s">
        <v>452</v>
      </c>
      <c r="Y239" s="1">
        <v>1</v>
      </c>
      <c r="Z239" s="1" t="s">
        <v>642</v>
      </c>
      <c r="AA239" s="2">
        <v>3.15</v>
      </c>
      <c r="AB239" s="1" t="s">
        <v>615</v>
      </c>
      <c r="AC239" s="1" t="s">
        <v>38</v>
      </c>
      <c r="AD239" s="1" t="s">
        <v>39</v>
      </c>
      <c r="AE239" s="1" t="s">
        <v>30</v>
      </c>
      <c r="AI239" s="28" t="str">
        <f t="shared" si="28"/>
        <v/>
      </c>
      <c r="AJ239" s="5" t="s">
        <v>198</v>
      </c>
    </row>
    <row r="240" spans="1:36" hidden="1" x14ac:dyDescent="0.2">
      <c r="A240" s="1">
        <v>2532</v>
      </c>
      <c r="B240" s="1" t="s">
        <v>28</v>
      </c>
      <c r="C240" s="1" t="s">
        <v>41</v>
      </c>
      <c r="D240" s="1" t="s">
        <v>29</v>
      </c>
      <c r="E240" s="1" t="s">
        <v>184</v>
      </c>
      <c r="F240" s="1" t="str">
        <f>IF(ISBLANK(E240), "", Table2[[#This Row],[unique_id]])</f>
        <v>weatherstation_coms_signal_quality</v>
      </c>
      <c r="G240" s="1" t="s">
        <v>406</v>
      </c>
      <c r="H240" s="1" t="s">
        <v>398</v>
      </c>
      <c r="I240" s="1" t="s">
        <v>437</v>
      </c>
      <c r="K240" s="1" t="s">
        <v>138</v>
      </c>
      <c r="O240" s="1" t="s">
        <v>33</v>
      </c>
      <c r="P240" s="1" t="s">
        <v>34</v>
      </c>
      <c r="R240" s="1" t="s">
        <v>202</v>
      </c>
      <c r="S240" s="1">
        <v>300</v>
      </c>
      <c r="T240" s="2" t="s">
        <v>36</v>
      </c>
      <c r="U240" s="1" t="s">
        <v>88</v>
      </c>
      <c r="V240" s="1" t="str">
        <f>IF(ISBLANK(U240),  "", _xlfn.CONCAT("haas/entity/sensor/", LOWER(C240), "/", E240, "/config"))</f>
        <v>haas/entity/sensor/weewx/weatherstation_coms_signal_quality/config</v>
      </c>
      <c r="W240" s="1" t="str">
        <f>IF(ISBLANK(U240),  "", _xlfn.CONCAT("haas/entity/sensor/", LOWER(C240), "/", E240))</f>
        <v>haas/entity/sensor/weewx/weatherstation_coms_signal_quality</v>
      </c>
      <c r="X240" s="7" t="s">
        <v>452</v>
      </c>
      <c r="Y240" s="1">
        <v>1</v>
      </c>
      <c r="Z240" s="1" t="s">
        <v>642</v>
      </c>
      <c r="AA240" s="2">
        <v>3.15</v>
      </c>
      <c r="AB240" s="1" t="s">
        <v>615</v>
      </c>
      <c r="AC240" s="1" t="s">
        <v>38</v>
      </c>
      <c r="AD240" s="1" t="s">
        <v>39</v>
      </c>
      <c r="AE240" s="1" t="s">
        <v>30</v>
      </c>
      <c r="AI240" s="28" t="str">
        <f t="shared" si="28"/>
        <v/>
      </c>
      <c r="AJ240" s="5" t="s">
        <v>198</v>
      </c>
    </row>
    <row r="241" spans="1:36" hidden="1" x14ac:dyDescent="0.2">
      <c r="A241" s="1">
        <v>1451</v>
      </c>
      <c r="B241" s="1" t="s">
        <v>28</v>
      </c>
      <c r="C241" s="1" t="s">
        <v>135</v>
      </c>
      <c r="D241" s="1" t="s">
        <v>131</v>
      </c>
      <c r="E241" s="1" t="s">
        <v>787</v>
      </c>
      <c r="F241" s="1" t="str">
        <f>IF(ISBLANK(E241), "", Table2[[#This Row],[unique_id]])</f>
        <v>edwin_fan</v>
      </c>
      <c r="G241" s="1" t="s">
        <v>129</v>
      </c>
      <c r="H241" s="1" t="s">
        <v>133</v>
      </c>
      <c r="I241" s="1" t="s">
        <v>134</v>
      </c>
      <c r="K241" s="1" t="s">
        <v>138</v>
      </c>
      <c r="R241" s="1" t="s">
        <v>334</v>
      </c>
      <c r="T241" s="2"/>
      <c r="V241" s="1" t="str">
        <f>IF(ISBLANK(U241),  "", _xlfn.CONCAT("haas/entity/sensor/", LOWER(C241), "/", E241, "/config"))</f>
        <v/>
      </c>
      <c r="W241" s="1" t="str">
        <f>IF(ISBLANK(U241),  "", _xlfn.CONCAT("haas/entity/sensor/", LOWER(C241), "/", E241))</f>
        <v/>
      </c>
      <c r="Z241" s="1" t="str">
        <f>IF(OR(ISBLANK(AG241), ISBLANK(AH241)), "", LOWER(_xlfn.CONCAT(Table2[[#This Row],[device_manufacturer]], "-",Table2[[#This Row],[device_suggested_area]], "-", Table2[[#This Row],[device_identifiers]])))</f>
        <v>senseme-edwin-fan</v>
      </c>
      <c r="AA241" s="2" t="s">
        <v>634</v>
      </c>
      <c r="AB241" s="1" t="s">
        <v>131</v>
      </c>
      <c r="AC241" s="1" t="s">
        <v>635</v>
      </c>
      <c r="AD241" s="1" t="str">
        <f>IF(OR(ISBLANK(AG241), ISBLANK(AH241)), "", Table2[[#This Row],[device_via_device]])</f>
        <v>SenseMe</v>
      </c>
      <c r="AE241" s="1" t="s">
        <v>129</v>
      </c>
      <c r="AF241" s="1" t="s">
        <v>767</v>
      </c>
      <c r="AG241" s="1" t="s">
        <v>637</v>
      </c>
      <c r="AH241" s="1" t="s">
        <v>772</v>
      </c>
      <c r="AI241" s="28" t="str">
        <f t="shared" si="28"/>
        <v>[["mac", "20:f8:5e:d7:26:1c"], ["ip", "10.0.6.61"]]</v>
      </c>
    </row>
    <row r="242" spans="1:36" hidden="1" x14ac:dyDescent="0.2">
      <c r="A242" s="1">
        <v>1452</v>
      </c>
      <c r="B242" s="1" t="s">
        <v>28</v>
      </c>
      <c r="C242" s="1" t="s">
        <v>135</v>
      </c>
      <c r="D242" s="1" t="s">
        <v>131</v>
      </c>
      <c r="E242" s="1" t="s">
        <v>788</v>
      </c>
      <c r="F242" s="1" t="str">
        <f>IF(ISBLANK(E242), "", Table2[[#This Row],[unique_id]])</f>
        <v>parents_fan</v>
      </c>
      <c r="G242" s="1" t="s">
        <v>239</v>
      </c>
      <c r="H242" s="1" t="s">
        <v>133</v>
      </c>
      <c r="I242" s="1" t="s">
        <v>134</v>
      </c>
      <c r="K242" s="1" t="s">
        <v>138</v>
      </c>
      <c r="R242" s="1" t="s">
        <v>334</v>
      </c>
      <c r="T242" s="2"/>
      <c r="V242" s="1" t="str">
        <f>IF(ISBLANK(U242),  "", _xlfn.CONCAT("haas/entity/sensor/", LOWER(C242), "/", E242, "/config"))</f>
        <v/>
      </c>
      <c r="W242" s="1" t="str">
        <f>IF(ISBLANK(U242),  "", _xlfn.CONCAT("haas/entity/sensor/", LOWER(C242), "/", E242))</f>
        <v/>
      </c>
      <c r="Z242" s="1" t="str">
        <f>IF(OR(ISBLANK(AG242), ISBLANK(AH242)), "", LOWER(_xlfn.CONCAT(Table2[[#This Row],[device_manufacturer]], "-",Table2[[#This Row],[device_suggested_area]], "-", Table2[[#This Row],[device_identifiers]])))</f>
        <v>senseme-parents-fan</v>
      </c>
      <c r="AA242" s="2" t="s">
        <v>634</v>
      </c>
      <c r="AB242" s="1" t="s">
        <v>131</v>
      </c>
      <c r="AC242" s="1" t="s">
        <v>635</v>
      </c>
      <c r="AD242" s="1" t="str">
        <f>IF(OR(ISBLANK(AG242), ISBLANK(AH242)), "", Table2[[#This Row],[device_via_device]])</f>
        <v>SenseMe</v>
      </c>
      <c r="AE242" s="1" t="s">
        <v>239</v>
      </c>
      <c r="AF242" s="1" t="s">
        <v>767</v>
      </c>
      <c r="AG242" s="1" t="s">
        <v>640</v>
      </c>
      <c r="AH242" s="1" t="s">
        <v>773</v>
      </c>
      <c r="AI242" s="28" t="str">
        <f t="shared" si="28"/>
        <v>[["mac", "20:f8:5e:d8:a5:6b"], ["ip", "10.0.6.62"]]</v>
      </c>
    </row>
    <row r="243" spans="1:36" hidden="1" x14ac:dyDescent="0.2">
      <c r="A243" s="1">
        <v>2602</v>
      </c>
      <c r="B243" s="1" t="s">
        <v>28</v>
      </c>
      <c r="C243" s="1" t="s">
        <v>560</v>
      </c>
      <c r="D243" s="1" t="s">
        <v>565</v>
      </c>
      <c r="E243" s="1" t="s">
        <v>564</v>
      </c>
      <c r="F243" s="1" t="str">
        <f>IF(ISBLANK(E243), "", Table2[[#This Row],[unique_id]])</f>
        <v>column_break</v>
      </c>
      <c r="G243" s="1" t="s">
        <v>561</v>
      </c>
      <c r="H243" s="1" t="s">
        <v>386</v>
      </c>
      <c r="I243" s="1" t="s">
        <v>148</v>
      </c>
      <c r="K243" s="1" t="s">
        <v>562</v>
      </c>
      <c r="L243" s="1" t="s">
        <v>563</v>
      </c>
      <c r="T243" s="2"/>
      <c r="AI243" s="28" t="str">
        <f t="shared" si="28"/>
        <v/>
      </c>
    </row>
    <row r="244" spans="1:36" hidden="1" x14ac:dyDescent="0.2">
      <c r="A244" s="1">
        <v>1454</v>
      </c>
      <c r="B244" s="1" t="s">
        <v>28</v>
      </c>
      <c r="C244" s="1" t="s">
        <v>135</v>
      </c>
      <c r="D244" s="1" t="s">
        <v>131</v>
      </c>
      <c r="E244" s="1" t="s">
        <v>789</v>
      </c>
      <c r="F244" s="1" t="str">
        <f>IF(ISBLANK(E244), "", Table2[[#This Row],[unique_id]])</f>
        <v>lounge_fan</v>
      </c>
      <c r="G244" s="1" t="s">
        <v>241</v>
      </c>
      <c r="H244" s="1" t="s">
        <v>133</v>
      </c>
      <c r="I244" s="1" t="s">
        <v>134</v>
      </c>
      <c r="K244" s="1" t="s">
        <v>138</v>
      </c>
      <c r="R244" s="1" t="s">
        <v>334</v>
      </c>
      <c r="T244" s="2"/>
      <c r="V244" s="1" t="str">
        <f>IF(ISBLANK(U244),  "", _xlfn.CONCAT("haas/entity/sensor/", LOWER(C244), "/", E244, "/config"))</f>
        <v/>
      </c>
      <c r="W244" s="1" t="str">
        <f>IF(ISBLANK(U244),  "", _xlfn.CONCAT("haas/entity/sensor/", LOWER(C244), "/", E244))</f>
        <v/>
      </c>
      <c r="Z244" s="1" t="str">
        <f>IF(OR(ISBLANK(AG244), ISBLANK(AH244)), "", LOWER(_xlfn.CONCAT(Table2[[#This Row],[device_manufacturer]], "-",Table2[[#This Row],[device_suggested_area]], "-", Table2[[#This Row],[device_identifiers]])))</f>
        <v>senseme-lounge-fan</v>
      </c>
      <c r="AA244" s="2" t="s">
        <v>634</v>
      </c>
      <c r="AB244" s="1" t="s">
        <v>131</v>
      </c>
      <c r="AC244" s="1" t="s">
        <v>635</v>
      </c>
      <c r="AD244" s="1" t="str">
        <f>IF(OR(ISBLANK(AG244), ISBLANK(AH244)), "", Table2[[#This Row],[device_via_device]])</f>
        <v>SenseMe</v>
      </c>
      <c r="AE244" s="1" t="s">
        <v>241</v>
      </c>
      <c r="AF244" s="1" t="s">
        <v>767</v>
      </c>
      <c r="AG244" s="1" t="s">
        <v>641</v>
      </c>
      <c r="AH244" s="1" t="s">
        <v>774</v>
      </c>
      <c r="AI244" s="28" t="str">
        <f t="shared" si="28"/>
        <v>[["mac", "20:f8:5e:d9:11:77"], ["ip", "10.0.6.63"]]</v>
      </c>
    </row>
    <row r="245" spans="1:36" hidden="1" x14ac:dyDescent="0.2">
      <c r="A245" s="1">
        <v>1456</v>
      </c>
      <c r="B245" s="1" t="s">
        <v>28</v>
      </c>
      <c r="C245" s="1" t="s">
        <v>135</v>
      </c>
      <c r="D245" s="1" t="s">
        <v>131</v>
      </c>
      <c r="E245" s="1" t="s">
        <v>791</v>
      </c>
      <c r="F245" s="1" t="str">
        <f>IF(ISBLANK(E245), "", Table2[[#This Row],[unique_id]])</f>
        <v>deck_east_fan</v>
      </c>
      <c r="G245" s="1" t="s">
        <v>263</v>
      </c>
      <c r="H245" s="1" t="s">
        <v>133</v>
      </c>
      <c r="I245" s="1" t="s">
        <v>134</v>
      </c>
      <c r="R245" s="1" t="s">
        <v>334</v>
      </c>
      <c r="T245" s="2"/>
      <c r="V245" s="1" t="str">
        <f>IF(ISBLANK(U245),  "", _xlfn.CONCAT("haas/entity/sensor/", LOWER(C245), "/", E245, "/config"))</f>
        <v/>
      </c>
      <c r="W245" s="1" t="str">
        <f>IF(ISBLANK(U245),  "", _xlfn.CONCAT("haas/entity/sensor/", LOWER(C245), "/", E245))</f>
        <v/>
      </c>
      <c r="Z245" s="1" t="str">
        <f>IF(OR(ISBLANK(AG245), ISBLANK(AH245)), "", LOWER(_xlfn.CONCAT(Table2[[#This Row],[device_manufacturer]], "-",Table2[[#This Row],[device_suggested_area]], "-", Table2[[#This Row],[device_identifiers]])))</f>
        <v>senseme-deck-east-fan</v>
      </c>
      <c r="AA245" s="2" t="s">
        <v>634</v>
      </c>
      <c r="AB245" s="1" t="s">
        <v>643</v>
      </c>
      <c r="AC245" s="1" t="s">
        <v>635</v>
      </c>
      <c r="AD245" s="1" t="str">
        <f>IF(OR(ISBLANK(AG245), ISBLANK(AH245)), "", Table2[[#This Row],[device_via_device]])</f>
        <v>SenseMe</v>
      </c>
      <c r="AE245" s="1" t="s">
        <v>608</v>
      </c>
      <c r="AF245" s="1" t="s">
        <v>767</v>
      </c>
      <c r="AG245" s="1" t="s">
        <v>638</v>
      </c>
      <c r="AH245" s="1" t="s">
        <v>775</v>
      </c>
      <c r="AI245" s="28" t="str">
        <f t="shared" si="28"/>
        <v>[["mac", "20:f8:5e:1e:ea:a0"], ["ip", "10.0.6.64"]]</v>
      </c>
    </row>
    <row r="246" spans="1:36" hidden="1" x14ac:dyDescent="0.2">
      <c r="A246" s="1">
        <v>1457</v>
      </c>
      <c r="B246" s="1" t="s">
        <v>28</v>
      </c>
      <c r="C246" s="1" t="s">
        <v>135</v>
      </c>
      <c r="D246" s="1" t="s">
        <v>131</v>
      </c>
      <c r="E246" s="1" t="s">
        <v>792</v>
      </c>
      <c r="F246" s="1" t="str">
        <f>IF(ISBLANK(E246), "", Table2[[#This Row],[unique_id]])</f>
        <v>deck_west_fan</v>
      </c>
      <c r="G246" s="1" t="s">
        <v>262</v>
      </c>
      <c r="H246" s="1" t="s">
        <v>133</v>
      </c>
      <c r="I246" s="1" t="s">
        <v>134</v>
      </c>
      <c r="R246" s="1" t="s">
        <v>334</v>
      </c>
      <c r="T246" s="2"/>
      <c r="V246" s="1" t="str">
        <f>IF(ISBLANK(U246),  "", _xlfn.CONCAT("haas/entity/sensor/", LOWER(C246), "/", E246, "/config"))</f>
        <v/>
      </c>
      <c r="W246" s="1" t="str">
        <f>IF(ISBLANK(U246),  "", _xlfn.CONCAT("haas/entity/sensor/", LOWER(C246), "/", E246))</f>
        <v/>
      </c>
      <c r="Z246" s="1" t="str">
        <f>IF(OR(ISBLANK(AG246), ISBLANK(AH246)), "", LOWER(_xlfn.CONCAT(Table2[[#This Row],[device_manufacturer]], "-",Table2[[#This Row],[device_suggested_area]], "-", Table2[[#This Row],[device_identifiers]])))</f>
        <v>senseme-deck-west-fan</v>
      </c>
      <c r="AA246" s="2" t="s">
        <v>634</v>
      </c>
      <c r="AB246" s="1" t="s">
        <v>644</v>
      </c>
      <c r="AC246" s="1" t="s">
        <v>635</v>
      </c>
      <c r="AD246" s="1" t="str">
        <f>IF(OR(ISBLANK(AG246), ISBLANK(AH246)), "", Table2[[#This Row],[device_via_device]])</f>
        <v>SenseMe</v>
      </c>
      <c r="AE246" s="1" t="s">
        <v>608</v>
      </c>
      <c r="AF246" s="1" t="s">
        <v>767</v>
      </c>
      <c r="AG246" s="1" t="s">
        <v>639</v>
      </c>
      <c r="AH246" s="7" t="s">
        <v>776</v>
      </c>
      <c r="AI246" s="28" t="str">
        <f t="shared" si="28"/>
        <v>[["mac", "20:f8:5e:1e:da:35"], ["ip", "10.0.6.65"]]</v>
      </c>
    </row>
    <row r="247" spans="1:36" hidden="1" x14ac:dyDescent="0.2">
      <c r="A247" s="1">
        <v>2606</v>
      </c>
      <c r="B247" s="1" t="s">
        <v>28</v>
      </c>
      <c r="C247" s="1" t="s">
        <v>560</v>
      </c>
      <c r="D247" s="1" t="s">
        <v>565</v>
      </c>
      <c r="E247" s="1" t="s">
        <v>564</v>
      </c>
      <c r="F247" s="1" t="str">
        <f>IF(ISBLANK(E247), "", Table2[[#This Row],[unique_id]])</f>
        <v>column_break</v>
      </c>
      <c r="G247" s="1" t="s">
        <v>561</v>
      </c>
      <c r="H247" s="1" t="s">
        <v>386</v>
      </c>
      <c r="I247" s="1" t="s">
        <v>148</v>
      </c>
      <c r="K247" s="1" t="s">
        <v>562</v>
      </c>
      <c r="L247" s="1" t="s">
        <v>563</v>
      </c>
      <c r="T247" s="2"/>
      <c r="AI247" s="28" t="str">
        <f t="shared" si="28"/>
        <v/>
      </c>
    </row>
    <row r="248" spans="1:36" hidden="1" x14ac:dyDescent="0.2">
      <c r="A248" s="1">
        <v>2505</v>
      </c>
      <c r="B248" s="1" t="s">
        <v>28</v>
      </c>
      <c r="C248" s="1" t="s">
        <v>291</v>
      </c>
      <c r="D248" s="1" t="s">
        <v>136</v>
      </c>
      <c r="E248" s="1" t="s">
        <v>348</v>
      </c>
      <c r="F248" s="1" t="str">
        <f>IF(ISBLANK(E248), "", Table2[[#This Row],[unique_id]])</f>
        <v>various_adhoc_outlet</v>
      </c>
      <c r="G248" s="1" t="s">
        <v>285</v>
      </c>
      <c r="H248" s="1" t="s">
        <v>438</v>
      </c>
      <c r="I248" s="1" t="s">
        <v>437</v>
      </c>
      <c r="K248" s="1" t="s">
        <v>364</v>
      </c>
      <c r="R248" s="1" t="s">
        <v>357</v>
      </c>
      <c r="T248" s="2"/>
      <c r="V248" s="1" t="str">
        <f>IF(ISBLANK(U248),  "", _xlfn.CONCAT("haas/entity/sensor/", LOWER(C248), "/", E248, "/config"))</f>
        <v/>
      </c>
      <c r="W248" s="1" t="str">
        <f>IF(ISBLANK(U248),  "", _xlfn.CONCAT("haas/entity/sensor/", LOWER(C248), "/", E248))</f>
        <v/>
      </c>
      <c r="Z248" s="1" t="str">
        <f>IF(OR(ISBLANK(AG248), ISBLANK(AH248)), "", LOWER(_xlfn.CONCAT(Table2[[#This Row],[device_manufacturer]], "-",Table2[[#This Row],[device_suggested_area]], "-", Table2[[#This Row],[device_identifiers]])))</f>
        <v>tplink-various-adhoc-outlet</v>
      </c>
      <c r="AA248" s="2" t="s">
        <v>612</v>
      </c>
      <c r="AB248" s="1" t="s">
        <v>645</v>
      </c>
      <c r="AC248" s="7" t="s">
        <v>611</v>
      </c>
      <c r="AD248" s="1" t="str">
        <f>IF(OR(ISBLANK(AG248), ISBLANK(AH248)), "", Table2[[#This Row],[device_via_device]])</f>
        <v>TPLink</v>
      </c>
      <c r="AE248" s="1" t="s">
        <v>606</v>
      </c>
      <c r="AF248" s="1" t="s">
        <v>767</v>
      </c>
      <c r="AG248" s="1" t="s">
        <v>589</v>
      </c>
      <c r="AH248" s="4" t="s">
        <v>749</v>
      </c>
      <c r="AI248" s="28" t="str">
        <f t="shared" si="28"/>
        <v>[["mac", "10:27:f5:31:f2:2b"], ["ip", "10.0.6.70"]]</v>
      </c>
    </row>
    <row r="249" spans="1:36" hidden="1" x14ac:dyDescent="0.2">
      <c r="A249" s="1">
        <v>2516</v>
      </c>
      <c r="B249" s="1" t="s">
        <v>28</v>
      </c>
      <c r="C249" s="1" t="s">
        <v>291</v>
      </c>
      <c r="D249" s="1" t="s">
        <v>136</v>
      </c>
      <c r="E249" s="1" t="s">
        <v>346</v>
      </c>
      <c r="F249" s="1" t="str">
        <f>IF(ISBLANK(E249), "", Table2[[#This Row],[unique_id]])</f>
        <v>study_battery_charger</v>
      </c>
      <c r="G249" s="1" t="s">
        <v>284</v>
      </c>
      <c r="H249" s="1" t="s">
        <v>438</v>
      </c>
      <c r="I249" s="1" t="s">
        <v>437</v>
      </c>
      <c r="K249" s="1" t="s">
        <v>364</v>
      </c>
      <c r="R249" s="1" t="s">
        <v>361</v>
      </c>
      <c r="T249" s="2"/>
      <c r="V249" s="1" t="str">
        <f>IF(ISBLANK(U249),  "", _xlfn.CONCAT("haas/entity/sensor/", LOWER(C249), "/", E249, "/config"))</f>
        <v/>
      </c>
      <c r="W249" s="1" t="str">
        <f>IF(ISBLANK(U249),  "", _xlfn.CONCAT("haas/entity/sensor/", LOWER(C249), "/", E249))</f>
        <v/>
      </c>
      <c r="Z249" s="1" t="str">
        <f>IF(OR(ISBLANK(AG249), ISBLANK(AH249)), "", LOWER(_xlfn.CONCAT(Table2[[#This Row],[device_manufacturer]], "-",Table2[[#This Row],[device_suggested_area]], "-", Table2[[#This Row],[device_identifiers]])))</f>
        <v>tplink-study-battery-charger</v>
      </c>
      <c r="AA249" s="2" t="s">
        <v>612</v>
      </c>
      <c r="AB249" s="1" t="s">
        <v>646</v>
      </c>
      <c r="AC249" s="7" t="s">
        <v>611</v>
      </c>
      <c r="AD249" s="1" t="str">
        <f>IF(OR(ISBLANK(AG249), ISBLANK(AH249)), "", Table2[[#This Row],[device_via_device]])</f>
        <v>TPLink</v>
      </c>
      <c r="AE249" s="1" t="s">
        <v>607</v>
      </c>
      <c r="AF249" s="1" t="s">
        <v>767</v>
      </c>
      <c r="AG249" s="1" t="s">
        <v>590</v>
      </c>
      <c r="AH249" s="1" t="s">
        <v>750</v>
      </c>
      <c r="AI249" s="28" t="str">
        <f t="shared" si="28"/>
        <v>[["mac", "5c:a6:e6:25:64:e9"], ["ip", "10.0.6.71"]]</v>
      </c>
    </row>
    <row r="250" spans="1:36" hidden="1" x14ac:dyDescent="0.2">
      <c r="A250" s="1">
        <v>2609</v>
      </c>
      <c r="B250" s="1" t="s">
        <v>28</v>
      </c>
      <c r="C250" s="1" t="s">
        <v>560</v>
      </c>
      <c r="D250" s="1" t="s">
        <v>565</v>
      </c>
      <c r="E250" s="1" t="s">
        <v>564</v>
      </c>
      <c r="F250" s="1" t="str">
        <f>IF(ISBLANK(E250), "", Table2[[#This Row],[unique_id]])</f>
        <v>column_break</v>
      </c>
      <c r="G250" s="1" t="s">
        <v>561</v>
      </c>
      <c r="H250" s="1" t="s">
        <v>386</v>
      </c>
      <c r="I250" s="1" t="s">
        <v>148</v>
      </c>
      <c r="K250" s="1" t="s">
        <v>562</v>
      </c>
      <c r="L250" s="1" t="s">
        <v>563</v>
      </c>
      <c r="T250" s="2"/>
      <c r="AH250" s="4"/>
      <c r="AI250" s="28" t="str">
        <f t="shared" si="28"/>
        <v/>
      </c>
    </row>
    <row r="251" spans="1:36" hidden="1" x14ac:dyDescent="0.2">
      <c r="A251" s="1">
        <v>2517</v>
      </c>
      <c r="B251" s="1" t="s">
        <v>28</v>
      </c>
      <c r="C251" s="1" t="s">
        <v>291</v>
      </c>
      <c r="D251" s="1" t="s">
        <v>136</v>
      </c>
      <c r="E251" s="1" t="s">
        <v>347</v>
      </c>
      <c r="F251" s="1" t="str">
        <f>IF(ISBLANK(E251), "", Table2[[#This Row],[unique_id]])</f>
        <v>laundry_vacuum_charger</v>
      </c>
      <c r="G251" s="1" t="s">
        <v>283</v>
      </c>
      <c r="H251" s="1" t="s">
        <v>438</v>
      </c>
      <c r="I251" s="1" t="s">
        <v>437</v>
      </c>
      <c r="K251" s="1" t="s">
        <v>364</v>
      </c>
      <c r="R251" s="1" t="s">
        <v>361</v>
      </c>
      <c r="T251" s="2"/>
      <c r="V251" s="1" t="str">
        <f>IF(ISBLANK(U251),  "", _xlfn.CONCAT("haas/entity/sensor/", LOWER(C251), "/", E251, "/config"))</f>
        <v/>
      </c>
      <c r="W251" s="1" t="str">
        <f>IF(ISBLANK(U251),  "", _xlfn.CONCAT("haas/entity/sensor/", LOWER(C251), "/", E251))</f>
        <v/>
      </c>
      <c r="Z251" s="1" t="str">
        <f>IF(OR(ISBLANK(AG251), ISBLANK(AH251)), "", LOWER(_xlfn.CONCAT(Table2[[#This Row],[device_manufacturer]], "-",Table2[[#This Row],[device_suggested_area]], "-", Table2[[#This Row],[device_identifiers]])))</f>
        <v>tplink-laundry-vacuum-charger</v>
      </c>
      <c r="AA251" s="2" t="s">
        <v>612</v>
      </c>
      <c r="AB251" s="1" t="s">
        <v>647</v>
      </c>
      <c r="AC251" s="7" t="s">
        <v>611</v>
      </c>
      <c r="AD251" s="1" t="str">
        <f>IF(OR(ISBLANK(AG251), ISBLANK(AH251)), "", Table2[[#This Row],[device_via_device]])</f>
        <v>TPLink</v>
      </c>
      <c r="AE251" s="1" t="s">
        <v>261</v>
      </c>
      <c r="AF251" s="1" t="s">
        <v>767</v>
      </c>
      <c r="AG251" s="1" t="s">
        <v>591</v>
      </c>
      <c r="AH251" s="4" t="s">
        <v>751</v>
      </c>
      <c r="AI251" s="28" t="str">
        <f t="shared" si="28"/>
        <v>[["mac", "5c:a6:e6:25:57:fd"], ["ip", "10.0.6.72"]]</v>
      </c>
    </row>
    <row r="252" spans="1:36" hidden="1" x14ac:dyDescent="0.2">
      <c r="A252" s="1">
        <v>2508</v>
      </c>
      <c r="B252" s="1" t="s">
        <v>28</v>
      </c>
      <c r="C252" s="1" t="s">
        <v>291</v>
      </c>
      <c r="D252" s="1" t="s">
        <v>136</v>
      </c>
      <c r="E252" s="1" t="s">
        <v>335</v>
      </c>
      <c r="F252" s="1" t="str">
        <f>IF(ISBLANK(E252), "", Table2[[#This Row],[unique_id]])</f>
        <v>kitchen_dish_washer</v>
      </c>
      <c r="G252" s="1" t="s">
        <v>281</v>
      </c>
      <c r="H252" s="1" t="s">
        <v>438</v>
      </c>
      <c r="I252" s="1" t="s">
        <v>437</v>
      </c>
      <c r="K252" s="1" t="s">
        <v>364</v>
      </c>
      <c r="R252" s="1" t="s">
        <v>349</v>
      </c>
      <c r="T252" s="2"/>
      <c r="V252" s="1" t="str">
        <f>IF(ISBLANK(U252),  "", _xlfn.CONCAT("haas/entity/sensor/", LOWER(C252), "/", E252, "/config"))</f>
        <v/>
      </c>
      <c r="W252" s="1" t="str">
        <f>IF(ISBLANK(U252),  "", _xlfn.CONCAT("haas/entity/sensor/", LOWER(C252), "/", E252))</f>
        <v/>
      </c>
      <c r="Z252" s="1" t="str">
        <f>IF(OR(ISBLANK(AG252), ISBLANK(AH252)), "", LOWER(_xlfn.CONCAT(Table2[[#This Row],[device_manufacturer]], "-",Table2[[#This Row],[device_suggested_area]], "-", Table2[[#This Row],[device_identifiers]])))</f>
        <v>tplink-kitchen-dish_washer</v>
      </c>
      <c r="AA252" s="2" t="s">
        <v>612</v>
      </c>
      <c r="AB252" s="1" t="s">
        <v>624</v>
      </c>
      <c r="AC252" s="7" t="s">
        <v>611</v>
      </c>
      <c r="AD252" s="1" t="str">
        <f>IF(OR(ISBLANK(AG252), ISBLANK(AH252)), "", Table2[[#This Row],[device_via_device]])</f>
        <v>TPLink</v>
      </c>
      <c r="AE252" s="1" t="s">
        <v>253</v>
      </c>
      <c r="AF252" s="1" t="s">
        <v>767</v>
      </c>
      <c r="AG252" s="1" t="s">
        <v>592</v>
      </c>
      <c r="AH252" s="1" t="s">
        <v>752</v>
      </c>
      <c r="AI252" s="28" t="str">
        <f t="shared" si="28"/>
        <v>[["mac", "5c:a6:e6:25:55:f7"], ["ip", "10.0.6.73"]]</v>
      </c>
    </row>
    <row r="253" spans="1:36" hidden="1" x14ac:dyDescent="0.2">
      <c r="A253" s="1">
        <v>2509</v>
      </c>
      <c r="B253" s="1" t="s">
        <v>28</v>
      </c>
      <c r="C253" s="1" t="s">
        <v>291</v>
      </c>
      <c r="D253" s="1" t="s">
        <v>136</v>
      </c>
      <c r="E253" s="1" t="s">
        <v>336</v>
      </c>
      <c r="F253" s="1" t="str">
        <f>IF(ISBLANK(E253), "", Table2[[#This Row],[unique_id]])</f>
        <v>laundry_clothes_dryer</v>
      </c>
      <c r="G253" s="1" t="s">
        <v>282</v>
      </c>
      <c r="H253" s="1" t="s">
        <v>438</v>
      </c>
      <c r="I253" s="1" t="s">
        <v>437</v>
      </c>
      <c r="K253" s="1" t="s">
        <v>364</v>
      </c>
      <c r="R253" s="1" t="s">
        <v>350</v>
      </c>
      <c r="T253" s="2"/>
      <c r="V253" s="1" t="str">
        <f>IF(ISBLANK(U253),  "", _xlfn.CONCAT("haas/entity/sensor/", LOWER(C253), "/", E253, "/config"))</f>
        <v/>
      </c>
      <c r="W253" s="1" t="str">
        <f>IF(ISBLANK(U253),  "", _xlfn.CONCAT("haas/entity/sensor/", LOWER(C253), "/", E253))</f>
        <v/>
      </c>
      <c r="Z253" s="1" t="str">
        <f>IF(OR(ISBLANK(AG253), ISBLANK(AH253)), "", LOWER(_xlfn.CONCAT(Table2[[#This Row],[device_manufacturer]], "-",Table2[[#This Row],[device_suggested_area]], "-", Table2[[#This Row],[device_identifiers]])))</f>
        <v>tplink-laundry-clothes-dryer</v>
      </c>
      <c r="AA253" s="2" t="s">
        <v>612</v>
      </c>
      <c r="AB253" s="1" t="s">
        <v>648</v>
      </c>
      <c r="AC253" s="7" t="s">
        <v>611</v>
      </c>
      <c r="AD253" s="1" t="str">
        <f>IF(OR(ISBLANK(AG253), ISBLANK(AH253)), "", Table2[[#This Row],[device_via_device]])</f>
        <v>TPLink</v>
      </c>
      <c r="AE253" s="1" t="s">
        <v>261</v>
      </c>
      <c r="AF253" s="1" t="s">
        <v>767</v>
      </c>
      <c r="AG253" s="1" t="s">
        <v>593</v>
      </c>
      <c r="AH253" s="4" t="s">
        <v>753</v>
      </c>
      <c r="AI253" s="28" t="str">
        <f t="shared" si="28"/>
        <v>[["mac", "5c:a6:e6:25:55:f0"], ["ip", "10.0.6.74"]]</v>
      </c>
    </row>
    <row r="254" spans="1:36" hidden="1" x14ac:dyDescent="0.2">
      <c r="A254" s="1">
        <v>2510</v>
      </c>
      <c r="B254" s="1" t="s">
        <v>28</v>
      </c>
      <c r="C254" s="1" t="s">
        <v>291</v>
      </c>
      <c r="D254" s="1" t="s">
        <v>136</v>
      </c>
      <c r="E254" s="1" t="s">
        <v>337</v>
      </c>
      <c r="F254" s="1" t="str">
        <f>IF(ISBLANK(E254), "", Table2[[#This Row],[unique_id]])</f>
        <v>laundry_washing_machine</v>
      </c>
      <c r="G254" s="1" t="s">
        <v>280</v>
      </c>
      <c r="H254" s="1" t="s">
        <v>438</v>
      </c>
      <c r="I254" s="1" t="s">
        <v>437</v>
      </c>
      <c r="K254" s="1" t="s">
        <v>364</v>
      </c>
      <c r="R254" s="1" t="s">
        <v>351</v>
      </c>
      <c r="T254" s="2"/>
      <c r="V254" s="1" t="str">
        <f>IF(ISBLANK(U254),  "", _xlfn.CONCAT("haas/entity/sensor/", LOWER(C254), "/", E254, "/config"))</f>
        <v/>
      </c>
      <c r="W254" s="1" t="str">
        <f>IF(ISBLANK(U254),  "", _xlfn.CONCAT("haas/entity/sensor/", LOWER(C254), "/", E254))</f>
        <v/>
      </c>
      <c r="Z254" s="1" t="str">
        <f>IF(OR(ISBLANK(AG254), ISBLANK(AH254)), "", LOWER(_xlfn.CONCAT(Table2[[#This Row],[device_manufacturer]], "-",Table2[[#This Row],[device_suggested_area]], "-", Table2[[#This Row],[device_identifiers]])))</f>
        <v>tplink-laundry-washing-machine</v>
      </c>
      <c r="AA254" s="2" t="s">
        <v>612</v>
      </c>
      <c r="AB254" s="1" t="s">
        <v>649</v>
      </c>
      <c r="AC254" s="7" t="s">
        <v>611</v>
      </c>
      <c r="AD254" s="1" t="str">
        <f>IF(OR(ISBLANK(AG254), ISBLANK(AH254)), "", Table2[[#This Row],[device_via_device]])</f>
        <v>TPLink</v>
      </c>
      <c r="AE254" s="1" t="s">
        <v>261</v>
      </c>
      <c r="AF254" s="1" t="s">
        <v>767</v>
      </c>
      <c r="AG254" s="1" t="s">
        <v>594</v>
      </c>
      <c r="AH254" s="4" t="s">
        <v>754</v>
      </c>
      <c r="AI254" s="28" t="str">
        <f t="shared" si="28"/>
        <v>[["mac", "5c:a6:e6:25:5a:a3"], ["ip", "10.0.6.75"]]</v>
      </c>
    </row>
    <row r="255" spans="1:36" hidden="1" x14ac:dyDescent="0.2">
      <c r="A255" s="1">
        <v>2701</v>
      </c>
      <c r="B255" s="1" t="s">
        <v>28</v>
      </c>
      <c r="C255" s="1" t="s">
        <v>293</v>
      </c>
      <c r="D255" s="1" t="s">
        <v>154</v>
      </c>
      <c r="E255" s="1" t="s">
        <v>155</v>
      </c>
      <c r="F255" s="1" t="str">
        <f>IF(ISBLANK(E255), "", Table2[[#This Row],[unique_id]])</f>
        <v>uvc_ada_motion</v>
      </c>
      <c r="G255" s="1" t="s">
        <v>132</v>
      </c>
      <c r="H255" s="1" t="s">
        <v>568</v>
      </c>
      <c r="I255" s="1" t="s">
        <v>257</v>
      </c>
      <c r="K255" s="1" t="s">
        <v>138</v>
      </c>
      <c r="T255" s="2"/>
      <c r="V255" s="1" t="str">
        <f>IF(ISBLANK(U255),  "", _xlfn.CONCAT("haas/entity/sensor/", LOWER(C255), "/", E255, "/config"))</f>
        <v/>
      </c>
      <c r="W255" s="1" t="str">
        <f>IF(ISBLANK(U255),  "", _xlfn.CONCAT("haas/entity/sensor/", LOWER(C255), "/", E255))</f>
        <v/>
      </c>
      <c r="AI255" s="28" t="str">
        <f t="shared" si="28"/>
        <v/>
      </c>
      <c r="AJ255" s="1"/>
    </row>
    <row r="256" spans="1:36" hidden="1" x14ac:dyDescent="0.2">
      <c r="A256" s="1">
        <v>2702</v>
      </c>
      <c r="B256" s="1" t="s">
        <v>28</v>
      </c>
      <c r="C256" s="1" t="s">
        <v>560</v>
      </c>
      <c r="D256" s="1" t="s">
        <v>565</v>
      </c>
      <c r="E256" s="1" t="s">
        <v>564</v>
      </c>
      <c r="F256" s="1" t="str">
        <f>IF(ISBLANK(E256), "", Table2[[#This Row],[unique_id]])</f>
        <v>column_break</v>
      </c>
      <c r="G256" s="1" t="s">
        <v>561</v>
      </c>
      <c r="H256" s="1" t="s">
        <v>568</v>
      </c>
      <c r="I256" s="1" t="s">
        <v>257</v>
      </c>
      <c r="K256" s="1" t="s">
        <v>562</v>
      </c>
      <c r="L256" s="1" t="s">
        <v>563</v>
      </c>
      <c r="T256" s="2"/>
      <c r="AI256" s="28" t="str">
        <f t="shared" si="28"/>
        <v/>
      </c>
      <c r="AJ256" s="1"/>
    </row>
    <row r="257" spans="1:36" hidden="1" x14ac:dyDescent="0.2">
      <c r="A257" s="1">
        <v>2511</v>
      </c>
      <c r="B257" s="1" t="s">
        <v>28</v>
      </c>
      <c r="C257" s="1" t="s">
        <v>291</v>
      </c>
      <c r="D257" s="1" t="s">
        <v>136</v>
      </c>
      <c r="E257" s="1" t="s">
        <v>338</v>
      </c>
      <c r="F257" s="1" t="str">
        <f>IF(ISBLANK(E257), "", Table2[[#This Row],[unique_id]])</f>
        <v>kitchen_coffee_machine</v>
      </c>
      <c r="G257" s="1" t="s">
        <v>137</v>
      </c>
      <c r="H257" s="1" t="s">
        <v>438</v>
      </c>
      <c r="I257" s="1" t="s">
        <v>437</v>
      </c>
      <c r="K257" s="1" t="s">
        <v>364</v>
      </c>
      <c r="R257" s="1" t="s">
        <v>352</v>
      </c>
      <c r="T257" s="2"/>
      <c r="V257" s="1" t="str">
        <f>IF(ISBLANK(U257),  "", _xlfn.CONCAT("haas/entity/sensor/", LOWER(C257), "/", E257, "/config"))</f>
        <v/>
      </c>
      <c r="W257" s="1" t="str">
        <f>IF(ISBLANK(U257),  "", _xlfn.CONCAT("haas/entity/sensor/", LOWER(C257), "/", E257))</f>
        <v/>
      </c>
      <c r="X257" s="4"/>
      <c r="Z257" s="1" t="str">
        <f>IF(OR(ISBLANK(AG257), ISBLANK(AH257)), "", LOWER(_xlfn.CONCAT(Table2[[#This Row],[device_manufacturer]], "-",Table2[[#This Row],[device_suggested_area]], "-", Table2[[#This Row],[device_identifiers]])))</f>
        <v>tplink-kitchen-coffee-machine</v>
      </c>
      <c r="AA257" s="2" t="s">
        <v>612</v>
      </c>
      <c r="AB257" s="1" t="s">
        <v>650</v>
      </c>
      <c r="AC257" s="1" t="s">
        <v>611</v>
      </c>
      <c r="AD257" s="1" t="str">
        <f>IF(OR(ISBLANK(AG257), ISBLANK(AH257)), "", Table2[[#This Row],[device_via_device]])</f>
        <v>TPLink</v>
      </c>
      <c r="AE257" s="1" t="s">
        <v>253</v>
      </c>
      <c r="AF257" s="1" t="s">
        <v>767</v>
      </c>
      <c r="AG257" s="1" t="s">
        <v>595</v>
      </c>
      <c r="AH257" s="1" t="s">
        <v>755</v>
      </c>
      <c r="AI257" s="28" t="str">
        <f t="shared" si="28"/>
        <v>[["mac", "60:a4:b7:1f:71:0a"], ["ip", "10.0.6.76"]]</v>
      </c>
    </row>
    <row r="258" spans="1:36" hidden="1" x14ac:dyDescent="0.2">
      <c r="A258" s="1">
        <v>2704</v>
      </c>
      <c r="B258" s="1" t="s">
        <v>28</v>
      </c>
      <c r="C258" s="1" t="s">
        <v>293</v>
      </c>
      <c r="D258" s="1" t="s">
        <v>154</v>
      </c>
      <c r="E258" s="1" t="s">
        <v>256</v>
      </c>
      <c r="F258" s="1" t="str">
        <f>IF(ISBLANK(E258), "", Table2[[#This Row],[unique_id]])</f>
        <v>uvc_edwin_motion</v>
      </c>
      <c r="G258" s="1" t="s">
        <v>129</v>
      </c>
      <c r="H258" s="1" t="s">
        <v>569</v>
      </c>
      <c r="I258" s="1" t="s">
        <v>257</v>
      </c>
      <c r="K258" s="1" t="s">
        <v>138</v>
      </c>
      <c r="T258" s="2"/>
      <c r="V258" s="1" t="str">
        <f>IF(ISBLANK(U258),  "", _xlfn.CONCAT("haas/entity/sensor/", LOWER(C258), "/", E258, "/config"))</f>
        <v/>
      </c>
      <c r="W258" s="1" t="str">
        <f>IF(ISBLANK(U258),  "", _xlfn.CONCAT("haas/entity/sensor/", LOWER(C258), "/", E258))</f>
        <v/>
      </c>
      <c r="AI258" s="28" t="str">
        <f t="shared" si="28"/>
        <v/>
      </c>
      <c r="AJ258" s="1"/>
    </row>
    <row r="259" spans="1:36" hidden="1" x14ac:dyDescent="0.2">
      <c r="A259" s="1">
        <v>2705</v>
      </c>
      <c r="B259" s="1" t="s">
        <v>28</v>
      </c>
      <c r="C259" s="1" t="s">
        <v>560</v>
      </c>
      <c r="D259" s="1" t="s">
        <v>565</v>
      </c>
      <c r="E259" s="1" t="s">
        <v>564</v>
      </c>
      <c r="F259" s="1" t="str">
        <f>IF(ISBLANK(E259), "", Table2[[#This Row],[unique_id]])</f>
        <v>column_break</v>
      </c>
      <c r="G259" s="1" t="s">
        <v>561</v>
      </c>
      <c r="H259" s="1" t="s">
        <v>569</v>
      </c>
      <c r="I259" s="1" t="s">
        <v>257</v>
      </c>
      <c r="K259" s="1" t="s">
        <v>562</v>
      </c>
      <c r="L259" s="1" t="s">
        <v>563</v>
      </c>
      <c r="T259" s="2"/>
      <c r="AI259" s="28" t="str">
        <f t="shared" si="28"/>
        <v/>
      </c>
      <c r="AJ259" s="1"/>
    </row>
    <row r="260" spans="1:36" hidden="1" x14ac:dyDescent="0.2">
      <c r="A260" s="1">
        <v>2706</v>
      </c>
      <c r="B260" s="1" t="s">
        <v>28</v>
      </c>
      <c r="C260" s="1" t="s">
        <v>135</v>
      </c>
      <c r="D260" s="1" t="s">
        <v>154</v>
      </c>
      <c r="E260" s="1" t="s">
        <v>793</v>
      </c>
      <c r="F260" s="1" t="str">
        <f>IF(ISBLANK(E260), "", Table2[[#This Row],[unique_id]])</f>
        <v>ada_fan_occupancy</v>
      </c>
      <c r="G260" s="1" t="s">
        <v>132</v>
      </c>
      <c r="H260" s="1" t="s">
        <v>388</v>
      </c>
      <c r="I260" s="1" t="s">
        <v>257</v>
      </c>
      <c r="K260" s="1" t="s">
        <v>138</v>
      </c>
      <c r="T260" s="2"/>
      <c r="V260" s="1" t="str">
        <f t="shared" ref="V260:V323" si="29">IF(ISBLANK(U260),  "", _xlfn.CONCAT("haas/entity/sensor/", LOWER(C260), "/", E260, "/config"))</f>
        <v/>
      </c>
      <c r="W260" s="1" t="str">
        <f t="shared" ref="W260:W323" si="30">IF(ISBLANK(U260),  "", _xlfn.CONCAT("haas/entity/sensor/", LOWER(C260), "/", E260))</f>
        <v/>
      </c>
      <c r="X260" s="4"/>
      <c r="AI260" s="28" t="str">
        <f t="shared" si="28"/>
        <v/>
      </c>
      <c r="AJ260" s="1"/>
    </row>
    <row r="261" spans="1:36" hidden="1" x14ac:dyDescent="0.2">
      <c r="A261" s="1">
        <v>2707</v>
      </c>
      <c r="B261" s="1" t="s">
        <v>28</v>
      </c>
      <c r="C261" s="1" t="s">
        <v>135</v>
      </c>
      <c r="D261" s="1" t="s">
        <v>154</v>
      </c>
      <c r="E261" s="1" t="s">
        <v>794</v>
      </c>
      <c r="F261" s="1" t="str">
        <f>IF(ISBLANK(E261), "", Table2[[#This Row],[unique_id]])</f>
        <v>edwin_fan_occupancy</v>
      </c>
      <c r="G261" s="1" t="s">
        <v>129</v>
      </c>
      <c r="H261" s="1" t="s">
        <v>388</v>
      </c>
      <c r="I261" s="1" t="s">
        <v>257</v>
      </c>
      <c r="K261" s="1" t="s">
        <v>138</v>
      </c>
      <c r="T261" s="2"/>
      <c r="V261" s="1" t="str">
        <f t="shared" si="29"/>
        <v/>
      </c>
      <c r="W261" s="1" t="str">
        <f t="shared" si="30"/>
        <v/>
      </c>
      <c r="AI261" s="28" t="str">
        <f t="shared" si="28"/>
        <v/>
      </c>
      <c r="AJ261" s="1"/>
    </row>
    <row r="262" spans="1:36" hidden="1" x14ac:dyDescent="0.2">
      <c r="A262" s="1">
        <v>2708</v>
      </c>
      <c r="B262" s="1" t="s">
        <v>28</v>
      </c>
      <c r="C262" s="1" t="s">
        <v>135</v>
      </c>
      <c r="D262" s="1" t="s">
        <v>154</v>
      </c>
      <c r="E262" s="1" t="s">
        <v>795</v>
      </c>
      <c r="F262" s="1" t="str">
        <f>IF(ISBLANK(E262), "", Table2[[#This Row],[unique_id]])</f>
        <v>parents_fan_occupancy</v>
      </c>
      <c r="G262" s="1" t="s">
        <v>239</v>
      </c>
      <c r="H262" s="1" t="s">
        <v>388</v>
      </c>
      <c r="I262" s="1" t="s">
        <v>257</v>
      </c>
      <c r="K262" s="1" t="s">
        <v>138</v>
      </c>
      <c r="T262" s="2"/>
      <c r="V262" s="1" t="str">
        <f t="shared" si="29"/>
        <v/>
      </c>
      <c r="W262" s="1" t="str">
        <f t="shared" si="30"/>
        <v/>
      </c>
      <c r="AI262" s="28" t="str">
        <f t="shared" si="28"/>
        <v/>
      </c>
      <c r="AJ262" s="1"/>
    </row>
    <row r="263" spans="1:36" hidden="1" x14ac:dyDescent="0.2">
      <c r="A263" s="1">
        <v>2709</v>
      </c>
      <c r="B263" s="1" t="s">
        <v>28</v>
      </c>
      <c r="C263" s="1" t="s">
        <v>135</v>
      </c>
      <c r="D263" s="1" t="s">
        <v>154</v>
      </c>
      <c r="E263" s="1" t="s">
        <v>796</v>
      </c>
      <c r="F263" s="1" t="str">
        <f>IF(ISBLANK(E263), "", Table2[[#This Row],[unique_id]])</f>
        <v>lounge_fan_occupancy</v>
      </c>
      <c r="G263" s="1" t="s">
        <v>241</v>
      </c>
      <c r="H263" s="1" t="s">
        <v>388</v>
      </c>
      <c r="I263" s="1" t="s">
        <v>257</v>
      </c>
      <c r="K263" s="1" t="s">
        <v>138</v>
      </c>
      <c r="T263" s="2"/>
      <c r="V263" s="1" t="str">
        <f t="shared" si="29"/>
        <v/>
      </c>
      <c r="W263" s="1" t="str">
        <f t="shared" si="30"/>
        <v/>
      </c>
      <c r="X263" s="4"/>
      <c r="AI263" s="28" t="str">
        <f t="shared" si="28"/>
        <v/>
      </c>
      <c r="AJ263" s="1"/>
    </row>
    <row r="264" spans="1:36" hidden="1" x14ac:dyDescent="0.2">
      <c r="A264" s="1">
        <v>2710</v>
      </c>
      <c r="B264" s="1" t="s">
        <v>28</v>
      </c>
      <c r="C264" s="1" t="s">
        <v>135</v>
      </c>
      <c r="D264" s="1" t="s">
        <v>154</v>
      </c>
      <c r="E264" s="1" t="s">
        <v>797</v>
      </c>
      <c r="F264" s="1" t="str">
        <f>IF(ISBLANK(E264), "", Table2[[#This Row],[unique_id]])</f>
        <v>deck_east_fan_occupancy</v>
      </c>
      <c r="G264" s="1" t="s">
        <v>263</v>
      </c>
      <c r="H264" s="1" t="s">
        <v>388</v>
      </c>
      <c r="I264" s="1" t="s">
        <v>257</v>
      </c>
      <c r="K264" s="1" t="s">
        <v>138</v>
      </c>
      <c r="T264" s="2"/>
      <c r="V264" s="1" t="str">
        <f t="shared" si="29"/>
        <v/>
      </c>
      <c r="W264" s="1" t="str">
        <f t="shared" si="30"/>
        <v/>
      </c>
      <c r="X264" s="4"/>
      <c r="AI264" s="28" t="str">
        <f t="shared" si="28"/>
        <v/>
      </c>
      <c r="AJ264" s="1"/>
    </row>
    <row r="265" spans="1:36" hidden="1" x14ac:dyDescent="0.2">
      <c r="A265" s="1">
        <v>2711</v>
      </c>
      <c r="B265" s="1" t="s">
        <v>28</v>
      </c>
      <c r="C265" s="1" t="s">
        <v>135</v>
      </c>
      <c r="D265" s="1" t="s">
        <v>154</v>
      </c>
      <c r="E265" s="1" t="s">
        <v>798</v>
      </c>
      <c r="F265" s="1" t="str">
        <f>IF(ISBLANK(E265), "", Table2[[#This Row],[unique_id]])</f>
        <v>deck_west_fan_occupancy</v>
      </c>
      <c r="G265" s="1" t="s">
        <v>262</v>
      </c>
      <c r="H265" s="1" t="s">
        <v>388</v>
      </c>
      <c r="I265" s="1" t="s">
        <v>257</v>
      </c>
      <c r="K265" s="1" t="s">
        <v>138</v>
      </c>
      <c r="T265" s="2"/>
      <c r="V265" s="1" t="str">
        <f t="shared" si="29"/>
        <v/>
      </c>
      <c r="W265" s="1" t="str">
        <f t="shared" si="30"/>
        <v/>
      </c>
      <c r="AI265" s="28" t="str">
        <f t="shared" si="28"/>
        <v/>
      </c>
      <c r="AJ265" s="1"/>
    </row>
    <row r="266" spans="1:36" hidden="1" x14ac:dyDescent="0.2">
      <c r="A266" s="1">
        <v>2512</v>
      </c>
      <c r="B266" s="1" t="s">
        <v>28</v>
      </c>
      <c r="C266" s="1" t="s">
        <v>291</v>
      </c>
      <c r="D266" s="1" t="s">
        <v>136</v>
      </c>
      <c r="E266" s="1" t="s">
        <v>339</v>
      </c>
      <c r="F266" s="1" t="str">
        <f>IF(ISBLANK(E266), "", Table2[[#This Row],[unique_id]])</f>
        <v>kitchen_fridge</v>
      </c>
      <c r="G266" s="1" t="s">
        <v>276</v>
      </c>
      <c r="H266" s="1" t="s">
        <v>438</v>
      </c>
      <c r="I266" s="1" t="s">
        <v>437</v>
      </c>
      <c r="K266" s="1" t="s">
        <v>364</v>
      </c>
      <c r="R266" s="1" t="s">
        <v>353</v>
      </c>
      <c r="T266" s="2"/>
      <c r="V266" s="1" t="str">
        <f t="shared" si="29"/>
        <v/>
      </c>
      <c r="W266" s="1" t="str">
        <f t="shared" si="30"/>
        <v/>
      </c>
      <c r="Z266" s="1" t="str">
        <f>IF(OR(ISBLANK(AG266), ISBLANK(AH266)), "", LOWER(_xlfn.CONCAT(Table2[[#This Row],[device_manufacturer]], "-",Table2[[#This Row],[device_suggested_area]], "-", Table2[[#This Row],[device_identifiers]])))</f>
        <v>tplink-kitchen-fridge</v>
      </c>
      <c r="AA266" s="2" t="s">
        <v>613</v>
      </c>
      <c r="AB266" s="1" t="s">
        <v>617</v>
      </c>
      <c r="AC266" s="1" t="s">
        <v>610</v>
      </c>
      <c r="AD266" s="1" t="str">
        <f>IF(OR(ISBLANK(AG266), ISBLANK(AH266)), "", Table2[[#This Row],[device_via_device]])</f>
        <v>TPLink</v>
      </c>
      <c r="AE266" s="1" t="s">
        <v>253</v>
      </c>
      <c r="AF266" s="1" t="s">
        <v>767</v>
      </c>
      <c r="AG266" s="1" t="s">
        <v>596</v>
      </c>
      <c r="AH266" s="1" t="s">
        <v>756</v>
      </c>
      <c r="AI266" s="28" t="str">
        <f t="shared" si="28"/>
        <v>[["mac", "ac:84:c6:54:96:50"], ["ip", "10.0.6.77"]]</v>
      </c>
    </row>
    <row r="267" spans="1:36" hidden="1" x14ac:dyDescent="0.2">
      <c r="A267" s="1">
        <v>2513</v>
      </c>
      <c r="B267" s="1" t="s">
        <v>28</v>
      </c>
      <c r="C267" s="1" t="s">
        <v>291</v>
      </c>
      <c r="D267" s="1" t="s">
        <v>136</v>
      </c>
      <c r="E267" s="1" t="s">
        <v>340</v>
      </c>
      <c r="F267" s="1" t="str">
        <f>IF(ISBLANK(E267), "", Table2[[#This Row],[unique_id]])</f>
        <v>deck_freezer</v>
      </c>
      <c r="G267" s="1" t="s">
        <v>277</v>
      </c>
      <c r="H267" s="1" t="s">
        <v>438</v>
      </c>
      <c r="I267" s="1" t="s">
        <v>437</v>
      </c>
      <c r="K267" s="1" t="s">
        <v>364</v>
      </c>
      <c r="R267" s="1" t="s">
        <v>354</v>
      </c>
      <c r="T267" s="2"/>
      <c r="V267" s="1" t="str">
        <f t="shared" si="29"/>
        <v/>
      </c>
      <c r="W267" s="1" t="str">
        <f t="shared" si="30"/>
        <v/>
      </c>
      <c r="Z267" s="1" t="str">
        <f>IF(OR(ISBLANK(AG267), ISBLANK(AH267)), "", LOWER(_xlfn.CONCAT(Table2[[#This Row],[device_manufacturer]], "-",Table2[[#This Row],[device_suggested_area]], "-", Table2[[#This Row],[device_identifiers]])))</f>
        <v>tplink-deck-freezer</v>
      </c>
      <c r="AA267" s="2" t="s">
        <v>613</v>
      </c>
      <c r="AB267" s="1" t="s">
        <v>618</v>
      </c>
      <c r="AC267" s="1" t="s">
        <v>610</v>
      </c>
      <c r="AD267" s="1" t="str">
        <f>IF(OR(ISBLANK(AG267), ISBLANK(AH267)), "", Table2[[#This Row],[device_via_device]])</f>
        <v>TPLink</v>
      </c>
      <c r="AE267" s="1" t="s">
        <v>608</v>
      </c>
      <c r="AF267" s="1" t="s">
        <v>767</v>
      </c>
      <c r="AG267" s="1" t="s">
        <v>597</v>
      </c>
      <c r="AH267" s="1" t="s">
        <v>757</v>
      </c>
      <c r="AI267" s="28" t="str">
        <f t="shared" si="28"/>
        <v>[["mac", "ac:84:c6:54:9e:cf"], ["ip", "10.0.6.78"]]</v>
      </c>
    </row>
    <row r="268" spans="1:36" hidden="1" x14ac:dyDescent="0.2">
      <c r="A268" s="1">
        <v>1546</v>
      </c>
      <c r="B268" s="1" t="s">
        <v>28</v>
      </c>
      <c r="C268" s="1" t="s">
        <v>291</v>
      </c>
      <c r="D268" s="1" t="s">
        <v>136</v>
      </c>
      <c r="E268" s="1" t="s">
        <v>778</v>
      </c>
      <c r="F268" s="1" t="str">
        <f>IF(ISBLANK(E268), "", Table2[[#This Row],[unique_id]])</f>
        <v>deck_festoons</v>
      </c>
      <c r="G268" s="1" t="s">
        <v>455</v>
      </c>
      <c r="H268" s="1" t="s">
        <v>141</v>
      </c>
      <c r="I268" s="1" t="s">
        <v>134</v>
      </c>
      <c r="K268" s="1" t="s">
        <v>138</v>
      </c>
      <c r="R268" s="1" t="s">
        <v>440</v>
      </c>
      <c r="T268" s="2"/>
      <c r="V268" s="1" t="str">
        <f t="shared" si="29"/>
        <v/>
      </c>
      <c r="W268" s="1" t="str">
        <f t="shared" si="30"/>
        <v/>
      </c>
      <c r="Z268" s="1" t="str">
        <f>IF(OR(ISBLANK(AG268), ISBLANK(AH268)), "", LOWER(_xlfn.CONCAT(Table2[[#This Row],[device_manufacturer]], "-",Table2[[#This Row],[device_suggested_area]], "-", Table2[[#This Row],[device_identifiers]])))</f>
        <v>tplink-deck-festoons</v>
      </c>
      <c r="AA268" s="2" t="s">
        <v>613</v>
      </c>
      <c r="AB268" s="1" t="s">
        <v>619</v>
      </c>
      <c r="AC268" s="1" t="s">
        <v>610</v>
      </c>
      <c r="AD268" s="1" t="str">
        <f>IF(OR(ISBLANK(AG268), ISBLANK(AH268)), "", Table2[[#This Row],[device_via_device]])</f>
        <v>TPLink</v>
      </c>
      <c r="AE268" s="1" t="s">
        <v>608</v>
      </c>
      <c r="AF268" s="1" t="s">
        <v>767</v>
      </c>
      <c r="AG268" s="1" t="s">
        <v>598</v>
      </c>
      <c r="AH268" s="1" t="s">
        <v>758</v>
      </c>
      <c r="AI268" s="28" t="str">
        <f t="shared" si="28"/>
        <v>[["mac", "ac:84:c6:54:a3:96"], ["ip", "10.0.6.79"]]</v>
      </c>
    </row>
    <row r="269" spans="1:36" hidden="1" x14ac:dyDescent="0.2">
      <c r="A269" s="1">
        <v>2518</v>
      </c>
      <c r="B269" s="1" t="s">
        <v>28</v>
      </c>
      <c r="C269" s="1" t="s">
        <v>291</v>
      </c>
      <c r="D269" s="1" t="s">
        <v>136</v>
      </c>
      <c r="E269" s="1" t="s">
        <v>193</v>
      </c>
      <c r="F269" s="1" t="str">
        <f>IF(ISBLANK(E269), "", Table2[[#This Row],[unique_id]])</f>
        <v>lounge_tv</v>
      </c>
      <c r="G269" s="1" t="s">
        <v>194</v>
      </c>
      <c r="H269" s="1" t="s">
        <v>439</v>
      </c>
      <c r="I269" s="1" t="s">
        <v>437</v>
      </c>
      <c r="K269" s="1" t="s">
        <v>364</v>
      </c>
      <c r="R269" s="1" t="s">
        <v>355</v>
      </c>
      <c r="T269" s="2"/>
      <c r="V269" s="1" t="str">
        <f t="shared" si="29"/>
        <v/>
      </c>
      <c r="W269" s="1" t="str">
        <f t="shared" si="30"/>
        <v/>
      </c>
      <c r="Z269" s="1" t="str">
        <f>IF(OR(ISBLANK(AG269), ISBLANK(AH269)), "", LOWER(_xlfn.CONCAT(Table2[[#This Row],[device_manufacturer]], "-",Table2[[#This Row],[device_suggested_area]], "-", Table2[[#This Row],[device_identifiers]])))</f>
        <v>tplink-lounge-tv</v>
      </c>
      <c r="AA269" s="2" t="s">
        <v>613</v>
      </c>
      <c r="AB269" s="1" t="s">
        <v>620</v>
      </c>
      <c r="AC269" s="1" t="s">
        <v>610</v>
      </c>
      <c r="AD269" s="1" t="str">
        <f>IF(OR(ISBLANK(AG269), ISBLANK(AH269)), "", Table2[[#This Row],[device_via_device]])</f>
        <v>TPLink</v>
      </c>
      <c r="AE269" s="1" t="s">
        <v>241</v>
      </c>
      <c r="AF269" s="1" t="s">
        <v>767</v>
      </c>
      <c r="AG269" s="1" t="s">
        <v>599</v>
      </c>
      <c r="AH269" s="1" t="s">
        <v>759</v>
      </c>
      <c r="AI269" s="28" t="str">
        <f t="shared" si="28"/>
        <v>[["mac", "ac:84:c6:54:a3:a2"], ["ip", "10.0.6.80"]]</v>
      </c>
    </row>
    <row r="270" spans="1:36" hidden="1" x14ac:dyDescent="0.2">
      <c r="A270" s="1">
        <v>2515</v>
      </c>
      <c r="B270" s="1" t="s">
        <v>28</v>
      </c>
      <c r="C270" s="1" t="s">
        <v>291</v>
      </c>
      <c r="D270" s="1" t="s">
        <v>136</v>
      </c>
      <c r="E270" s="1" t="s">
        <v>341</v>
      </c>
      <c r="F270" s="1" t="str">
        <f>IF(ISBLANK(E270), "", Table2[[#This Row],[unique_id]])</f>
        <v>bathroom_rails</v>
      </c>
      <c r="G270" s="1" t="s">
        <v>303</v>
      </c>
      <c r="H270" s="1" t="s">
        <v>438</v>
      </c>
      <c r="I270" s="1" t="s">
        <v>437</v>
      </c>
      <c r="K270" s="1" t="s">
        <v>364</v>
      </c>
      <c r="R270" s="1" t="s">
        <v>362</v>
      </c>
      <c r="T270" s="2"/>
      <c r="V270" s="1" t="str">
        <f t="shared" si="29"/>
        <v/>
      </c>
      <c r="W270" s="1" t="str">
        <f t="shared" si="30"/>
        <v/>
      </c>
      <c r="Z270" s="1" t="str">
        <f>IF(OR(ISBLANK(AG270), ISBLANK(AH270)), "", LOWER(_xlfn.CONCAT(Table2[[#This Row],[device_manufacturer]], "-",Table2[[#This Row],[device_suggested_area]], "-", Table2[[#This Row],[device_identifiers]])))</f>
        <v>tplink-bathroom-rails</v>
      </c>
      <c r="AA270" s="2" t="s">
        <v>613</v>
      </c>
      <c r="AB270" s="1" t="s">
        <v>621</v>
      </c>
      <c r="AC270" s="1" t="s">
        <v>610</v>
      </c>
      <c r="AD270" s="1" t="str">
        <f>IF(OR(ISBLANK(AG270), ISBLANK(AH270)), "", Table2[[#This Row],[device_via_device]])</f>
        <v>TPLink</v>
      </c>
      <c r="AE270" s="1" t="s">
        <v>609</v>
      </c>
      <c r="AF270" s="1" t="s">
        <v>767</v>
      </c>
      <c r="AG270" s="1" t="s">
        <v>600</v>
      </c>
      <c r="AH270" s="1" t="s">
        <v>760</v>
      </c>
      <c r="AI270" s="28" t="str">
        <f t="shared" si="28"/>
        <v>[["mac", "ac:84:c6:54:9d:98"], ["ip", "10.0.6.81"]]</v>
      </c>
    </row>
    <row r="271" spans="1:36" hidden="1" x14ac:dyDescent="0.2">
      <c r="A271" s="1">
        <v>2506</v>
      </c>
      <c r="B271" s="1" t="s">
        <v>28</v>
      </c>
      <c r="C271" s="1" t="s">
        <v>291</v>
      </c>
      <c r="D271" s="1" t="s">
        <v>136</v>
      </c>
      <c r="E271" s="1" t="s">
        <v>342</v>
      </c>
      <c r="F271" s="1" t="str">
        <f>IF(ISBLANK(E271), "", Table2[[#This Row],[unique_id]])</f>
        <v>study_outlet</v>
      </c>
      <c r="G271" s="1" t="s">
        <v>279</v>
      </c>
      <c r="H271" s="1" t="s">
        <v>438</v>
      </c>
      <c r="I271" s="1" t="s">
        <v>437</v>
      </c>
      <c r="K271" s="1" t="s">
        <v>364</v>
      </c>
      <c r="R271" s="1" t="s">
        <v>357</v>
      </c>
      <c r="T271" s="2"/>
      <c r="V271" s="1" t="str">
        <f t="shared" si="29"/>
        <v/>
      </c>
      <c r="W271" s="1" t="str">
        <f t="shared" si="30"/>
        <v/>
      </c>
      <c r="Z271" s="1" t="str">
        <f>IF(OR(ISBLANK(AG271), ISBLANK(AH271)), "", LOWER(_xlfn.CONCAT(Table2[[#This Row],[device_manufacturer]], "-",Table2[[#This Row],[device_suggested_area]], "-", Table2[[#This Row],[device_identifiers]])))</f>
        <v>tplink-study-outlet</v>
      </c>
      <c r="AA271" s="2" t="s">
        <v>612</v>
      </c>
      <c r="AB271" s="1" t="s">
        <v>622</v>
      </c>
      <c r="AC271" s="7" t="s">
        <v>611</v>
      </c>
      <c r="AD271" s="1" t="str">
        <f>IF(OR(ISBLANK(AG271), ISBLANK(AH271)), "", Table2[[#This Row],[device_via_device]])</f>
        <v>TPLink</v>
      </c>
      <c r="AE271" s="1" t="s">
        <v>607</v>
      </c>
      <c r="AF271" s="1" t="s">
        <v>767</v>
      </c>
      <c r="AG271" s="1" t="s">
        <v>601</v>
      </c>
      <c r="AH271" s="1" t="s">
        <v>761</v>
      </c>
      <c r="AI271" s="28" t="str">
        <f t="shared" si="28"/>
        <v>[["mac", "60:a4:b7:1f:72:0a"], ["ip", "10.0.6.82"]]</v>
      </c>
    </row>
    <row r="272" spans="1:36" hidden="1" x14ac:dyDescent="0.2">
      <c r="A272" s="1">
        <v>2507</v>
      </c>
      <c r="B272" s="1" t="s">
        <v>28</v>
      </c>
      <c r="C272" s="1" t="s">
        <v>291</v>
      </c>
      <c r="D272" s="1" t="s">
        <v>136</v>
      </c>
      <c r="E272" s="1" t="s">
        <v>343</v>
      </c>
      <c r="F272" s="1" t="str">
        <f>IF(ISBLANK(E272), "", Table2[[#This Row],[unique_id]])</f>
        <v>office_outlet</v>
      </c>
      <c r="G272" s="1" t="s">
        <v>278</v>
      </c>
      <c r="H272" s="1" t="s">
        <v>438</v>
      </c>
      <c r="I272" s="1" t="s">
        <v>437</v>
      </c>
      <c r="K272" s="1" t="s">
        <v>364</v>
      </c>
      <c r="R272" s="1" t="s">
        <v>357</v>
      </c>
      <c r="T272" s="2"/>
      <c r="V272" s="1" t="str">
        <f t="shared" si="29"/>
        <v/>
      </c>
      <c r="W272" s="1" t="str">
        <f t="shared" si="30"/>
        <v/>
      </c>
      <c r="Z272" s="1" t="str">
        <f>IF(OR(ISBLANK(AG272), ISBLANK(AH272)), "", LOWER(_xlfn.CONCAT(Table2[[#This Row],[device_manufacturer]], "-",Table2[[#This Row],[device_suggested_area]], "-", Table2[[#This Row],[device_identifiers]])))</f>
        <v>tplink-office-outlet</v>
      </c>
      <c r="AA272" s="2" t="s">
        <v>612</v>
      </c>
      <c r="AB272" s="1" t="s">
        <v>622</v>
      </c>
      <c r="AC272" s="7" t="s">
        <v>611</v>
      </c>
      <c r="AD272" s="1" t="str">
        <f>IF(OR(ISBLANK(AG272), ISBLANK(AH272)), "", Table2[[#This Row],[device_via_device]])</f>
        <v>TPLink</v>
      </c>
      <c r="AE272" s="1" t="s">
        <v>260</v>
      </c>
      <c r="AF272" s="1" t="s">
        <v>767</v>
      </c>
      <c r="AG272" s="1" t="s">
        <v>602</v>
      </c>
      <c r="AH272" s="1" t="s">
        <v>762</v>
      </c>
      <c r="AI272" s="28" t="str">
        <f t="shared" si="28"/>
        <v>[["mac", "10:27:f5:31:ec:58"], ["ip", "10.0.6.83"]]</v>
      </c>
    </row>
    <row r="273" spans="1:36" hidden="1" x14ac:dyDescent="0.2">
      <c r="A273" s="1">
        <v>2520</v>
      </c>
      <c r="B273" s="1" t="s">
        <v>28</v>
      </c>
      <c r="C273" s="1" t="s">
        <v>291</v>
      </c>
      <c r="D273" s="1" t="s">
        <v>136</v>
      </c>
      <c r="E273" s="1" t="s">
        <v>345</v>
      </c>
      <c r="F273" s="1" t="str">
        <f>IF(ISBLANK(E273), "", Table2[[#This Row],[unique_id]])</f>
        <v>roof_network_switch</v>
      </c>
      <c r="G273" s="1" t="s">
        <v>272</v>
      </c>
      <c r="H273" s="1" t="s">
        <v>439</v>
      </c>
      <c r="I273" s="1" t="s">
        <v>437</v>
      </c>
      <c r="K273" s="1" t="s">
        <v>364</v>
      </c>
      <c r="R273" s="1" t="s">
        <v>359</v>
      </c>
      <c r="T273" s="2"/>
      <c r="V273" s="1" t="str">
        <f t="shared" si="29"/>
        <v/>
      </c>
      <c r="W273" s="1" t="str">
        <f t="shared" si="30"/>
        <v/>
      </c>
      <c r="Z273" s="1" t="str">
        <f>IF(OR(ISBLANK(AG273), ISBLANK(AH273)), "", LOWER(_xlfn.CONCAT(Table2[[#This Row],[device_manufacturer]], "-",Table2[[#This Row],[device_suggested_area]], "-", Table2[[#This Row],[device_identifiers]])))</f>
        <v>tplink-roof-network-switch</v>
      </c>
      <c r="AA273" s="2" t="s">
        <v>613</v>
      </c>
      <c r="AB273" s="1" t="s">
        <v>780</v>
      </c>
      <c r="AC273" s="1" t="s">
        <v>610</v>
      </c>
      <c r="AD273" s="1" t="str">
        <f>IF(OR(ISBLANK(AG273), ISBLANK(AH273)), "", Table2[[#This Row],[device_via_device]])</f>
        <v>TPLink</v>
      </c>
      <c r="AE273" s="1" t="s">
        <v>40</v>
      </c>
      <c r="AF273" s="1" t="s">
        <v>767</v>
      </c>
      <c r="AG273" s="1" t="s">
        <v>603</v>
      </c>
      <c r="AH273" s="1" t="s">
        <v>763</v>
      </c>
      <c r="AI273" s="28" t="str">
        <f t="shared" si="28"/>
        <v>[["mac", "ac:84:c6:0d:20:9e"], ["ip", "10.0.6.84"]]</v>
      </c>
    </row>
    <row r="274" spans="1:36" hidden="1" x14ac:dyDescent="0.2">
      <c r="A274" s="1">
        <v>2521</v>
      </c>
      <c r="B274" s="1" t="s">
        <v>28</v>
      </c>
      <c r="C274" s="1" t="s">
        <v>291</v>
      </c>
      <c r="D274" s="1" t="s">
        <v>136</v>
      </c>
      <c r="E274" s="1" t="s">
        <v>779</v>
      </c>
      <c r="F274" s="1" t="str">
        <f>IF(ISBLANK(E274), "", Table2[[#This Row],[unique_id]])</f>
        <v>rack_modem</v>
      </c>
      <c r="G274" s="1" t="s">
        <v>274</v>
      </c>
      <c r="H274" s="1" t="s">
        <v>439</v>
      </c>
      <c r="I274" s="1" t="s">
        <v>437</v>
      </c>
      <c r="K274" s="1" t="s">
        <v>364</v>
      </c>
      <c r="R274" s="1" t="s">
        <v>360</v>
      </c>
      <c r="T274" s="2"/>
      <c r="V274" s="1" t="str">
        <f t="shared" si="29"/>
        <v/>
      </c>
      <c r="W274" s="1" t="str">
        <f t="shared" si="30"/>
        <v/>
      </c>
      <c r="Z274" s="1" t="str">
        <f>IF(OR(ISBLANK(AG274), ISBLANK(AH274)), "", LOWER(_xlfn.CONCAT(Table2[[#This Row],[device_manufacturer]], "-",Table2[[#This Row],[device_suggested_area]], "-", Table2[[#This Row],[device_identifiers]])))</f>
        <v>tplink-rack-modem</v>
      </c>
      <c r="AA274" s="2" t="s">
        <v>612</v>
      </c>
      <c r="AB274" s="1" t="s">
        <v>623</v>
      </c>
      <c r="AC274" s="7" t="s">
        <v>611</v>
      </c>
      <c r="AD274" s="1" t="str">
        <f>IF(OR(ISBLANK(AG274), ISBLANK(AH274)), "", Table2[[#This Row],[device_via_device]])</f>
        <v>TPLink</v>
      </c>
      <c r="AE274" s="1" t="s">
        <v>30</v>
      </c>
      <c r="AF274" s="1" t="s">
        <v>767</v>
      </c>
      <c r="AG274" s="1" t="s">
        <v>604</v>
      </c>
      <c r="AH274" s="1" t="s">
        <v>764</v>
      </c>
      <c r="AI274" s="28" t="str">
        <f t="shared" si="28"/>
        <v>[["mac", "10:27:f5:31:f6:7e"], ["ip", "10.0.6.85"]]</v>
      </c>
    </row>
    <row r="275" spans="1:36" hidden="1" x14ac:dyDescent="0.2">
      <c r="A275" s="1">
        <v>2519</v>
      </c>
      <c r="B275" s="1" t="s">
        <v>28</v>
      </c>
      <c r="C275" s="1" t="s">
        <v>291</v>
      </c>
      <c r="D275" s="1" t="s">
        <v>136</v>
      </c>
      <c r="E275" s="1" t="s">
        <v>344</v>
      </c>
      <c r="F275" s="1" t="str">
        <f>IF(ISBLANK(E275), "", Table2[[#This Row],[unique_id]])</f>
        <v>rack_outlet</v>
      </c>
      <c r="G275" s="1" t="s">
        <v>275</v>
      </c>
      <c r="H275" s="1" t="s">
        <v>439</v>
      </c>
      <c r="I275" s="1" t="s">
        <v>437</v>
      </c>
      <c r="K275" s="1" t="s">
        <v>364</v>
      </c>
      <c r="R275" s="1" t="s">
        <v>358</v>
      </c>
      <c r="T275" s="2"/>
      <c r="V275" s="1" t="str">
        <f t="shared" si="29"/>
        <v/>
      </c>
      <c r="W275" s="1" t="str">
        <f t="shared" si="30"/>
        <v/>
      </c>
      <c r="Z275" s="1" t="str">
        <f>IF(OR(ISBLANK(AG275), ISBLANK(AH275)), "", LOWER(_xlfn.CONCAT(Table2[[#This Row],[device_manufacturer]], "-",Table2[[#This Row],[device_suggested_area]], "-", Table2[[#This Row],[device_identifiers]])))</f>
        <v>tplink-rack-outlet</v>
      </c>
      <c r="AA275" s="2" t="s">
        <v>613</v>
      </c>
      <c r="AB275" s="1" t="s">
        <v>622</v>
      </c>
      <c r="AC275" s="1" t="s">
        <v>610</v>
      </c>
      <c r="AD275" s="1" t="str">
        <f>IF(OR(ISBLANK(AG275), ISBLANK(AH275)), "", Table2[[#This Row],[device_via_device]])</f>
        <v>TPLink</v>
      </c>
      <c r="AE275" s="1" t="s">
        <v>30</v>
      </c>
      <c r="AF275" s="1" t="s">
        <v>767</v>
      </c>
      <c r="AG275" s="1" t="s">
        <v>605</v>
      </c>
      <c r="AH275" s="4" t="s">
        <v>765</v>
      </c>
      <c r="AI275" s="28" t="str">
        <f t="shared" si="28"/>
        <v>[["mac", "ac:84:c6:54:95:8b"], ["ip", "10.0.6.86"]]</v>
      </c>
    </row>
    <row r="276" spans="1:36" hidden="1" x14ac:dyDescent="0.2">
      <c r="A276" s="1">
        <v>1453</v>
      </c>
      <c r="B276" s="1" t="s">
        <v>28</v>
      </c>
      <c r="C276" s="1" t="s">
        <v>291</v>
      </c>
      <c r="D276" s="1" t="s">
        <v>136</v>
      </c>
      <c r="E276" s="1" t="s">
        <v>333</v>
      </c>
      <c r="F276" s="1" t="str">
        <f>IF(ISBLANK(E276), "", Table2[[#This Row],[unique_id]])</f>
        <v>kitchen_fan</v>
      </c>
      <c r="G276" s="1" t="s">
        <v>253</v>
      </c>
      <c r="H276" s="1" t="s">
        <v>133</v>
      </c>
      <c r="I276" s="1" t="s">
        <v>134</v>
      </c>
      <c r="K276" s="1" t="s">
        <v>138</v>
      </c>
      <c r="R276" s="1" t="s">
        <v>334</v>
      </c>
      <c r="T276" s="2"/>
      <c r="V276" s="1" t="str">
        <f t="shared" si="29"/>
        <v/>
      </c>
      <c r="W276" s="1" t="str">
        <f t="shared" si="30"/>
        <v/>
      </c>
      <c r="Z276" s="1" t="str">
        <f>IF(OR(ISBLANK(AG276), ISBLANK(AH276)), "", LOWER(_xlfn.CONCAT(Table2[[#This Row],[device_manufacturer]], "-",Table2[[#This Row],[device_suggested_area]], "-", Table2[[#This Row],[device_identifiers]])))</f>
        <v>tplink-kitchen-fan</v>
      </c>
      <c r="AA276" s="2" t="s">
        <v>613</v>
      </c>
      <c r="AB276" s="1" t="s">
        <v>131</v>
      </c>
      <c r="AC276" s="1" t="s">
        <v>610</v>
      </c>
      <c r="AD276" s="1" t="str">
        <f>IF(OR(ISBLANK(AG276), ISBLANK(AH276)), "", Table2[[#This Row],[device_via_device]])</f>
        <v>TPLink</v>
      </c>
      <c r="AE276" s="1" t="s">
        <v>253</v>
      </c>
      <c r="AF276" s="1" t="s">
        <v>767</v>
      </c>
      <c r="AG276" s="30" t="s">
        <v>614</v>
      </c>
      <c r="AH276" s="30" t="s">
        <v>766</v>
      </c>
      <c r="AI276" s="28" t="str">
        <f t="shared" si="28"/>
        <v>[["mac", "ac:84:c6:0d:1b:9c"], ["ip", "10.0.6.87"]]</v>
      </c>
    </row>
    <row r="277" spans="1:36" hidden="1" x14ac:dyDescent="0.2">
      <c r="A277" s="1" t="s">
        <v>777</v>
      </c>
      <c r="B277" s="1" t="s">
        <v>266</v>
      </c>
      <c r="C277" s="1" t="s">
        <v>156</v>
      </c>
      <c r="D277" s="1" t="s">
        <v>29</v>
      </c>
      <c r="E277" s="1" t="s">
        <v>557</v>
      </c>
      <c r="F277" s="1" t="str">
        <f>IF(ISBLANK(E277), "", Table2[[#This Row],[unique_id]])</f>
        <v>home_peak_energy_weekly</v>
      </c>
      <c r="G277" s="1" t="s">
        <v>544</v>
      </c>
      <c r="H277" s="1" t="s">
        <v>322</v>
      </c>
      <c r="I277" s="1" t="s">
        <v>144</v>
      </c>
      <c r="K277" s="1" t="s">
        <v>92</v>
      </c>
      <c r="P277" s="1" t="s">
        <v>559</v>
      </c>
      <c r="R277" s="1" t="s">
        <v>331</v>
      </c>
      <c r="T277" s="2"/>
      <c r="V277" s="1" t="str">
        <f t="shared" si="29"/>
        <v/>
      </c>
      <c r="W277" s="1" t="str">
        <f t="shared" si="30"/>
        <v/>
      </c>
      <c r="AI277" s="28" t="str">
        <f t="shared" si="28"/>
        <v/>
      </c>
    </row>
    <row r="278" spans="1:36" hidden="1" x14ac:dyDescent="0.2">
      <c r="F278" s="1" t="str">
        <f>IF(ISBLANK(E278), "", Table2[[#This Row],[unique_id]])</f>
        <v/>
      </c>
      <c r="T278" s="2"/>
      <c r="V278" s="1" t="str">
        <f t="shared" si="29"/>
        <v/>
      </c>
      <c r="W278" s="1" t="str">
        <f t="shared" si="30"/>
        <v/>
      </c>
      <c r="AI278" s="28" t="str">
        <f t="shared" si="28"/>
        <v/>
      </c>
      <c r="AJ278" s="1"/>
    </row>
    <row r="279" spans="1:36" hidden="1" x14ac:dyDescent="0.2">
      <c r="F279" s="1" t="str">
        <f>IF(ISBLANK(E279), "", Table2[[#This Row],[unique_id]])</f>
        <v/>
      </c>
      <c r="T279" s="2"/>
      <c r="V279" s="1" t="str">
        <f t="shared" si="29"/>
        <v/>
      </c>
      <c r="W279" s="1" t="str">
        <f t="shared" si="30"/>
        <v/>
      </c>
      <c r="AI279" s="28" t="str">
        <f t="shared" si="28"/>
        <v/>
      </c>
      <c r="AJ279" s="1"/>
    </row>
    <row r="280" spans="1:36" hidden="1" x14ac:dyDescent="0.2">
      <c r="B280" s="7"/>
      <c r="C280" s="7"/>
      <c r="D280" s="7"/>
      <c r="E280" s="7"/>
      <c r="F280" s="1" t="str">
        <f>IF(ISBLANK(E280), "", Table2[[#This Row],[unique_id]])</f>
        <v/>
      </c>
      <c r="G280" s="7"/>
      <c r="H280" s="7"/>
      <c r="I280" s="7"/>
      <c r="J280" s="7"/>
      <c r="K280" s="7"/>
      <c r="T280" s="2"/>
      <c r="V280" s="1" t="str">
        <f t="shared" si="29"/>
        <v/>
      </c>
      <c r="W280" s="1" t="str">
        <f t="shared" si="30"/>
        <v/>
      </c>
      <c r="AI280" s="28" t="str">
        <f t="shared" si="28"/>
        <v/>
      </c>
      <c r="AJ280" s="1"/>
    </row>
    <row r="281" spans="1:36" hidden="1" x14ac:dyDescent="0.2">
      <c r="F281" s="1" t="str">
        <f>IF(ISBLANK(E281), "", Table2[[#This Row],[unique_id]])</f>
        <v/>
      </c>
      <c r="T281" s="2"/>
      <c r="V281" s="1" t="str">
        <f t="shared" si="29"/>
        <v/>
      </c>
      <c r="W281" s="1" t="str">
        <f t="shared" si="30"/>
        <v/>
      </c>
      <c r="AI281" s="28" t="str">
        <f t="shared" si="28"/>
        <v/>
      </c>
      <c r="AJ281" s="1"/>
    </row>
    <row r="282" spans="1:36" hidden="1" x14ac:dyDescent="0.2">
      <c r="F282" s="1" t="str">
        <f>IF(ISBLANK(E282), "", Table2[[#This Row],[unique_id]])</f>
        <v/>
      </c>
      <c r="T282" s="2"/>
      <c r="V282" s="1" t="str">
        <f t="shared" si="29"/>
        <v/>
      </c>
      <c r="W282" s="1" t="str">
        <f t="shared" si="30"/>
        <v/>
      </c>
      <c r="AI282" s="28" t="str">
        <f t="shared" si="28"/>
        <v/>
      </c>
      <c r="AJ282" s="1"/>
    </row>
    <row r="283" spans="1:36" hidden="1" x14ac:dyDescent="0.2">
      <c r="F283" s="1" t="str">
        <f>IF(ISBLANK(E283), "", Table2[[#This Row],[unique_id]])</f>
        <v/>
      </c>
      <c r="T283" s="2"/>
      <c r="V283" s="1" t="str">
        <f t="shared" si="29"/>
        <v/>
      </c>
      <c r="W283" s="1" t="str">
        <f t="shared" si="30"/>
        <v/>
      </c>
      <c r="AI283" s="28" t="str">
        <f t="shared" si="28"/>
        <v/>
      </c>
      <c r="AJ283" s="1"/>
    </row>
    <row r="284" spans="1:36" hidden="1" x14ac:dyDescent="0.2">
      <c r="F284" s="1" t="str">
        <f>IF(ISBLANK(E284), "", Table2[[#This Row],[unique_id]])</f>
        <v/>
      </c>
      <c r="T284" s="2"/>
      <c r="V284" s="1" t="str">
        <f t="shared" si="29"/>
        <v/>
      </c>
      <c r="W284" s="1" t="str">
        <f t="shared" si="30"/>
        <v/>
      </c>
      <c r="AI284" s="28" t="str">
        <f t="shared" si="28"/>
        <v/>
      </c>
      <c r="AJ284" s="1"/>
    </row>
    <row r="285" spans="1:36" hidden="1" x14ac:dyDescent="0.2">
      <c r="E285" s="4"/>
      <c r="F285" s="1" t="str">
        <f>IF(ISBLANK(E285), "", Table2[[#This Row],[unique_id]])</f>
        <v/>
      </c>
      <c r="T285" s="2"/>
      <c r="V285" s="1" t="str">
        <f t="shared" si="29"/>
        <v/>
      </c>
      <c r="W285" s="1" t="str">
        <f t="shared" si="30"/>
        <v/>
      </c>
      <c r="AI285" s="28" t="str">
        <f t="shared" si="28"/>
        <v/>
      </c>
      <c r="AJ285" s="1"/>
    </row>
    <row r="286" spans="1:36" hidden="1" x14ac:dyDescent="0.2">
      <c r="E286" s="4"/>
      <c r="F286" s="1" t="str">
        <f>IF(ISBLANK(E286), "", Table2[[#This Row],[unique_id]])</f>
        <v/>
      </c>
      <c r="T286" s="2"/>
      <c r="V286" s="1" t="str">
        <f t="shared" si="29"/>
        <v/>
      </c>
      <c r="W286" s="1" t="str">
        <f t="shared" si="30"/>
        <v/>
      </c>
      <c r="AI286" s="28" t="str">
        <f t="shared" si="28"/>
        <v/>
      </c>
      <c r="AJ286" s="1"/>
    </row>
    <row r="287" spans="1:36" hidden="1" x14ac:dyDescent="0.2">
      <c r="F287" s="1" t="str">
        <f>IF(ISBLANK(E287), "", Table2[[#This Row],[unique_id]])</f>
        <v/>
      </c>
      <c r="T287" s="2"/>
      <c r="V287" s="1" t="str">
        <f t="shared" si="29"/>
        <v/>
      </c>
      <c r="W287" s="1" t="str">
        <f t="shared" si="30"/>
        <v/>
      </c>
      <c r="AI287" s="28" t="str">
        <f t="shared" si="28"/>
        <v/>
      </c>
      <c r="AJ287" s="1"/>
    </row>
    <row r="288" spans="1:36" hidden="1" x14ac:dyDescent="0.2">
      <c r="F288" s="1" t="str">
        <f>IF(ISBLANK(E288), "", Table2[[#This Row],[unique_id]])</f>
        <v/>
      </c>
      <c r="T288" s="2"/>
      <c r="V288" s="1" t="str">
        <f t="shared" si="29"/>
        <v/>
      </c>
      <c r="W288" s="1" t="str">
        <f t="shared" si="30"/>
        <v/>
      </c>
      <c r="AI288" s="28" t="str">
        <f t="shared" si="28"/>
        <v/>
      </c>
      <c r="AJ288" s="1"/>
    </row>
    <row r="289" spans="6:36" hidden="1" x14ac:dyDescent="0.2">
      <c r="F289" s="1" t="str">
        <f>IF(ISBLANK(E289), "", Table2[[#This Row],[unique_id]])</f>
        <v/>
      </c>
      <c r="T289" s="2"/>
      <c r="V289" s="1" t="str">
        <f t="shared" si="29"/>
        <v/>
      </c>
      <c r="W289" s="1" t="str">
        <f t="shared" si="30"/>
        <v/>
      </c>
      <c r="AI289" s="28" t="str">
        <f t="shared" si="28"/>
        <v/>
      </c>
      <c r="AJ289" s="1"/>
    </row>
    <row r="290" spans="6:36" hidden="1" x14ac:dyDescent="0.2">
      <c r="F290" s="1" t="str">
        <f>IF(ISBLANK(E290), "", Table2[[#This Row],[unique_id]])</f>
        <v/>
      </c>
      <c r="T290" s="2"/>
      <c r="V290" s="1" t="str">
        <f t="shared" si="29"/>
        <v/>
      </c>
      <c r="W290" s="1" t="str">
        <f t="shared" si="30"/>
        <v/>
      </c>
      <c r="AI290" s="28" t="str">
        <f t="shared" si="28"/>
        <v/>
      </c>
      <c r="AJ290" s="1"/>
    </row>
    <row r="291" spans="6:36" hidden="1" x14ac:dyDescent="0.2">
      <c r="F291" s="1" t="str">
        <f>IF(ISBLANK(E291), "", Table2[[#This Row],[unique_id]])</f>
        <v/>
      </c>
      <c r="T291" s="2"/>
      <c r="V291" s="1" t="str">
        <f t="shared" si="29"/>
        <v/>
      </c>
      <c r="W291" s="1" t="str">
        <f t="shared" si="30"/>
        <v/>
      </c>
      <c r="AI291" s="28" t="str">
        <f t="shared" si="28"/>
        <v/>
      </c>
      <c r="AJ291" s="1"/>
    </row>
    <row r="292" spans="6:36" hidden="1" x14ac:dyDescent="0.2">
      <c r="F292" s="1" t="str">
        <f>IF(ISBLANK(E292), "", Table2[[#This Row],[unique_id]])</f>
        <v/>
      </c>
      <c r="T292" s="2"/>
      <c r="V292" s="1" t="str">
        <f t="shared" si="29"/>
        <v/>
      </c>
      <c r="W292" s="1" t="str">
        <f t="shared" si="30"/>
        <v/>
      </c>
      <c r="AI292" s="28" t="str">
        <f t="shared" si="28"/>
        <v/>
      </c>
      <c r="AJ292" s="1"/>
    </row>
    <row r="293" spans="6:36" hidden="1" x14ac:dyDescent="0.2">
      <c r="F293" s="1" t="str">
        <f>IF(ISBLANK(E293), "", Table2[[#This Row],[unique_id]])</f>
        <v/>
      </c>
      <c r="T293" s="2"/>
      <c r="V293" s="1" t="str">
        <f t="shared" si="29"/>
        <v/>
      </c>
      <c r="W293" s="1" t="str">
        <f t="shared" si="30"/>
        <v/>
      </c>
      <c r="AI293" s="28" t="str">
        <f t="shared" si="28"/>
        <v/>
      </c>
      <c r="AJ293" s="1"/>
    </row>
    <row r="294" spans="6:36" hidden="1" x14ac:dyDescent="0.2">
      <c r="F294" s="1" t="str">
        <f>IF(ISBLANK(E294), "", Table2[[#This Row],[unique_id]])</f>
        <v/>
      </c>
      <c r="T294" s="2"/>
      <c r="V294" s="1" t="str">
        <f t="shared" si="29"/>
        <v/>
      </c>
      <c r="W294" s="1" t="str">
        <f t="shared" si="30"/>
        <v/>
      </c>
      <c r="AI294" s="28" t="str">
        <f t="shared" si="28"/>
        <v/>
      </c>
      <c r="AJ294" s="1"/>
    </row>
    <row r="295" spans="6:36" hidden="1" x14ac:dyDescent="0.2">
      <c r="F295" s="1" t="str">
        <f>IF(ISBLANK(E295), "", Table2[[#This Row],[unique_id]])</f>
        <v/>
      </c>
      <c r="T295" s="2"/>
      <c r="V295" s="1" t="str">
        <f t="shared" si="29"/>
        <v/>
      </c>
      <c r="W295" s="1" t="str">
        <f t="shared" si="30"/>
        <v/>
      </c>
      <c r="AI295" s="28" t="str">
        <f t="shared" si="28"/>
        <v/>
      </c>
      <c r="AJ295" s="1"/>
    </row>
    <row r="296" spans="6:36" hidden="1" x14ac:dyDescent="0.2">
      <c r="F296" s="1" t="str">
        <f>IF(ISBLANK(E296), "", Table2[[#This Row],[unique_id]])</f>
        <v/>
      </c>
      <c r="T296" s="2"/>
      <c r="V296" s="1" t="str">
        <f t="shared" si="29"/>
        <v/>
      </c>
      <c r="W296" s="1" t="str">
        <f t="shared" si="30"/>
        <v/>
      </c>
      <c r="AI296" s="28" t="str">
        <f t="shared" si="28"/>
        <v/>
      </c>
      <c r="AJ296" s="1"/>
    </row>
    <row r="297" spans="6:36" hidden="1" x14ac:dyDescent="0.2">
      <c r="F297" s="1" t="str">
        <f>IF(ISBLANK(E297), "", Table2[[#This Row],[unique_id]])</f>
        <v/>
      </c>
      <c r="T297" s="2"/>
      <c r="V297" s="1" t="str">
        <f t="shared" si="29"/>
        <v/>
      </c>
      <c r="W297" s="1" t="str">
        <f t="shared" si="30"/>
        <v/>
      </c>
      <c r="AI297" s="28" t="str">
        <f t="shared" si="28"/>
        <v/>
      </c>
      <c r="AJ297" s="1"/>
    </row>
    <row r="298" spans="6:36" hidden="1" x14ac:dyDescent="0.2">
      <c r="F298" s="1" t="str">
        <f>IF(ISBLANK(E298), "", Table2[[#This Row],[unique_id]])</f>
        <v/>
      </c>
      <c r="T298" s="2"/>
      <c r="V298" s="1" t="str">
        <f t="shared" si="29"/>
        <v/>
      </c>
      <c r="W298" s="1" t="str">
        <f t="shared" si="30"/>
        <v/>
      </c>
      <c r="AI298" s="28" t="str">
        <f t="shared" si="28"/>
        <v/>
      </c>
      <c r="AJ298" s="1"/>
    </row>
    <row r="299" spans="6:36" hidden="1" x14ac:dyDescent="0.2">
      <c r="F299" s="1" t="str">
        <f>IF(ISBLANK(E299), "", Table2[[#This Row],[unique_id]])</f>
        <v/>
      </c>
      <c r="T299" s="2"/>
      <c r="V299" s="1" t="str">
        <f t="shared" si="29"/>
        <v/>
      </c>
      <c r="W299" s="1" t="str">
        <f t="shared" si="30"/>
        <v/>
      </c>
      <c r="AI299" s="28" t="str">
        <f t="shared" ref="AI299:AI362" si="31">IF(OR(ISBLANK(AG299), ISBLANK(AH299)), "", _xlfn.CONCAT("[[""mac"", """, AG299, """], [""ip"", """, AH299, """]]"))</f>
        <v/>
      </c>
      <c r="AJ299" s="1"/>
    </row>
    <row r="300" spans="6:36" hidden="1" x14ac:dyDescent="0.2">
      <c r="F300" s="1" t="str">
        <f>IF(ISBLANK(E300), "", Table2[[#This Row],[unique_id]])</f>
        <v/>
      </c>
      <c r="T300" s="2"/>
      <c r="V300" s="1" t="str">
        <f t="shared" si="29"/>
        <v/>
      </c>
      <c r="W300" s="1" t="str">
        <f t="shared" si="30"/>
        <v/>
      </c>
      <c r="AI300" s="28" t="str">
        <f t="shared" si="31"/>
        <v/>
      </c>
      <c r="AJ300" s="1"/>
    </row>
    <row r="301" spans="6:36" hidden="1" x14ac:dyDescent="0.2">
      <c r="F301" s="1" t="str">
        <f>IF(ISBLANK(E301), "", Table2[[#This Row],[unique_id]])</f>
        <v/>
      </c>
      <c r="T301" s="2"/>
      <c r="V301" s="1" t="str">
        <f t="shared" si="29"/>
        <v/>
      </c>
      <c r="W301" s="1" t="str">
        <f t="shared" si="30"/>
        <v/>
      </c>
      <c r="AI301" s="28" t="str">
        <f t="shared" si="31"/>
        <v/>
      </c>
      <c r="AJ301" s="1"/>
    </row>
    <row r="302" spans="6:36" hidden="1" x14ac:dyDescent="0.2">
      <c r="F302" s="1" t="str">
        <f>IF(ISBLANK(E302), "", Table2[[#This Row],[unique_id]])</f>
        <v/>
      </c>
      <c r="T302" s="2"/>
      <c r="V302" s="1" t="str">
        <f t="shared" si="29"/>
        <v/>
      </c>
      <c r="W302" s="1" t="str">
        <f t="shared" si="30"/>
        <v/>
      </c>
      <c r="AI302" s="28" t="str">
        <f t="shared" si="31"/>
        <v/>
      </c>
      <c r="AJ302" s="1"/>
    </row>
    <row r="303" spans="6:36" hidden="1" x14ac:dyDescent="0.2">
      <c r="F303" s="1" t="str">
        <f>IF(ISBLANK(E303), "", Table2[[#This Row],[unique_id]])</f>
        <v/>
      </c>
      <c r="T303" s="2"/>
      <c r="V303" s="1" t="str">
        <f t="shared" si="29"/>
        <v/>
      </c>
      <c r="W303" s="1" t="str">
        <f t="shared" si="30"/>
        <v/>
      </c>
      <c r="AI303" s="28" t="str">
        <f t="shared" si="31"/>
        <v/>
      </c>
      <c r="AJ303" s="1"/>
    </row>
    <row r="304" spans="6:36" hidden="1" x14ac:dyDescent="0.2">
      <c r="F304" s="1" t="str">
        <f>IF(ISBLANK(E304), "", Table2[[#This Row],[unique_id]])</f>
        <v/>
      </c>
      <c r="T304" s="2"/>
      <c r="V304" s="1" t="str">
        <f t="shared" si="29"/>
        <v/>
      </c>
      <c r="W304" s="1" t="str">
        <f t="shared" si="30"/>
        <v/>
      </c>
      <c r="AI304" s="28" t="str">
        <f t="shared" si="31"/>
        <v/>
      </c>
      <c r="AJ304" s="1"/>
    </row>
    <row r="305" spans="6:36" hidden="1" x14ac:dyDescent="0.2">
      <c r="F305" s="1" t="str">
        <f>IF(ISBLANK(E305), "", Table2[[#This Row],[unique_id]])</f>
        <v/>
      </c>
      <c r="T305" s="2"/>
      <c r="V305" s="1" t="str">
        <f t="shared" si="29"/>
        <v/>
      </c>
      <c r="W305" s="1" t="str">
        <f t="shared" si="30"/>
        <v/>
      </c>
      <c r="AI305" s="28" t="str">
        <f t="shared" si="31"/>
        <v/>
      </c>
      <c r="AJ305" s="1"/>
    </row>
    <row r="306" spans="6:36" hidden="1" x14ac:dyDescent="0.2">
      <c r="F306" s="1" t="str">
        <f>IF(ISBLANK(E306), "", Table2[[#This Row],[unique_id]])</f>
        <v/>
      </c>
      <c r="T306" s="2"/>
      <c r="V306" s="1" t="str">
        <f t="shared" si="29"/>
        <v/>
      </c>
      <c r="W306" s="1" t="str">
        <f t="shared" si="30"/>
        <v/>
      </c>
      <c r="AI306" s="28" t="str">
        <f t="shared" si="31"/>
        <v/>
      </c>
      <c r="AJ306" s="1"/>
    </row>
    <row r="307" spans="6:36" hidden="1" x14ac:dyDescent="0.2">
      <c r="F307" s="1" t="str">
        <f>IF(ISBLANK(E307), "", Table2[[#This Row],[unique_id]])</f>
        <v/>
      </c>
      <c r="T307" s="2"/>
      <c r="V307" s="1" t="str">
        <f t="shared" si="29"/>
        <v/>
      </c>
      <c r="W307" s="1" t="str">
        <f t="shared" si="30"/>
        <v/>
      </c>
      <c r="AI307" s="28" t="str">
        <f t="shared" si="31"/>
        <v/>
      </c>
      <c r="AJ307" s="1"/>
    </row>
    <row r="308" spans="6:36" hidden="1" x14ac:dyDescent="0.2">
      <c r="F308" s="1" t="str">
        <f>IF(ISBLANK(E308), "", Table2[[#This Row],[unique_id]])</f>
        <v/>
      </c>
      <c r="T308" s="2"/>
      <c r="V308" s="1" t="str">
        <f t="shared" si="29"/>
        <v/>
      </c>
      <c r="W308" s="1" t="str">
        <f t="shared" si="30"/>
        <v/>
      </c>
      <c r="AI308" s="28" t="str">
        <f t="shared" si="31"/>
        <v/>
      </c>
      <c r="AJ308" s="1"/>
    </row>
    <row r="309" spans="6:36" hidden="1" x14ac:dyDescent="0.2">
      <c r="F309" s="1" t="str">
        <f>IF(ISBLANK(E309), "", Table2[[#This Row],[unique_id]])</f>
        <v/>
      </c>
      <c r="T309" s="2"/>
      <c r="V309" s="1" t="str">
        <f t="shared" si="29"/>
        <v/>
      </c>
      <c r="W309" s="1" t="str">
        <f t="shared" si="30"/>
        <v/>
      </c>
      <c r="AI309" s="28" t="str">
        <f t="shared" si="31"/>
        <v/>
      </c>
      <c r="AJ309" s="1"/>
    </row>
    <row r="310" spans="6:36" hidden="1" x14ac:dyDescent="0.2">
      <c r="F310" s="1" t="str">
        <f>IF(ISBLANK(E310), "", Table2[[#This Row],[unique_id]])</f>
        <v/>
      </c>
      <c r="T310" s="2"/>
      <c r="V310" s="1" t="str">
        <f t="shared" si="29"/>
        <v/>
      </c>
      <c r="W310" s="1" t="str">
        <f t="shared" si="30"/>
        <v/>
      </c>
      <c r="AI310" s="28" t="str">
        <f t="shared" si="31"/>
        <v/>
      </c>
      <c r="AJ310" s="1"/>
    </row>
    <row r="311" spans="6:36" hidden="1" x14ac:dyDescent="0.2">
      <c r="F311" s="1" t="str">
        <f>IF(ISBLANK(E311), "", Table2[[#This Row],[unique_id]])</f>
        <v/>
      </c>
      <c r="T311" s="2"/>
      <c r="V311" s="1" t="str">
        <f t="shared" si="29"/>
        <v/>
      </c>
      <c r="W311" s="1" t="str">
        <f t="shared" si="30"/>
        <v/>
      </c>
      <c r="AI311" s="28" t="str">
        <f t="shared" si="31"/>
        <v/>
      </c>
      <c r="AJ311" s="1"/>
    </row>
    <row r="312" spans="6:36" hidden="1" x14ac:dyDescent="0.2">
      <c r="F312" s="1" t="str">
        <f>IF(ISBLANK(E312), "", Table2[[#This Row],[unique_id]])</f>
        <v/>
      </c>
      <c r="T312" s="2"/>
      <c r="V312" s="1" t="str">
        <f t="shared" si="29"/>
        <v/>
      </c>
      <c r="W312" s="1" t="str">
        <f t="shared" si="30"/>
        <v/>
      </c>
      <c r="AI312" s="28" t="str">
        <f t="shared" si="31"/>
        <v/>
      </c>
      <c r="AJ312" s="1"/>
    </row>
    <row r="313" spans="6:36" hidden="1" x14ac:dyDescent="0.2">
      <c r="F313" s="1" t="str">
        <f>IF(ISBLANK(E313), "", Table2[[#This Row],[unique_id]])</f>
        <v/>
      </c>
      <c r="T313" s="2"/>
      <c r="V313" s="1" t="str">
        <f t="shared" si="29"/>
        <v/>
      </c>
      <c r="W313" s="1" t="str">
        <f t="shared" si="30"/>
        <v/>
      </c>
      <c r="AI313" s="28" t="str">
        <f t="shared" si="31"/>
        <v/>
      </c>
      <c r="AJ313" s="1"/>
    </row>
    <row r="314" spans="6:36" hidden="1" x14ac:dyDescent="0.2">
      <c r="F314" s="1" t="str">
        <f>IF(ISBLANK(E314), "", Table2[[#This Row],[unique_id]])</f>
        <v/>
      </c>
      <c r="T314" s="2"/>
      <c r="V314" s="1" t="str">
        <f t="shared" si="29"/>
        <v/>
      </c>
      <c r="W314" s="1" t="str">
        <f t="shared" si="30"/>
        <v/>
      </c>
      <c r="AI314" s="28" t="str">
        <f t="shared" si="31"/>
        <v/>
      </c>
      <c r="AJ314" s="1"/>
    </row>
    <row r="315" spans="6:36" hidden="1" x14ac:dyDescent="0.2">
      <c r="F315" s="1" t="str">
        <f>IF(ISBLANK(E315), "", Table2[[#This Row],[unique_id]])</f>
        <v/>
      </c>
      <c r="T315" s="2"/>
      <c r="V315" s="1" t="str">
        <f t="shared" si="29"/>
        <v/>
      </c>
      <c r="W315" s="1" t="str">
        <f t="shared" si="30"/>
        <v/>
      </c>
      <c r="AI315" s="28" t="str">
        <f t="shared" si="31"/>
        <v/>
      </c>
      <c r="AJ315" s="1"/>
    </row>
    <row r="316" spans="6:36" hidden="1" x14ac:dyDescent="0.2">
      <c r="F316" s="1" t="str">
        <f>IF(ISBLANK(E316), "", Table2[[#This Row],[unique_id]])</f>
        <v/>
      </c>
      <c r="T316" s="2"/>
      <c r="V316" s="1" t="str">
        <f t="shared" si="29"/>
        <v/>
      </c>
      <c r="W316" s="1" t="str">
        <f t="shared" si="30"/>
        <v/>
      </c>
      <c r="AI316" s="28" t="str">
        <f t="shared" si="31"/>
        <v/>
      </c>
    </row>
    <row r="317" spans="6:36" hidden="1" x14ac:dyDescent="0.2">
      <c r="F317" s="1" t="str">
        <f>IF(ISBLANK(E317), "", Table2[[#This Row],[unique_id]])</f>
        <v/>
      </c>
      <c r="T317" s="2"/>
      <c r="V317" s="1" t="str">
        <f t="shared" si="29"/>
        <v/>
      </c>
      <c r="W317" s="1" t="str">
        <f t="shared" si="30"/>
        <v/>
      </c>
      <c r="AI317" s="28" t="str">
        <f t="shared" si="31"/>
        <v/>
      </c>
    </row>
    <row r="318" spans="6:36" hidden="1" x14ac:dyDescent="0.2">
      <c r="F318" s="1" t="str">
        <f>IF(ISBLANK(E318), "", Table2[[#This Row],[unique_id]])</f>
        <v/>
      </c>
      <c r="T318" s="2"/>
      <c r="V318" s="1" t="str">
        <f t="shared" si="29"/>
        <v/>
      </c>
      <c r="W318" s="1" t="str">
        <f t="shared" si="30"/>
        <v/>
      </c>
      <c r="AI318" s="28" t="str">
        <f t="shared" si="31"/>
        <v/>
      </c>
      <c r="AJ318" s="5"/>
    </row>
    <row r="319" spans="6:36" hidden="1" x14ac:dyDescent="0.2">
      <c r="F319" s="1" t="str">
        <f>IF(ISBLANK(E319), "", Table2[[#This Row],[unique_id]])</f>
        <v/>
      </c>
      <c r="T319" s="2"/>
      <c r="V319" s="1" t="str">
        <f t="shared" si="29"/>
        <v/>
      </c>
      <c r="W319" s="1" t="str">
        <f t="shared" si="30"/>
        <v/>
      </c>
      <c r="AI319" s="28" t="str">
        <f t="shared" si="31"/>
        <v/>
      </c>
    </row>
    <row r="320" spans="6:36" hidden="1" x14ac:dyDescent="0.2">
      <c r="F320" s="1" t="str">
        <f>IF(ISBLANK(E320), "", Table2[[#This Row],[unique_id]])</f>
        <v/>
      </c>
      <c r="T320" s="2"/>
      <c r="V320" s="1" t="str">
        <f t="shared" si="29"/>
        <v/>
      </c>
      <c r="W320" s="1" t="str">
        <f t="shared" si="30"/>
        <v/>
      </c>
      <c r="AI320" s="28" t="str">
        <f t="shared" si="31"/>
        <v/>
      </c>
      <c r="AJ320" s="5"/>
    </row>
    <row r="321" spans="6:36" hidden="1" x14ac:dyDescent="0.2">
      <c r="F321" s="1" t="str">
        <f>IF(ISBLANK(E321), "", Table2[[#This Row],[unique_id]])</f>
        <v/>
      </c>
      <c r="T321" s="2"/>
      <c r="V321" s="1" t="str">
        <f t="shared" si="29"/>
        <v/>
      </c>
      <c r="W321" s="1" t="str">
        <f t="shared" si="30"/>
        <v/>
      </c>
      <c r="AI321" s="28" t="str">
        <f t="shared" si="31"/>
        <v/>
      </c>
      <c r="AJ321" s="5"/>
    </row>
    <row r="322" spans="6:36" hidden="1" x14ac:dyDescent="0.2">
      <c r="F322" s="1" t="str">
        <f>IF(ISBLANK(E322), "", Table2[[#This Row],[unique_id]])</f>
        <v/>
      </c>
      <c r="T322" s="2"/>
      <c r="V322" s="1" t="str">
        <f t="shared" si="29"/>
        <v/>
      </c>
      <c r="W322" s="1" t="str">
        <f t="shared" si="30"/>
        <v/>
      </c>
      <c r="AI322" s="28" t="str">
        <f t="shared" si="31"/>
        <v/>
      </c>
      <c r="AJ322" s="5"/>
    </row>
    <row r="323" spans="6:36" hidden="1" x14ac:dyDescent="0.2">
      <c r="F323" s="1" t="str">
        <f>IF(ISBLANK(E323), "", Table2[[#This Row],[unique_id]])</f>
        <v/>
      </c>
      <c r="T323" s="2"/>
      <c r="V323" s="1" t="str">
        <f t="shared" si="29"/>
        <v/>
      </c>
      <c r="W323" s="1" t="str">
        <f t="shared" si="30"/>
        <v/>
      </c>
      <c r="AI323" s="28" t="str">
        <f t="shared" si="31"/>
        <v/>
      </c>
    </row>
    <row r="324" spans="6:36" hidden="1" x14ac:dyDescent="0.2">
      <c r="F324" s="1" t="str">
        <f>IF(ISBLANK(E324), "", Table2[[#This Row],[unique_id]])</f>
        <v/>
      </c>
      <c r="T324" s="2"/>
      <c r="V324" s="1" t="str">
        <f t="shared" ref="V324:V387" si="32">IF(ISBLANK(U324),  "", _xlfn.CONCAT("haas/entity/sensor/", LOWER(C324), "/", E324, "/config"))</f>
        <v/>
      </c>
      <c r="W324" s="1" t="str">
        <f t="shared" ref="W324:W387" si="33">IF(ISBLANK(U324),  "", _xlfn.CONCAT("haas/entity/sensor/", LOWER(C324), "/", E324))</f>
        <v/>
      </c>
      <c r="AI324" s="28" t="str">
        <f t="shared" si="31"/>
        <v/>
      </c>
      <c r="AJ324" s="5"/>
    </row>
    <row r="325" spans="6:36" hidden="1" x14ac:dyDescent="0.2">
      <c r="F325" s="1" t="str">
        <f>IF(ISBLANK(E325), "", Table2[[#This Row],[unique_id]])</f>
        <v/>
      </c>
      <c r="T325" s="2"/>
      <c r="V325" s="1" t="str">
        <f t="shared" si="32"/>
        <v/>
      </c>
      <c r="W325" s="1" t="str">
        <f t="shared" si="33"/>
        <v/>
      </c>
      <c r="AI325" s="28" t="str">
        <f t="shared" si="31"/>
        <v/>
      </c>
    </row>
    <row r="326" spans="6:36" hidden="1" x14ac:dyDescent="0.2">
      <c r="F326" s="1" t="str">
        <f>IF(ISBLANK(E326), "", Table2[[#This Row],[unique_id]])</f>
        <v/>
      </c>
      <c r="T326" s="2"/>
      <c r="V326" s="1" t="str">
        <f t="shared" si="32"/>
        <v/>
      </c>
      <c r="W326" s="1" t="str">
        <f t="shared" si="33"/>
        <v/>
      </c>
      <c r="AI326" s="28" t="str">
        <f t="shared" si="31"/>
        <v/>
      </c>
    </row>
    <row r="327" spans="6:36" hidden="1" x14ac:dyDescent="0.2">
      <c r="F327" s="1" t="str">
        <f>IF(ISBLANK(E327), "", Table2[[#This Row],[unique_id]])</f>
        <v/>
      </c>
      <c r="T327" s="2"/>
      <c r="V327" s="1" t="str">
        <f t="shared" si="32"/>
        <v/>
      </c>
      <c r="W327" s="1" t="str">
        <f t="shared" si="33"/>
        <v/>
      </c>
      <c r="AI327" s="28" t="str">
        <f t="shared" si="31"/>
        <v/>
      </c>
    </row>
    <row r="328" spans="6:36" hidden="1" x14ac:dyDescent="0.2">
      <c r="F328" s="1" t="str">
        <f>IF(ISBLANK(E328), "", Table2[[#This Row],[unique_id]])</f>
        <v/>
      </c>
      <c r="T328" s="2"/>
      <c r="V328" s="1" t="str">
        <f t="shared" si="32"/>
        <v/>
      </c>
      <c r="W328" s="1" t="str">
        <f t="shared" si="33"/>
        <v/>
      </c>
      <c r="AI328" s="28" t="str">
        <f t="shared" si="31"/>
        <v/>
      </c>
    </row>
    <row r="329" spans="6:36" hidden="1" x14ac:dyDescent="0.2">
      <c r="F329" s="1" t="str">
        <f>IF(ISBLANK(E329), "", Table2[[#This Row],[unique_id]])</f>
        <v/>
      </c>
      <c r="T329" s="2"/>
      <c r="V329" s="1" t="str">
        <f t="shared" si="32"/>
        <v/>
      </c>
      <c r="W329" s="1" t="str">
        <f t="shared" si="33"/>
        <v/>
      </c>
      <c r="AI329" s="28" t="str">
        <f t="shared" si="31"/>
        <v/>
      </c>
    </row>
    <row r="330" spans="6:36" hidden="1" x14ac:dyDescent="0.2">
      <c r="F330" s="1" t="str">
        <f>IF(ISBLANK(E330), "", Table2[[#This Row],[unique_id]])</f>
        <v/>
      </c>
      <c r="T330" s="2"/>
      <c r="V330" s="1" t="str">
        <f t="shared" si="32"/>
        <v/>
      </c>
      <c r="W330" s="1" t="str">
        <f t="shared" si="33"/>
        <v/>
      </c>
      <c r="AI330" s="28" t="str">
        <f t="shared" si="31"/>
        <v/>
      </c>
    </row>
    <row r="331" spans="6:36" hidden="1" x14ac:dyDescent="0.2">
      <c r="F331" s="1" t="str">
        <f>IF(ISBLANK(E331), "", Table2[[#This Row],[unique_id]])</f>
        <v/>
      </c>
      <c r="T331" s="2"/>
      <c r="V331" s="1" t="str">
        <f t="shared" si="32"/>
        <v/>
      </c>
      <c r="W331" s="1" t="str">
        <f t="shared" si="33"/>
        <v/>
      </c>
      <c r="AI331" s="28" t="str">
        <f t="shared" si="31"/>
        <v/>
      </c>
    </row>
    <row r="332" spans="6:36" hidden="1" x14ac:dyDescent="0.2">
      <c r="F332" s="1" t="str">
        <f>IF(ISBLANK(E332), "", Table2[[#This Row],[unique_id]])</f>
        <v/>
      </c>
      <c r="T332" s="2"/>
      <c r="V332" s="1" t="str">
        <f t="shared" si="32"/>
        <v/>
      </c>
      <c r="W332" s="1" t="str">
        <f t="shared" si="33"/>
        <v/>
      </c>
      <c r="AI332" s="28" t="str">
        <f t="shared" si="31"/>
        <v/>
      </c>
      <c r="AJ332" s="1"/>
    </row>
    <row r="333" spans="6:36" hidden="1" x14ac:dyDescent="0.2">
      <c r="F333" s="1" t="str">
        <f>IF(ISBLANK(E333), "", Table2[[#This Row],[unique_id]])</f>
        <v/>
      </c>
      <c r="T333" s="2"/>
      <c r="V333" s="1" t="str">
        <f t="shared" si="32"/>
        <v/>
      </c>
      <c r="W333" s="1" t="str">
        <f t="shared" si="33"/>
        <v/>
      </c>
      <c r="AI333" s="28" t="str">
        <f t="shared" si="31"/>
        <v/>
      </c>
      <c r="AJ333" s="1"/>
    </row>
    <row r="334" spans="6:36" hidden="1" x14ac:dyDescent="0.2">
      <c r="F334" s="1" t="str">
        <f>IF(ISBLANK(E334), "", Table2[[#This Row],[unique_id]])</f>
        <v/>
      </c>
      <c r="T334" s="2"/>
      <c r="V334" s="1" t="str">
        <f t="shared" si="32"/>
        <v/>
      </c>
      <c r="W334" s="1" t="str">
        <f t="shared" si="33"/>
        <v/>
      </c>
      <c r="AI334" s="28" t="str">
        <f t="shared" si="31"/>
        <v/>
      </c>
      <c r="AJ334" s="1"/>
    </row>
    <row r="335" spans="6:36" hidden="1" x14ac:dyDescent="0.2">
      <c r="F335" s="1" t="str">
        <f>IF(ISBLANK(E335), "", Table2[[#This Row],[unique_id]])</f>
        <v/>
      </c>
      <c r="T335" s="2"/>
      <c r="V335" s="1" t="str">
        <f t="shared" si="32"/>
        <v/>
      </c>
      <c r="W335" s="1" t="str">
        <f t="shared" si="33"/>
        <v/>
      </c>
      <c r="AI335" s="28" t="str">
        <f t="shared" si="31"/>
        <v/>
      </c>
      <c r="AJ335" s="1"/>
    </row>
    <row r="336" spans="6:36" hidden="1" x14ac:dyDescent="0.2">
      <c r="F336" s="1" t="str">
        <f>IF(ISBLANK(E336), "", Table2[[#This Row],[unique_id]])</f>
        <v/>
      </c>
      <c r="T336" s="2"/>
      <c r="V336" s="1" t="str">
        <f t="shared" si="32"/>
        <v/>
      </c>
      <c r="W336" s="1" t="str">
        <f t="shared" si="33"/>
        <v/>
      </c>
      <c r="AI336" s="28" t="str">
        <f t="shared" si="31"/>
        <v/>
      </c>
      <c r="AJ336" s="1"/>
    </row>
    <row r="337" spans="6:36" hidden="1" x14ac:dyDescent="0.2">
      <c r="F337" s="1" t="str">
        <f>IF(ISBLANK(E337), "", Table2[[#This Row],[unique_id]])</f>
        <v/>
      </c>
      <c r="T337" s="2"/>
      <c r="V337" s="1" t="str">
        <f t="shared" si="32"/>
        <v/>
      </c>
      <c r="W337" s="1" t="str">
        <f t="shared" si="33"/>
        <v/>
      </c>
      <c r="AI337" s="28" t="str">
        <f t="shared" si="31"/>
        <v/>
      </c>
      <c r="AJ337" s="1"/>
    </row>
    <row r="338" spans="6:36" hidden="1" x14ac:dyDescent="0.2">
      <c r="F338" s="1" t="str">
        <f>IF(ISBLANK(E338), "", Table2[[#This Row],[unique_id]])</f>
        <v/>
      </c>
      <c r="T338" s="2"/>
      <c r="V338" s="1" t="str">
        <f t="shared" si="32"/>
        <v/>
      </c>
      <c r="W338" s="1" t="str">
        <f t="shared" si="33"/>
        <v/>
      </c>
      <c r="AI338" s="28" t="str">
        <f t="shared" si="31"/>
        <v/>
      </c>
      <c r="AJ338" s="1"/>
    </row>
    <row r="339" spans="6:36" hidden="1" x14ac:dyDescent="0.2">
      <c r="F339" s="1" t="str">
        <f>IF(ISBLANK(E339), "", Table2[[#This Row],[unique_id]])</f>
        <v/>
      </c>
      <c r="T339" s="2"/>
      <c r="V339" s="1" t="str">
        <f t="shared" si="32"/>
        <v/>
      </c>
      <c r="W339" s="1" t="str">
        <f t="shared" si="33"/>
        <v/>
      </c>
      <c r="AI339" s="28" t="str">
        <f t="shared" si="31"/>
        <v/>
      </c>
      <c r="AJ339" s="1"/>
    </row>
    <row r="340" spans="6:36" hidden="1" x14ac:dyDescent="0.2">
      <c r="F340" s="1" t="str">
        <f>IF(ISBLANK(E340), "", Table2[[#This Row],[unique_id]])</f>
        <v/>
      </c>
      <c r="T340" s="2"/>
      <c r="V340" s="1" t="str">
        <f t="shared" si="32"/>
        <v/>
      </c>
      <c r="W340" s="1" t="str">
        <f t="shared" si="33"/>
        <v/>
      </c>
      <c r="AI340" s="28" t="str">
        <f t="shared" si="31"/>
        <v/>
      </c>
      <c r="AJ340" s="1"/>
    </row>
    <row r="341" spans="6:36" hidden="1" x14ac:dyDescent="0.2">
      <c r="F341" s="1" t="str">
        <f>IF(ISBLANK(E341), "", Table2[[#This Row],[unique_id]])</f>
        <v/>
      </c>
      <c r="T341" s="2"/>
      <c r="V341" s="1" t="str">
        <f t="shared" si="32"/>
        <v/>
      </c>
      <c r="W341" s="1" t="str">
        <f t="shared" si="33"/>
        <v/>
      </c>
      <c r="AI341" s="28" t="str">
        <f t="shared" si="31"/>
        <v/>
      </c>
      <c r="AJ341" s="1"/>
    </row>
    <row r="342" spans="6:36" hidden="1" x14ac:dyDescent="0.2">
      <c r="F342" s="1" t="str">
        <f>IF(ISBLANK(E342), "", Table2[[#This Row],[unique_id]])</f>
        <v/>
      </c>
      <c r="T342" s="2"/>
      <c r="V342" s="1" t="str">
        <f t="shared" si="32"/>
        <v/>
      </c>
      <c r="W342" s="1" t="str">
        <f t="shared" si="33"/>
        <v/>
      </c>
      <c r="AI342" s="28" t="str">
        <f t="shared" si="31"/>
        <v/>
      </c>
      <c r="AJ342" s="1"/>
    </row>
    <row r="343" spans="6:36" hidden="1" x14ac:dyDescent="0.2">
      <c r="F343" s="1" t="str">
        <f>IF(ISBLANK(E343), "", Table2[[#This Row],[unique_id]])</f>
        <v/>
      </c>
      <c r="T343" s="2"/>
      <c r="V343" s="1" t="str">
        <f t="shared" si="32"/>
        <v/>
      </c>
      <c r="W343" s="1" t="str">
        <f t="shared" si="33"/>
        <v/>
      </c>
      <c r="AI343" s="28" t="str">
        <f t="shared" si="31"/>
        <v/>
      </c>
      <c r="AJ343" s="1"/>
    </row>
    <row r="344" spans="6:36" hidden="1" x14ac:dyDescent="0.2">
      <c r="F344" s="1" t="str">
        <f>IF(ISBLANK(E344), "", Table2[[#This Row],[unique_id]])</f>
        <v/>
      </c>
      <c r="T344" s="2"/>
      <c r="V344" s="1" t="str">
        <f t="shared" si="32"/>
        <v/>
      </c>
      <c r="W344" s="1" t="str">
        <f t="shared" si="33"/>
        <v/>
      </c>
      <c r="AI344" s="28" t="str">
        <f t="shared" si="31"/>
        <v/>
      </c>
      <c r="AJ344" s="1"/>
    </row>
    <row r="345" spans="6:36" hidden="1" x14ac:dyDescent="0.2">
      <c r="F345" s="1" t="str">
        <f>IF(ISBLANK(E345), "", Table2[[#This Row],[unique_id]])</f>
        <v/>
      </c>
      <c r="T345" s="2"/>
      <c r="V345" s="1" t="str">
        <f t="shared" si="32"/>
        <v/>
      </c>
      <c r="W345" s="1" t="str">
        <f t="shared" si="33"/>
        <v/>
      </c>
      <c r="AI345" s="28" t="str">
        <f t="shared" si="31"/>
        <v/>
      </c>
      <c r="AJ345" s="1"/>
    </row>
    <row r="346" spans="6:36" hidden="1" x14ac:dyDescent="0.2">
      <c r="F346" s="1" t="str">
        <f>IF(ISBLANK(E346), "", Table2[[#This Row],[unique_id]])</f>
        <v/>
      </c>
      <c r="T346" s="2"/>
      <c r="V346" s="1" t="str">
        <f t="shared" si="32"/>
        <v/>
      </c>
      <c r="W346" s="1" t="str">
        <f t="shared" si="33"/>
        <v/>
      </c>
      <c r="AI346" s="28" t="str">
        <f t="shared" si="31"/>
        <v/>
      </c>
      <c r="AJ346" s="1"/>
    </row>
    <row r="347" spans="6:36" hidden="1" x14ac:dyDescent="0.2">
      <c r="F347" s="1" t="str">
        <f>IF(ISBLANK(E347), "", Table2[[#This Row],[unique_id]])</f>
        <v/>
      </c>
      <c r="T347" s="2"/>
      <c r="V347" s="1" t="str">
        <f t="shared" si="32"/>
        <v/>
      </c>
      <c r="W347" s="1" t="str">
        <f t="shared" si="33"/>
        <v/>
      </c>
      <c r="AI347" s="28" t="str">
        <f t="shared" si="31"/>
        <v/>
      </c>
      <c r="AJ347" s="1"/>
    </row>
    <row r="348" spans="6:36" hidden="1" x14ac:dyDescent="0.2">
      <c r="F348" s="1" t="str">
        <f>IF(ISBLANK(E348), "", Table2[[#This Row],[unique_id]])</f>
        <v/>
      </c>
      <c r="T348" s="2"/>
      <c r="V348" s="1" t="str">
        <f t="shared" si="32"/>
        <v/>
      </c>
      <c r="W348" s="1" t="str">
        <f t="shared" si="33"/>
        <v/>
      </c>
      <c r="AI348" s="28" t="str">
        <f t="shared" si="31"/>
        <v/>
      </c>
      <c r="AJ348" s="1"/>
    </row>
    <row r="349" spans="6:36" hidden="1" x14ac:dyDescent="0.2">
      <c r="F349" s="1" t="str">
        <f>IF(ISBLANK(E349), "", Table2[[#This Row],[unique_id]])</f>
        <v/>
      </c>
      <c r="T349" s="2"/>
      <c r="V349" s="1" t="str">
        <f t="shared" si="32"/>
        <v/>
      </c>
      <c r="W349" s="1" t="str">
        <f t="shared" si="33"/>
        <v/>
      </c>
      <c r="AI349" s="28" t="str">
        <f t="shared" si="31"/>
        <v/>
      </c>
      <c r="AJ349" s="1"/>
    </row>
    <row r="350" spans="6:36" hidden="1" x14ac:dyDescent="0.2">
      <c r="F350" s="1" t="str">
        <f>IF(ISBLANK(E350), "", Table2[[#This Row],[unique_id]])</f>
        <v/>
      </c>
      <c r="T350" s="2"/>
      <c r="V350" s="1" t="str">
        <f t="shared" si="32"/>
        <v/>
      </c>
      <c r="W350" s="1" t="str">
        <f t="shared" si="33"/>
        <v/>
      </c>
      <c r="AI350" s="28" t="str">
        <f t="shared" si="31"/>
        <v/>
      </c>
      <c r="AJ350" s="1"/>
    </row>
    <row r="351" spans="6:36" hidden="1" x14ac:dyDescent="0.2">
      <c r="F351" s="1" t="str">
        <f>IF(ISBLANK(E351), "", Table2[[#This Row],[unique_id]])</f>
        <v/>
      </c>
      <c r="T351" s="2"/>
      <c r="V351" s="1" t="str">
        <f t="shared" si="32"/>
        <v/>
      </c>
      <c r="W351" s="1" t="str">
        <f t="shared" si="33"/>
        <v/>
      </c>
      <c r="AI351" s="28" t="str">
        <f t="shared" si="31"/>
        <v/>
      </c>
      <c r="AJ351" s="1"/>
    </row>
    <row r="352" spans="6:36" hidden="1" x14ac:dyDescent="0.2">
      <c r="F352" s="1" t="str">
        <f>IF(ISBLANK(E352), "", Table2[[#This Row],[unique_id]])</f>
        <v/>
      </c>
      <c r="T352" s="2"/>
      <c r="V352" s="1" t="str">
        <f t="shared" si="32"/>
        <v/>
      </c>
      <c r="W352" s="1" t="str">
        <f t="shared" si="33"/>
        <v/>
      </c>
      <c r="AI352" s="28" t="str">
        <f t="shared" si="31"/>
        <v/>
      </c>
      <c r="AJ352" s="1"/>
    </row>
    <row r="353" spans="6:36" hidden="1" x14ac:dyDescent="0.2">
      <c r="F353" s="1" t="str">
        <f>IF(ISBLANK(E353), "", Table2[[#This Row],[unique_id]])</f>
        <v/>
      </c>
      <c r="T353" s="2"/>
      <c r="V353" s="1" t="str">
        <f t="shared" si="32"/>
        <v/>
      </c>
      <c r="W353" s="1" t="str">
        <f t="shared" si="33"/>
        <v/>
      </c>
      <c r="AI353" s="28" t="str">
        <f t="shared" si="31"/>
        <v/>
      </c>
      <c r="AJ353" s="1"/>
    </row>
    <row r="354" spans="6:36" hidden="1" x14ac:dyDescent="0.2">
      <c r="F354" s="1" t="str">
        <f>IF(ISBLANK(E354), "", Table2[[#This Row],[unique_id]])</f>
        <v/>
      </c>
      <c r="T354" s="2"/>
      <c r="V354" s="1" t="str">
        <f t="shared" si="32"/>
        <v/>
      </c>
      <c r="W354" s="1" t="str">
        <f t="shared" si="33"/>
        <v/>
      </c>
      <c r="AI354" s="28" t="str">
        <f t="shared" si="31"/>
        <v/>
      </c>
      <c r="AJ354" s="1"/>
    </row>
    <row r="355" spans="6:36" hidden="1" x14ac:dyDescent="0.2">
      <c r="F355" s="1" t="str">
        <f>IF(ISBLANK(E355), "", Table2[[#This Row],[unique_id]])</f>
        <v/>
      </c>
      <c r="T355" s="2"/>
      <c r="V355" s="1" t="str">
        <f t="shared" si="32"/>
        <v/>
      </c>
      <c r="W355" s="1" t="str">
        <f t="shared" si="33"/>
        <v/>
      </c>
      <c r="AI355" s="28" t="str">
        <f t="shared" si="31"/>
        <v/>
      </c>
      <c r="AJ355" s="1"/>
    </row>
    <row r="356" spans="6:36" hidden="1" x14ac:dyDescent="0.2">
      <c r="F356" s="1" t="str">
        <f>IF(ISBLANK(E356), "", Table2[[#This Row],[unique_id]])</f>
        <v/>
      </c>
      <c r="T356" s="2"/>
      <c r="V356" s="1" t="str">
        <f t="shared" si="32"/>
        <v/>
      </c>
      <c r="W356" s="1" t="str">
        <f t="shared" si="33"/>
        <v/>
      </c>
      <c r="AI356" s="28" t="str">
        <f t="shared" si="31"/>
        <v/>
      </c>
      <c r="AJ356" s="1"/>
    </row>
    <row r="357" spans="6:36" hidden="1" x14ac:dyDescent="0.2">
      <c r="F357" s="1" t="str">
        <f>IF(ISBLANK(E357), "", Table2[[#This Row],[unique_id]])</f>
        <v/>
      </c>
      <c r="T357" s="2"/>
      <c r="V357" s="1" t="str">
        <f t="shared" si="32"/>
        <v/>
      </c>
      <c r="W357" s="1" t="str">
        <f t="shared" si="33"/>
        <v/>
      </c>
      <c r="AI357" s="28" t="str">
        <f t="shared" si="31"/>
        <v/>
      </c>
      <c r="AJ357" s="1"/>
    </row>
    <row r="358" spans="6:36" hidden="1" x14ac:dyDescent="0.2">
      <c r="F358" s="1" t="str">
        <f>IF(ISBLANK(E358), "", Table2[[#This Row],[unique_id]])</f>
        <v/>
      </c>
      <c r="T358" s="2"/>
      <c r="V358" s="1" t="str">
        <f t="shared" si="32"/>
        <v/>
      </c>
      <c r="W358" s="1" t="str">
        <f t="shared" si="33"/>
        <v/>
      </c>
      <c r="AI358" s="28" t="str">
        <f t="shared" si="31"/>
        <v/>
      </c>
      <c r="AJ358" s="1"/>
    </row>
    <row r="359" spans="6:36" hidden="1" x14ac:dyDescent="0.2">
      <c r="F359" s="1" t="str">
        <f>IF(ISBLANK(E359), "", Table2[[#This Row],[unique_id]])</f>
        <v/>
      </c>
      <c r="T359" s="2"/>
      <c r="V359" s="1" t="str">
        <f t="shared" si="32"/>
        <v/>
      </c>
      <c r="W359" s="1" t="str">
        <f t="shared" si="33"/>
        <v/>
      </c>
      <c r="AI359" s="28" t="str">
        <f t="shared" si="31"/>
        <v/>
      </c>
      <c r="AJ359" s="1"/>
    </row>
    <row r="360" spans="6:36" hidden="1" x14ac:dyDescent="0.2">
      <c r="F360" s="1" t="str">
        <f>IF(ISBLANK(E360), "", Table2[[#This Row],[unique_id]])</f>
        <v/>
      </c>
      <c r="T360" s="2"/>
      <c r="V360" s="1" t="str">
        <f t="shared" si="32"/>
        <v/>
      </c>
      <c r="W360" s="1" t="str">
        <f t="shared" si="33"/>
        <v/>
      </c>
      <c r="AI360" s="28" t="str">
        <f t="shared" si="31"/>
        <v/>
      </c>
      <c r="AJ360" s="1"/>
    </row>
    <row r="361" spans="6:36" hidden="1" x14ac:dyDescent="0.2">
      <c r="F361" s="1" t="str">
        <f>IF(ISBLANK(E361), "", Table2[[#This Row],[unique_id]])</f>
        <v/>
      </c>
      <c r="T361" s="2"/>
      <c r="V361" s="1" t="str">
        <f t="shared" si="32"/>
        <v/>
      </c>
      <c r="W361" s="1" t="str">
        <f t="shared" si="33"/>
        <v/>
      </c>
      <c r="AI361" s="28" t="str">
        <f t="shared" si="31"/>
        <v/>
      </c>
      <c r="AJ361" s="1"/>
    </row>
    <row r="362" spans="6:36" hidden="1" x14ac:dyDescent="0.2">
      <c r="F362" s="1" t="str">
        <f>IF(ISBLANK(E362), "", Table2[[#This Row],[unique_id]])</f>
        <v/>
      </c>
      <c r="T362" s="2"/>
      <c r="V362" s="1" t="str">
        <f t="shared" si="32"/>
        <v/>
      </c>
      <c r="W362" s="1" t="str">
        <f t="shared" si="33"/>
        <v/>
      </c>
      <c r="AI362" s="28" t="str">
        <f t="shared" si="31"/>
        <v/>
      </c>
      <c r="AJ362" s="1"/>
    </row>
    <row r="363" spans="6:36" hidden="1" x14ac:dyDescent="0.2">
      <c r="F363" s="1" t="str">
        <f>IF(ISBLANK(E363), "", Table2[[#This Row],[unique_id]])</f>
        <v/>
      </c>
      <c r="T363" s="2"/>
      <c r="V363" s="1" t="str">
        <f t="shared" si="32"/>
        <v/>
      </c>
      <c r="W363" s="1" t="str">
        <f t="shared" si="33"/>
        <v/>
      </c>
      <c r="AI363" s="28" t="str">
        <f t="shared" ref="AI363:AI426" si="34">IF(OR(ISBLANK(AG363), ISBLANK(AH363)), "", _xlfn.CONCAT("[[""mac"", """, AG363, """], [""ip"", """, AH363, """]]"))</f>
        <v/>
      </c>
      <c r="AJ363" s="1"/>
    </row>
    <row r="364" spans="6:36" hidden="1" x14ac:dyDescent="0.2">
      <c r="F364" s="1" t="str">
        <f>IF(ISBLANK(E364), "", Table2[[#This Row],[unique_id]])</f>
        <v/>
      </c>
      <c r="T364" s="2"/>
      <c r="V364" s="1" t="str">
        <f t="shared" si="32"/>
        <v/>
      </c>
      <c r="W364" s="1" t="str">
        <f t="shared" si="33"/>
        <v/>
      </c>
      <c r="AI364" s="28" t="str">
        <f t="shared" si="34"/>
        <v/>
      </c>
      <c r="AJ364" s="1"/>
    </row>
    <row r="365" spans="6:36" hidden="1" x14ac:dyDescent="0.2">
      <c r="F365" s="1" t="str">
        <f>IF(ISBLANK(E365), "", Table2[[#This Row],[unique_id]])</f>
        <v/>
      </c>
      <c r="T365" s="2"/>
      <c r="V365" s="1" t="str">
        <f t="shared" si="32"/>
        <v/>
      </c>
      <c r="W365" s="1" t="str">
        <f t="shared" si="33"/>
        <v/>
      </c>
      <c r="AI365" s="28" t="str">
        <f t="shared" si="34"/>
        <v/>
      </c>
      <c r="AJ365" s="1"/>
    </row>
    <row r="366" spans="6:36" hidden="1" x14ac:dyDescent="0.2">
      <c r="F366" s="1" t="str">
        <f>IF(ISBLANK(E366), "", Table2[[#This Row],[unique_id]])</f>
        <v/>
      </c>
      <c r="T366" s="2"/>
      <c r="V366" s="1" t="str">
        <f t="shared" si="32"/>
        <v/>
      </c>
      <c r="W366" s="1" t="str">
        <f t="shared" si="33"/>
        <v/>
      </c>
      <c r="AI366" s="28" t="str">
        <f t="shared" si="34"/>
        <v/>
      </c>
      <c r="AJ366" s="1"/>
    </row>
    <row r="367" spans="6:36" hidden="1" x14ac:dyDescent="0.2">
      <c r="F367" s="1" t="str">
        <f>IF(ISBLANK(E367), "", Table2[[#This Row],[unique_id]])</f>
        <v/>
      </c>
      <c r="T367" s="2"/>
      <c r="V367" s="1" t="str">
        <f t="shared" si="32"/>
        <v/>
      </c>
      <c r="W367" s="1" t="str">
        <f t="shared" si="33"/>
        <v/>
      </c>
      <c r="AI367" s="28" t="str">
        <f t="shared" si="34"/>
        <v/>
      </c>
      <c r="AJ367" s="1"/>
    </row>
    <row r="368" spans="6:36" hidden="1" x14ac:dyDescent="0.2">
      <c r="F368" s="1" t="str">
        <f>IF(ISBLANK(E368), "", Table2[[#This Row],[unique_id]])</f>
        <v/>
      </c>
      <c r="T368" s="2"/>
      <c r="V368" s="1" t="str">
        <f t="shared" si="32"/>
        <v/>
      </c>
      <c r="W368" s="1" t="str">
        <f t="shared" si="33"/>
        <v/>
      </c>
      <c r="AI368" s="28" t="str">
        <f t="shared" si="34"/>
        <v/>
      </c>
      <c r="AJ368" s="1"/>
    </row>
    <row r="369" spans="6:36" hidden="1" x14ac:dyDescent="0.2">
      <c r="F369" s="1" t="str">
        <f>IF(ISBLANK(E369), "", Table2[[#This Row],[unique_id]])</f>
        <v/>
      </c>
      <c r="T369" s="2"/>
      <c r="V369" s="1" t="str">
        <f t="shared" si="32"/>
        <v/>
      </c>
      <c r="W369" s="1" t="str">
        <f t="shared" si="33"/>
        <v/>
      </c>
      <c r="AI369" s="28" t="str">
        <f t="shared" si="34"/>
        <v/>
      </c>
      <c r="AJ369" s="1"/>
    </row>
    <row r="370" spans="6:36" hidden="1" x14ac:dyDescent="0.2">
      <c r="F370" s="1" t="str">
        <f>IF(ISBLANK(E370), "", Table2[[#This Row],[unique_id]])</f>
        <v/>
      </c>
      <c r="T370" s="2"/>
      <c r="V370" s="1" t="str">
        <f t="shared" si="32"/>
        <v/>
      </c>
      <c r="W370" s="1" t="str">
        <f t="shared" si="33"/>
        <v/>
      </c>
      <c r="AI370" s="28" t="str">
        <f t="shared" si="34"/>
        <v/>
      </c>
      <c r="AJ370" s="1"/>
    </row>
    <row r="371" spans="6:36" hidden="1" x14ac:dyDescent="0.2">
      <c r="F371" s="1" t="str">
        <f>IF(ISBLANK(E371), "", Table2[[#This Row],[unique_id]])</f>
        <v/>
      </c>
      <c r="T371" s="2"/>
      <c r="V371" s="1" t="str">
        <f t="shared" si="32"/>
        <v/>
      </c>
      <c r="W371" s="1" t="str">
        <f t="shared" si="33"/>
        <v/>
      </c>
      <c r="AI371" s="28" t="str">
        <f t="shared" si="34"/>
        <v/>
      </c>
      <c r="AJ371" s="1"/>
    </row>
    <row r="372" spans="6:36" hidden="1" x14ac:dyDescent="0.2">
      <c r="F372" s="1" t="str">
        <f>IF(ISBLANK(E372), "", Table2[[#This Row],[unique_id]])</f>
        <v/>
      </c>
      <c r="T372" s="2"/>
      <c r="V372" s="1" t="str">
        <f t="shared" si="32"/>
        <v/>
      </c>
      <c r="W372" s="1" t="str">
        <f t="shared" si="33"/>
        <v/>
      </c>
      <c r="AI372" s="28" t="str">
        <f t="shared" si="34"/>
        <v/>
      </c>
      <c r="AJ372" s="1"/>
    </row>
    <row r="373" spans="6:36" hidden="1" x14ac:dyDescent="0.2">
      <c r="F373" s="1" t="str">
        <f>IF(ISBLANK(E373), "", Table2[[#This Row],[unique_id]])</f>
        <v/>
      </c>
      <c r="T373" s="2"/>
      <c r="V373" s="1" t="str">
        <f t="shared" si="32"/>
        <v/>
      </c>
      <c r="W373" s="1" t="str">
        <f t="shared" si="33"/>
        <v/>
      </c>
      <c r="AI373" s="28" t="str">
        <f t="shared" si="34"/>
        <v/>
      </c>
      <c r="AJ373" s="1"/>
    </row>
    <row r="374" spans="6:36" hidden="1" x14ac:dyDescent="0.2">
      <c r="F374" s="1" t="str">
        <f>IF(ISBLANK(E374), "", Table2[[#This Row],[unique_id]])</f>
        <v/>
      </c>
      <c r="T374" s="2"/>
      <c r="V374" s="1" t="str">
        <f t="shared" si="32"/>
        <v/>
      </c>
      <c r="W374" s="1" t="str">
        <f t="shared" si="33"/>
        <v/>
      </c>
      <c r="AI374" s="28" t="str">
        <f t="shared" si="34"/>
        <v/>
      </c>
      <c r="AJ374" s="1"/>
    </row>
    <row r="375" spans="6:36" hidden="1" x14ac:dyDescent="0.2">
      <c r="F375" s="1" t="str">
        <f>IF(ISBLANK(E375), "", Table2[[#This Row],[unique_id]])</f>
        <v/>
      </c>
      <c r="T375" s="2"/>
      <c r="V375" s="1" t="str">
        <f t="shared" si="32"/>
        <v/>
      </c>
      <c r="W375" s="1" t="str">
        <f t="shared" si="33"/>
        <v/>
      </c>
      <c r="AI375" s="28" t="str">
        <f t="shared" si="34"/>
        <v/>
      </c>
      <c r="AJ375" s="1"/>
    </row>
    <row r="376" spans="6:36" hidden="1" x14ac:dyDescent="0.2">
      <c r="F376" s="1" t="str">
        <f>IF(ISBLANK(E376), "", Table2[[#This Row],[unique_id]])</f>
        <v/>
      </c>
      <c r="T376" s="2"/>
      <c r="V376" s="1" t="str">
        <f t="shared" si="32"/>
        <v/>
      </c>
      <c r="W376" s="1" t="str">
        <f t="shared" si="33"/>
        <v/>
      </c>
      <c r="AI376" s="28" t="str">
        <f t="shared" si="34"/>
        <v/>
      </c>
      <c r="AJ376" s="1"/>
    </row>
    <row r="377" spans="6:36" hidden="1" x14ac:dyDescent="0.2">
      <c r="F377" s="1" t="str">
        <f>IF(ISBLANK(E377), "", Table2[[#This Row],[unique_id]])</f>
        <v/>
      </c>
      <c r="T377" s="2"/>
      <c r="V377" s="1" t="str">
        <f t="shared" si="32"/>
        <v/>
      </c>
      <c r="W377" s="1" t="str">
        <f t="shared" si="33"/>
        <v/>
      </c>
      <c r="AI377" s="28" t="str">
        <f t="shared" si="34"/>
        <v/>
      </c>
      <c r="AJ377" s="1"/>
    </row>
    <row r="378" spans="6:36" hidden="1" x14ac:dyDescent="0.2">
      <c r="F378" s="1" t="str">
        <f>IF(ISBLANK(E378), "", Table2[[#This Row],[unique_id]])</f>
        <v/>
      </c>
      <c r="T378" s="2"/>
      <c r="V378" s="1" t="str">
        <f t="shared" si="32"/>
        <v/>
      </c>
      <c r="W378" s="1" t="str">
        <f t="shared" si="33"/>
        <v/>
      </c>
      <c r="AI378" s="28" t="str">
        <f t="shared" si="34"/>
        <v/>
      </c>
      <c r="AJ378" s="1"/>
    </row>
    <row r="379" spans="6:36" hidden="1" x14ac:dyDescent="0.2">
      <c r="F379" s="1" t="str">
        <f>IF(ISBLANK(E379), "", Table2[[#This Row],[unique_id]])</f>
        <v/>
      </c>
      <c r="T379" s="2"/>
      <c r="V379" s="1" t="str">
        <f t="shared" si="32"/>
        <v/>
      </c>
      <c r="W379" s="1" t="str">
        <f t="shared" si="33"/>
        <v/>
      </c>
      <c r="AI379" s="28" t="str">
        <f t="shared" si="34"/>
        <v/>
      </c>
      <c r="AJ379" s="1"/>
    </row>
    <row r="380" spans="6:36" hidden="1" x14ac:dyDescent="0.2">
      <c r="F380" s="1" t="str">
        <f>IF(ISBLANK(E380), "", Table2[[#This Row],[unique_id]])</f>
        <v/>
      </c>
      <c r="T380" s="2"/>
      <c r="V380" s="1" t="str">
        <f t="shared" si="32"/>
        <v/>
      </c>
      <c r="W380" s="1" t="str">
        <f t="shared" si="33"/>
        <v/>
      </c>
      <c r="AI380" s="28" t="str">
        <f t="shared" si="34"/>
        <v/>
      </c>
      <c r="AJ380" s="1"/>
    </row>
    <row r="381" spans="6:36" hidden="1" x14ac:dyDescent="0.2">
      <c r="F381" s="1" t="str">
        <f>IF(ISBLANK(E381), "", Table2[[#This Row],[unique_id]])</f>
        <v/>
      </c>
      <c r="T381" s="2"/>
      <c r="V381" s="1" t="str">
        <f t="shared" si="32"/>
        <v/>
      </c>
      <c r="W381" s="1" t="str">
        <f t="shared" si="33"/>
        <v/>
      </c>
      <c r="AI381" s="28" t="str">
        <f t="shared" si="34"/>
        <v/>
      </c>
      <c r="AJ381" s="1"/>
    </row>
    <row r="382" spans="6:36" hidden="1" x14ac:dyDescent="0.2">
      <c r="F382" s="1" t="str">
        <f>IF(ISBLANK(E382), "", Table2[[#This Row],[unique_id]])</f>
        <v/>
      </c>
      <c r="T382" s="2"/>
      <c r="V382" s="1" t="str">
        <f t="shared" si="32"/>
        <v/>
      </c>
      <c r="W382" s="1" t="str">
        <f t="shared" si="33"/>
        <v/>
      </c>
      <c r="AI382" s="28" t="str">
        <f t="shared" si="34"/>
        <v/>
      </c>
      <c r="AJ382" s="1"/>
    </row>
    <row r="383" spans="6:36" hidden="1" x14ac:dyDescent="0.2">
      <c r="F383" s="1" t="str">
        <f>IF(ISBLANK(E383), "", Table2[[#This Row],[unique_id]])</f>
        <v/>
      </c>
      <c r="T383" s="2"/>
      <c r="V383" s="1" t="str">
        <f t="shared" si="32"/>
        <v/>
      </c>
      <c r="W383" s="1" t="str">
        <f t="shared" si="33"/>
        <v/>
      </c>
      <c r="AI383" s="28" t="str">
        <f t="shared" si="34"/>
        <v/>
      </c>
      <c r="AJ383" s="1"/>
    </row>
    <row r="384" spans="6:36" hidden="1" x14ac:dyDescent="0.2">
      <c r="F384" s="1" t="str">
        <f>IF(ISBLANK(E384), "", Table2[[#This Row],[unique_id]])</f>
        <v/>
      </c>
      <c r="T384" s="2"/>
      <c r="V384" s="1" t="str">
        <f t="shared" si="32"/>
        <v/>
      </c>
      <c r="W384" s="1" t="str">
        <f t="shared" si="33"/>
        <v/>
      </c>
      <c r="AI384" s="28" t="str">
        <f t="shared" si="34"/>
        <v/>
      </c>
      <c r="AJ384" s="1"/>
    </row>
    <row r="385" spans="6:36" hidden="1" x14ac:dyDescent="0.2">
      <c r="F385" s="1" t="str">
        <f>IF(ISBLANK(E385), "", Table2[[#This Row],[unique_id]])</f>
        <v/>
      </c>
      <c r="T385" s="2"/>
      <c r="V385" s="1" t="str">
        <f t="shared" si="32"/>
        <v/>
      </c>
      <c r="W385" s="1" t="str">
        <f t="shared" si="33"/>
        <v/>
      </c>
      <c r="AI385" s="28" t="str">
        <f t="shared" si="34"/>
        <v/>
      </c>
      <c r="AJ385" s="1"/>
    </row>
    <row r="386" spans="6:36" hidden="1" x14ac:dyDescent="0.2">
      <c r="F386" s="1" t="str">
        <f>IF(ISBLANK(E386), "", Table2[[#This Row],[unique_id]])</f>
        <v/>
      </c>
      <c r="T386" s="2"/>
      <c r="V386" s="1" t="str">
        <f t="shared" si="32"/>
        <v/>
      </c>
      <c r="W386" s="1" t="str">
        <f t="shared" si="33"/>
        <v/>
      </c>
      <c r="AI386" s="28" t="str">
        <f t="shared" si="34"/>
        <v/>
      </c>
      <c r="AJ386" s="1"/>
    </row>
    <row r="387" spans="6:36" hidden="1" x14ac:dyDescent="0.2">
      <c r="F387" s="1" t="str">
        <f>IF(ISBLANK(E387), "", Table2[[#This Row],[unique_id]])</f>
        <v/>
      </c>
      <c r="T387" s="2"/>
      <c r="V387" s="1" t="str">
        <f t="shared" si="32"/>
        <v/>
      </c>
      <c r="W387" s="1" t="str">
        <f t="shared" si="33"/>
        <v/>
      </c>
      <c r="AI387" s="28" t="str">
        <f t="shared" si="34"/>
        <v/>
      </c>
      <c r="AJ387" s="1"/>
    </row>
    <row r="388" spans="6:36" hidden="1" x14ac:dyDescent="0.2">
      <c r="F388" s="1" t="str">
        <f>IF(ISBLANK(E388), "", Table2[[#This Row],[unique_id]])</f>
        <v/>
      </c>
      <c r="T388" s="2"/>
      <c r="V388" s="1" t="str">
        <f t="shared" ref="V388:V451" si="35">IF(ISBLANK(U388),  "", _xlfn.CONCAT("haas/entity/sensor/", LOWER(C388), "/", E388, "/config"))</f>
        <v/>
      </c>
      <c r="W388" s="1" t="str">
        <f t="shared" ref="W388:W451" si="36">IF(ISBLANK(U388),  "", _xlfn.CONCAT("haas/entity/sensor/", LOWER(C388), "/", E388))</f>
        <v/>
      </c>
      <c r="AI388" s="28" t="str">
        <f t="shared" si="34"/>
        <v/>
      </c>
      <c r="AJ388" s="1"/>
    </row>
    <row r="389" spans="6:36" hidden="1" x14ac:dyDescent="0.2">
      <c r="F389" s="1" t="str">
        <f>IF(ISBLANK(E389), "", Table2[[#This Row],[unique_id]])</f>
        <v/>
      </c>
      <c r="T389" s="2"/>
      <c r="V389" s="1" t="str">
        <f t="shared" si="35"/>
        <v/>
      </c>
      <c r="W389" s="1" t="str">
        <f t="shared" si="36"/>
        <v/>
      </c>
      <c r="AI389" s="28" t="str">
        <f t="shared" si="34"/>
        <v/>
      </c>
      <c r="AJ389" s="1"/>
    </row>
    <row r="390" spans="6:36" hidden="1" x14ac:dyDescent="0.2">
      <c r="F390" s="1" t="str">
        <f>IF(ISBLANK(E390), "", Table2[[#This Row],[unique_id]])</f>
        <v/>
      </c>
      <c r="T390" s="2"/>
      <c r="V390" s="1" t="str">
        <f t="shared" si="35"/>
        <v/>
      </c>
      <c r="W390" s="1" t="str">
        <f t="shared" si="36"/>
        <v/>
      </c>
      <c r="AI390" s="28" t="str">
        <f t="shared" si="34"/>
        <v/>
      </c>
      <c r="AJ390" s="1"/>
    </row>
    <row r="391" spans="6:36" hidden="1" x14ac:dyDescent="0.2">
      <c r="F391" s="1" t="str">
        <f>IF(ISBLANK(E391), "", Table2[[#This Row],[unique_id]])</f>
        <v/>
      </c>
      <c r="T391" s="2"/>
      <c r="V391" s="1" t="str">
        <f t="shared" si="35"/>
        <v/>
      </c>
      <c r="W391" s="1" t="str">
        <f t="shared" si="36"/>
        <v/>
      </c>
      <c r="AI391" s="28" t="str">
        <f t="shared" si="34"/>
        <v/>
      </c>
      <c r="AJ391" s="1"/>
    </row>
    <row r="392" spans="6:36" hidden="1" x14ac:dyDescent="0.2">
      <c r="F392" s="1" t="str">
        <f>IF(ISBLANK(E392), "", Table2[[#This Row],[unique_id]])</f>
        <v/>
      </c>
      <c r="T392" s="2"/>
      <c r="V392" s="1" t="str">
        <f t="shared" si="35"/>
        <v/>
      </c>
      <c r="W392" s="1" t="str">
        <f t="shared" si="36"/>
        <v/>
      </c>
      <c r="AI392" s="28" t="str">
        <f t="shared" si="34"/>
        <v/>
      </c>
      <c r="AJ392" s="1"/>
    </row>
    <row r="393" spans="6:36" hidden="1" x14ac:dyDescent="0.2">
      <c r="F393" s="1" t="str">
        <f>IF(ISBLANK(E393), "", Table2[[#This Row],[unique_id]])</f>
        <v/>
      </c>
      <c r="T393" s="2"/>
      <c r="V393" s="1" t="str">
        <f t="shared" si="35"/>
        <v/>
      </c>
      <c r="W393" s="1" t="str">
        <f t="shared" si="36"/>
        <v/>
      </c>
      <c r="AI393" s="28" t="str">
        <f t="shared" si="34"/>
        <v/>
      </c>
      <c r="AJ393" s="1"/>
    </row>
    <row r="394" spans="6:36" hidden="1" x14ac:dyDescent="0.2">
      <c r="F394" s="1" t="str">
        <f>IF(ISBLANK(E394), "", Table2[[#This Row],[unique_id]])</f>
        <v/>
      </c>
      <c r="T394" s="2"/>
      <c r="V394" s="1" t="str">
        <f t="shared" si="35"/>
        <v/>
      </c>
      <c r="W394" s="1" t="str">
        <f t="shared" si="36"/>
        <v/>
      </c>
      <c r="AI394" s="28" t="str">
        <f t="shared" si="34"/>
        <v/>
      </c>
      <c r="AJ394" s="1"/>
    </row>
    <row r="395" spans="6:36" hidden="1" x14ac:dyDescent="0.2">
      <c r="F395" s="1" t="str">
        <f>IF(ISBLANK(E395), "", Table2[[#This Row],[unique_id]])</f>
        <v/>
      </c>
      <c r="T395" s="2"/>
      <c r="V395" s="1" t="str">
        <f t="shared" si="35"/>
        <v/>
      </c>
      <c r="W395" s="1" t="str">
        <f t="shared" si="36"/>
        <v/>
      </c>
      <c r="AI395" s="28" t="str">
        <f t="shared" si="34"/>
        <v/>
      </c>
      <c r="AJ395" s="1"/>
    </row>
    <row r="396" spans="6:36" hidden="1" x14ac:dyDescent="0.2">
      <c r="F396" s="1" t="str">
        <f>IF(ISBLANK(E396), "", Table2[[#This Row],[unique_id]])</f>
        <v/>
      </c>
      <c r="T396" s="2"/>
      <c r="V396" s="1" t="str">
        <f t="shared" si="35"/>
        <v/>
      </c>
      <c r="W396" s="1" t="str">
        <f t="shared" si="36"/>
        <v/>
      </c>
      <c r="AI396" s="28" t="str">
        <f t="shared" si="34"/>
        <v/>
      </c>
      <c r="AJ396" s="1"/>
    </row>
    <row r="397" spans="6:36" hidden="1" x14ac:dyDescent="0.2">
      <c r="F397" s="1" t="str">
        <f>IF(ISBLANK(E397), "", Table2[[#This Row],[unique_id]])</f>
        <v/>
      </c>
      <c r="T397" s="2"/>
      <c r="V397" s="1" t="str">
        <f t="shared" si="35"/>
        <v/>
      </c>
      <c r="W397" s="1" t="str">
        <f t="shared" si="36"/>
        <v/>
      </c>
      <c r="AI397" s="28" t="str">
        <f t="shared" si="34"/>
        <v/>
      </c>
      <c r="AJ397" s="1"/>
    </row>
    <row r="398" spans="6:36" hidden="1" x14ac:dyDescent="0.2">
      <c r="F398" s="1" t="str">
        <f>IF(ISBLANK(E398), "", Table2[[#This Row],[unique_id]])</f>
        <v/>
      </c>
      <c r="T398" s="2"/>
      <c r="V398" s="1" t="str">
        <f t="shared" si="35"/>
        <v/>
      </c>
      <c r="W398" s="1" t="str">
        <f t="shared" si="36"/>
        <v/>
      </c>
      <c r="AI398" s="28" t="str">
        <f t="shared" si="34"/>
        <v/>
      </c>
      <c r="AJ398" s="1"/>
    </row>
    <row r="399" spans="6:36" hidden="1" x14ac:dyDescent="0.2">
      <c r="F399" s="1" t="str">
        <f>IF(ISBLANK(E399), "", Table2[[#This Row],[unique_id]])</f>
        <v/>
      </c>
      <c r="T399" s="2"/>
      <c r="V399" s="1" t="str">
        <f t="shared" si="35"/>
        <v/>
      </c>
      <c r="W399" s="1" t="str">
        <f t="shared" si="36"/>
        <v/>
      </c>
      <c r="AI399" s="28" t="str">
        <f t="shared" si="34"/>
        <v/>
      </c>
      <c r="AJ399" s="1"/>
    </row>
    <row r="400" spans="6:36" hidden="1" x14ac:dyDescent="0.2">
      <c r="F400" s="1" t="str">
        <f>IF(ISBLANK(E400), "", Table2[[#This Row],[unique_id]])</f>
        <v/>
      </c>
      <c r="T400" s="2"/>
      <c r="V400" s="1" t="str">
        <f t="shared" si="35"/>
        <v/>
      </c>
      <c r="W400" s="1" t="str">
        <f t="shared" si="36"/>
        <v/>
      </c>
      <c r="AI400" s="28" t="str">
        <f t="shared" si="34"/>
        <v/>
      </c>
      <c r="AJ400" s="1"/>
    </row>
    <row r="401" spans="6:36" hidden="1" x14ac:dyDescent="0.2">
      <c r="F401" s="1" t="str">
        <f>IF(ISBLANK(E401), "", Table2[[#This Row],[unique_id]])</f>
        <v/>
      </c>
      <c r="T401" s="2"/>
      <c r="V401" s="1" t="str">
        <f t="shared" si="35"/>
        <v/>
      </c>
      <c r="W401" s="1" t="str">
        <f t="shared" si="36"/>
        <v/>
      </c>
      <c r="AI401" s="28" t="str">
        <f t="shared" si="34"/>
        <v/>
      </c>
      <c r="AJ401" s="1"/>
    </row>
    <row r="402" spans="6:36" hidden="1" x14ac:dyDescent="0.2">
      <c r="F402" s="1" t="str">
        <f>IF(ISBLANK(E402), "", Table2[[#This Row],[unique_id]])</f>
        <v/>
      </c>
      <c r="T402" s="2"/>
      <c r="V402" s="1" t="str">
        <f t="shared" si="35"/>
        <v/>
      </c>
      <c r="W402" s="1" t="str">
        <f t="shared" si="36"/>
        <v/>
      </c>
      <c r="AI402" s="28" t="str">
        <f t="shared" si="34"/>
        <v/>
      </c>
      <c r="AJ402" s="1"/>
    </row>
    <row r="403" spans="6:36" hidden="1" x14ac:dyDescent="0.2">
      <c r="F403" s="1" t="str">
        <f>IF(ISBLANK(E403), "", Table2[[#This Row],[unique_id]])</f>
        <v/>
      </c>
      <c r="T403" s="2"/>
      <c r="V403" s="1" t="str">
        <f t="shared" si="35"/>
        <v/>
      </c>
      <c r="W403" s="1" t="str">
        <f t="shared" si="36"/>
        <v/>
      </c>
      <c r="AI403" s="28" t="str">
        <f t="shared" si="34"/>
        <v/>
      </c>
      <c r="AJ403" s="1"/>
    </row>
    <row r="404" spans="6:36" hidden="1" x14ac:dyDescent="0.2">
      <c r="F404" s="1" t="str">
        <f>IF(ISBLANK(E404), "", Table2[[#This Row],[unique_id]])</f>
        <v/>
      </c>
      <c r="H404" s="4"/>
      <c r="T404" s="2"/>
      <c r="V404" s="1" t="str">
        <f t="shared" si="35"/>
        <v/>
      </c>
      <c r="W404" s="1" t="str">
        <f t="shared" si="36"/>
        <v/>
      </c>
      <c r="AI404" s="28" t="str">
        <f t="shared" si="34"/>
        <v/>
      </c>
      <c r="AJ404" s="1"/>
    </row>
    <row r="405" spans="6:36" hidden="1" x14ac:dyDescent="0.2">
      <c r="F405" s="1" t="str">
        <f>IF(ISBLANK(E405), "", Table2[[#This Row],[unique_id]])</f>
        <v/>
      </c>
      <c r="H405" s="4"/>
      <c r="T405" s="2"/>
      <c r="V405" s="1" t="str">
        <f t="shared" si="35"/>
        <v/>
      </c>
      <c r="W405" s="1" t="str">
        <f t="shared" si="36"/>
        <v/>
      </c>
      <c r="AI405" s="28" t="str">
        <f t="shared" si="34"/>
        <v/>
      </c>
      <c r="AJ405" s="1"/>
    </row>
    <row r="406" spans="6:36" hidden="1" x14ac:dyDescent="0.2">
      <c r="F406" s="1" t="str">
        <f>IF(ISBLANK(E406), "", Table2[[#This Row],[unique_id]])</f>
        <v/>
      </c>
      <c r="T406" s="2"/>
      <c r="V406" s="1" t="str">
        <f t="shared" si="35"/>
        <v/>
      </c>
      <c r="W406" s="1" t="str">
        <f t="shared" si="36"/>
        <v/>
      </c>
      <c r="AI406" s="28" t="str">
        <f t="shared" si="34"/>
        <v/>
      </c>
      <c r="AJ406" s="1"/>
    </row>
    <row r="407" spans="6:36" hidden="1" x14ac:dyDescent="0.2">
      <c r="F407" s="1" t="str">
        <f>IF(ISBLANK(E407), "", Table2[[#This Row],[unique_id]])</f>
        <v/>
      </c>
      <c r="T407" s="2"/>
      <c r="V407" s="1" t="str">
        <f t="shared" si="35"/>
        <v/>
      </c>
      <c r="W407" s="1" t="str">
        <f t="shared" si="36"/>
        <v/>
      </c>
      <c r="AI407" s="28" t="str">
        <f t="shared" si="34"/>
        <v/>
      </c>
      <c r="AJ407" s="1"/>
    </row>
    <row r="408" spans="6:36" hidden="1" x14ac:dyDescent="0.2">
      <c r="F408" s="1" t="str">
        <f>IF(ISBLANK(E408), "", Table2[[#This Row],[unique_id]])</f>
        <v/>
      </c>
      <c r="T408" s="2"/>
      <c r="V408" s="1" t="str">
        <f t="shared" si="35"/>
        <v/>
      </c>
      <c r="W408" s="1" t="str">
        <f t="shared" si="36"/>
        <v/>
      </c>
      <c r="AI408" s="28" t="str">
        <f t="shared" si="34"/>
        <v/>
      </c>
      <c r="AJ408" s="1"/>
    </row>
    <row r="409" spans="6:36" hidden="1" x14ac:dyDescent="0.2">
      <c r="F409" s="1" t="str">
        <f>IF(ISBLANK(E409), "", Table2[[#This Row],[unique_id]])</f>
        <v/>
      </c>
      <c r="T409" s="2"/>
      <c r="V409" s="1" t="str">
        <f t="shared" si="35"/>
        <v/>
      </c>
      <c r="W409" s="1" t="str">
        <f t="shared" si="36"/>
        <v/>
      </c>
      <c r="AI409" s="28" t="str">
        <f t="shared" si="34"/>
        <v/>
      </c>
      <c r="AJ409" s="1"/>
    </row>
    <row r="410" spans="6:36" hidden="1" x14ac:dyDescent="0.2">
      <c r="F410" s="1" t="str">
        <f>IF(ISBLANK(E410), "", Table2[[#This Row],[unique_id]])</f>
        <v/>
      </c>
      <c r="V410" s="1" t="str">
        <f t="shared" si="35"/>
        <v/>
      </c>
      <c r="W410" s="1" t="str">
        <f t="shared" si="36"/>
        <v/>
      </c>
      <c r="AI410" s="28" t="str">
        <f t="shared" si="34"/>
        <v/>
      </c>
      <c r="AJ410" s="1"/>
    </row>
    <row r="411" spans="6:36" hidden="1" x14ac:dyDescent="0.2">
      <c r="F411" s="1" t="str">
        <f>IF(ISBLANK(E411), "", Table2[[#This Row],[unique_id]])</f>
        <v/>
      </c>
      <c r="V411" s="1" t="str">
        <f t="shared" si="35"/>
        <v/>
      </c>
      <c r="W411" s="1" t="str">
        <f t="shared" si="36"/>
        <v/>
      </c>
      <c r="AI411" s="28" t="str">
        <f t="shared" si="34"/>
        <v/>
      </c>
      <c r="AJ411" s="1"/>
    </row>
    <row r="412" spans="6:36" hidden="1" x14ac:dyDescent="0.2">
      <c r="F412" s="1" t="str">
        <f>IF(ISBLANK(E412), "", Table2[[#This Row],[unique_id]])</f>
        <v/>
      </c>
      <c r="V412" s="1" t="str">
        <f t="shared" si="35"/>
        <v/>
      </c>
      <c r="W412" s="1" t="str">
        <f t="shared" si="36"/>
        <v/>
      </c>
      <c r="AI412" s="28" t="str">
        <f t="shared" si="34"/>
        <v/>
      </c>
      <c r="AJ412" s="1"/>
    </row>
    <row r="413" spans="6:36" hidden="1" x14ac:dyDescent="0.2">
      <c r="F413" s="1" t="str">
        <f>IF(ISBLANK(E413), "", Table2[[#This Row],[unique_id]])</f>
        <v/>
      </c>
      <c r="V413" s="1" t="str">
        <f t="shared" si="35"/>
        <v/>
      </c>
      <c r="W413" s="1" t="str">
        <f t="shared" si="36"/>
        <v/>
      </c>
      <c r="AI413" s="28" t="str">
        <f t="shared" si="34"/>
        <v/>
      </c>
      <c r="AJ413" s="1"/>
    </row>
    <row r="414" spans="6:36" hidden="1" x14ac:dyDescent="0.2">
      <c r="F414" s="1" t="str">
        <f>IF(ISBLANK(E414), "", Table2[[#This Row],[unique_id]])</f>
        <v/>
      </c>
      <c r="G414" s="4"/>
      <c r="V414" s="1" t="str">
        <f t="shared" si="35"/>
        <v/>
      </c>
      <c r="W414" s="1" t="str">
        <f t="shared" si="36"/>
        <v/>
      </c>
      <c r="AI414" s="28" t="str">
        <f t="shared" si="34"/>
        <v/>
      </c>
      <c r="AJ414" s="1"/>
    </row>
    <row r="415" spans="6:36" hidden="1" x14ac:dyDescent="0.2">
      <c r="F415" s="1" t="str">
        <f>IF(ISBLANK(E415), "", Table2[[#This Row],[unique_id]])</f>
        <v/>
      </c>
      <c r="V415" s="1" t="str">
        <f t="shared" si="35"/>
        <v/>
      </c>
      <c r="W415" s="1" t="str">
        <f t="shared" si="36"/>
        <v/>
      </c>
      <c r="AI415" s="28" t="str">
        <f t="shared" si="34"/>
        <v/>
      </c>
      <c r="AJ415" s="1"/>
    </row>
    <row r="416" spans="6:36" hidden="1" x14ac:dyDescent="0.2">
      <c r="F416" s="1" t="str">
        <f>IF(ISBLANK(E416), "", Table2[[#This Row],[unique_id]])</f>
        <v/>
      </c>
      <c r="V416" s="1" t="str">
        <f t="shared" si="35"/>
        <v/>
      </c>
      <c r="W416" s="1" t="str">
        <f t="shared" si="36"/>
        <v/>
      </c>
      <c r="AI416" s="28" t="str">
        <f t="shared" si="34"/>
        <v/>
      </c>
      <c r="AJ416" s="1"/>
    </row>
    <row r="417" spans="6:36" hidden="1" x14ac:dyDescent="0.2">
      <c r="F417" s="1" t="str">
        <f>IF(ISBLANK(E417), "", Table2[[#This Row],[unique_id]])</f>
        <v/>
      </c>
      <c r="V417" s="1" t="str">
        <f t="shared" si="35"/>
        <v/>
      </c>
      <c r="W417" s="1" t="str">
        <f t="shared" si="36"/>
        <v/>
      </c>
      <c r="AI417" s="28" t="str">
        <f t="shared" si="34"/>
        <v/>
      </c>
      <c r="AJ417" s="1"/>
    </row>
    <row r="418" spans="6:36" hidden="1" x14ac:dyDescent="0.2">
      <c r="F418" s="1" t="str">
        <f>IF(ISBLANK(E418), "", Table2[[#This Row],[unique_id]])</f>
        <v/>
      </c>
      <c r="V418" s="1" t="str">
        <f t="shared" si="35"/>
        <v/>
      </c>
      <c r="W418" s="1" t="str">
        <f t="shared" si="36"/>
        <v/>
      </c>
      <c r="AI418" s="28" t="str">
        <f t="shared" si="34"/>
        <v/>
      </c>
      <c r="AJ418" s="1"/>
    </row>
    <row r="419" spans="6:36" hidden="1" x14ac:dyDescent="0.2">
      <c r="F419" s="1" t="str">
        <f>IF(ISBLANK(E419), "", Table2[[#This Row],[unique_id]])</f>
        <v/>
      </c>
      <c r="V419" s="1" t="str">
        <f t="shared" si="35"/>
        <v/>
      </c>
      <c r="W419" s="1" t="str">
        <f t="shared" si="36"/>
        <v/>
      </c>
      <c r="AI419" s="28" t="str">
        <f t="shared" si="34"/>
        <v/>
      </c>
      <c r="AJ419" s="1"/>
    </row>
    <row r="420" spans="6:36" hidden="1" x14ac:dyDescent="0.2">
      <c r="F420" s="1" t="str">
        <f>IF(ISBLANK(E420), "", Table2[[#This Row],[unique_id]])</f>
        <v/>
      </c>
      <c r="V420" s="1" t="str">
        <f t="shared" si="35"/>
        <v/>
      </c>
      <c r="W420" s="1" t="str">
        <f t="shared" si="36"/>
        <v/>
      </c>
      <c r="AI420" s="28" t="str">
        <f t="shared" si="34"/>
        <v/>
      </c>
      <c r="AJ420" s="1"/>
    </row>
    <row r="421" spans="6:36" hidden="1" x14ac:dyDescent="0.2">
      <c r="F421" s="1" t="str">
        <f>IF(ISBLANK(E421), "", Table2[[#This Row],[unique_id]])</f>
        <v/>
      </c>
      <c r="V421" s="1" t="str">
        <f t="shared" si="35"/>
        <v/>
      </c>
      <c r="W421" s="1" t="str">
        <f t="shared" si="36"/>
        <v/>
      </c>
      <c r="AI421" s="28" t="str">
        <f t="shared" si="34"/>
        <v/>
      </c>
      <c r="AJ421" s="1"/>
    </row>
    <row r="422" spans="6:36" hidden="1" x14ac:dyDescent="0.2">
      <c r="F422" s="1" t="str">
        <f>IF(ISBLANK(E422), "", Table2[[#This Row],[unique_id]])</f>
        <v/>
      </c>
      <c r="V422" s="1" t="str">
        <f t="shared" si="35"/>
        <v/>
      </c>
      <c r="W422" s="1" t="str">
        <f t="shared" si="36"/>
        <v/>
      </c>
      <c r="AI422" s="28" t="str">
        <f t="shared" si="34"/>
        <v/>
      </c>
      <c r="AJ422" s="1"/>
    </row>
    <row r="423" spans="6:36" hidden="1" x14ac:dyDescent="0.2">
      <c r="F423" s="1" t="str">
        <f>IF(ISBLANK(E423), "", Table2[[#This Row],[unique_id]])</f>
        <v/>
      </c>
      <c r="V423" s="1" t="str">
        <f t="shared" si="35"/>
        <v/>
      </c>
      <c r="W423" s="1" t="str">
        <f t="shared" si="36"/>
        <v/>
      </c>
      <c r="AI423" s="28" t="str">
        <f t="shared" si="34"/>
        <v/>
      </c>
      <c r="AJ423" s="1"/>
    </row>
    <row r="424" spans="6:36" hidden="1" x14ac:dyDescent="0.2">
      <c r="F424" s="1" t="str">
        <f>IF(ISBLANK(E424), "", Table2[[#This Row],[unique_id]])</f>
        <v/>
      </c>
      <c r="V424" s="1" t="str">
        <f t="shared" si="35"/>
        <v/>
      </c>
      <c r="W424" s="1" t="str">
        <f t="shared" si="36"/>
        <v/>
      </c>
      <c r="AI424" s="28" t="str">
        <f t="shared" si="34"/>
        <v/>
      </c>
      <c r="AJ424" s="1"/>
    </row>
    <row r="425" spans="6:36" hidden="1" x14ac:dyDescent="0.2">
      <c r="F425" s="1" t="str">
        <f>IF(ISBLANK(E425), "", Table2[[#This Row],[unique_id]])</f>
        <v/>
      </c>
      <c r="V425" s="1" t="str">
        <f t="shared" si="35"/>
        <v/>
      </c>
      <c r="W425" s="1" t="str">
        <f t="shared" si="36"/>
        <v/>
      </c>
      <c r="AI425" s="28" t="str">
        <f t="shared" si="34"/>
        <v/>
      </c>
      <c r="AJ425" s="1"/>
    </row>
    <row r="426" spans="6:36" hidden="1" x14ac:dyDescent="0.2">
      <c r="F426" s="1" t="str">
        <f>IF(ISBLANK(E426), "", Table2[[#This Row],[unique_id]])</f>
        <v/>
      </c>
      <c r="V426" s="1" t="str">
        <f t="shared" si="35"/>
        <v/>
      </c>
      <c r="W426" s="1" t="str">
        <f t="shared" si="36"/>
        <v/>
      </c>
      <c r="AI426" s="28" t="str">
        <f t="shared" si="34"/>
        <v/>
      </c>
      <c r="AJ426" s="1"/>
    </row>
    <row r="427" spans="6:36" hidden="1" x14ac:dyDescent="0.2">
      <c r="F427" s="1" t="str">
        <f>IF(ISBLANK(E427), "", Table2[[#This Row],[unique_id]])</f>
        <v/>
      </c>
      <c r="V427" s="1" t="str">
        <f t="shared" si="35"/>
        <v/>
      </c>
      <c r="W427" s="1" t="str">
        <f t="shared" si="36"/>
        <v/>
      </c>
      <c r="AI427" s="28" t="str">
        <f t="shared" ref="AI427:AI490" si="37">IF(OR(ISBLANK(AG427), ISBLANK(AH427)), "", _xlfn.CONCAT("[[""mac"", """, AG427, """], [""ip"", """, AH427, """]]"))</f>
        <v/>
      </c>
      <c r="AJ427" s="1"/>
    </row>
    <row r="428" spans="6:36" hidden="1" x14ac:dyDescent="0.2">
      <c r="F428" s="1" t="str">
        <f>IF(ISBLANK(E428), "", Table2[[#This Row],[unique_id]])</f>
        <v/>
      </c>
      <c r="V428" s="1" t="str">
        <f t="shared" si="35"/>
        <v/>
      </c>
      <c r="W428" s="1" t="str">
        <f t="shared" si="36"/>
        <v/>
      </c>
      <c r="AI428" s="28" t="str">
        <f t="shared" si="37"/>
        <v/>
      </c>
      <c r="AJ428" s="1"/>
    </row>
    <row r="429" spans="6:36" hidden="1" x14ac:dyDescent="0.2">
      <c r="F429" s="1" t="str">
        <f>IF(ISBLANK(E429), "", Table2[[#This Row],[unique_id]])</f>
        <v/>
      </c>
      <c r="V429" s="1" t="str">
        <f t="shared" si="35"/>
        <v/>
      </c>
      <c r="W429" s="1" t="str">
        <f t="shared" si="36"/>
        <v/>
      </c>
      <c r="AI429" s="28" t="str">
        <f t="shared" si="37"/>
        <v/>
      </c>
      <c r="AJ429" s="1"/>
    </row>
    <row r="430" spans="6:36" hidden="1" x14ac:dyDescent="0.2">
      <c r="F430" s="1" t="str">
        <f>IF(ISBLANK(E430), "", Table2[[#This Row],[unique_id]])</f>
        <v/>
      </c>
      <c r="V430" s="1" t="str">
        <f t="shared" si="35"/>
        <v/>
      </c>
      <c r="W430" s="1" t="str">
        <f t="shared" si="36"/>
        <v/>
      </c>
      <c r="AI430" s="28" t="str">
        <f t="shared" si="37"/>
        <v/>
      </c>
      <c r="AJ430" s="1"/>
    </row>
    <row r="431" spans="6:36" hidden="1" x14ac:dyDescent="0.2">
      <c r="F431" s="1" t="str">
        <f>IF(ISBLANK(E431), "", Table2[[#This Row],[unique_id]])</f>
        <v/>
      </c>
      <c r="V431" s="1" t="str">
        <f t="shared" si="35"/>
        <v/>
      </c>
      <c r="W431" s="1" t="str">
        <f t="shared" si="36"/>
        <v/>
      </c>
      <c r="AI431" s="28" t="str">
        <f t="shared" si="37"/>
        <v/>
      </c>
      <c r="AJ431" s="1"/>
    </row>
    <row r="432" spans="6:36" hidden="1" x14ac:dyDescent="0.2">
      <c r="F432" s="1" t="str">
        <f>IF(ISBLANK(E432), "", Table2[[#This Row],[unique_id]])</f>
        <v/>
      </c>
      <c r="V432" s="1" t="str">
        <f t="shared" si="35"/>
        <v/>
      </c>
      <c r="W432" s="1" t="str">
        <f t="shared" si="36"/>
        <v/>
      </c>
      <c r="AI432" s="28" t="str">
        <f t="shared" si="37"/>
        <v/>
      </c>
      <c r="AJ432" s="1"/>
    </row>
    <row r="433" spans="6:36" hidden="1" x14ac:dyDescent="0.2">
      <c r="F433" s="1" t="str">
        <f>IF(ISBLANK(E433), "", Table2[[#This Row],[unique_id]])</f>
        <v/>
      </c>
      <c r="V433" s="1" t="str">
        <f t="shared" si="35"/>
        <v/>
      </c>
      <c r="W433" s="1" t="str">
        <f t="shared" si="36"/>
        <v/>
      </c>
      <c r="AI433" s="28" t="str">
        <f t="shared" si="37"/>
        <v/>
      </c>
      <c r="AJ433" s="1"/>
    </row>
    <row r="434" spans="6:36" hidden="1" x14ac:dyDescent="0.2">
      <c r="F434" s="1" t="str">
        <f>IF(ISBLANK(E434), "", Table2[[#This Row],[unique_id]])</f>
        <v/>
      </c>
      <c r="V434" s="1" t="str">
        <f t="shared" si="35"/>
        <v/>
      </c>
      <c r="W434" s="1" t="str">
        <f t="shared" si="36"/>
        <v/>
      </c>
      <c r="AI434" s="28" t="str">
        <f t="shared" si="37"/>
        <v/>
      </c>
      <c r="AJ434" s="1"/>
    </row>
    <row r="435" spans="6:36" hidden="1" x14ac:dyDescent="0.2">
      <c r="F435" s="1" t="str">
        <f>IF(ISBLANK(E435), "", Table2[[#This Row],[unique_id]])</f>
        <v/>
      </c>
      <c r="V435" s="1" t="str">
        <f t="shared" si="35"/>
        <v/>
      </c>
      <c r="W435" s="1" t="str">
        <f t="shared" si="36"/>
        <v/>
      </c>
      <c r="AI435" s="28" t="str">
        <f t="shared" si="37"/>
        <v/>
      </c>
      <c r="AJ435" s="1"/>
    </row>
    <row r="436" spans="6:36" hidden="1" x14ac:dyDescent="0.2">
      <c r="F436" s="1" t="str">
        <f>IF(ISBLANK(E436), "", Table2[[#This Row],[unique_id]])</f>
        <v/>
      </c>
      <c r="V436" s="1" t="str">
        <f t="shared" si="35"/>
        <v/>
      </c>
      <c r="W436" s="1" t="str">
        <f t="shared" si="36"/>
        <v/>
      </c>
      <c r="AI436" s="28" t="str">
        <f t="shared" si="37"/>
        <v/>
      </c>
      <c r="AJ436" s="1"/>
    </row>
    <row r="437" spans="6:36" hidden="1" x14ac:dyDescent="0.2">
      <c r="F437" s="1" t="str">
        <f>IF(ISBLANK(E437), "", Table2[[#This Row],[unique_id]])</f>
        <v/>
      </c>
      <c r="V437" s="1" t="str">
        <f t="shared" si="35"/>
        <v/>
      </c>
      <c r="W437" s="1" t="str">
        <f t="shared" si="36"/>
        <v/>
      </c>
      <c r="AI437" s="28" t="str">
        <f t="shared" si="37"/>
        <v/>
      </c>
      <c r="AJ437" s="1"/>
    </row>
    <row r="438" spans="6:36" hidden="1" x14ac:dyDescent="0.2">
      <c r="F438" s="1" t="str">
        <f>IF(ISBLANK(E438), "", Table2[[#This Row],[unique_id]])</f>
        <v/>
      </c>
      <c r="V438" s="1" t="str">
        <f t="shared" si="35"/>
        <v/>
      </c>
      <c r="W438" s="1" t="str">
        <f t="shared" si="36"/>
        <v/>
      </c>
      <c r="AI438" s="28" t="str">
        <f t="shared" si="37"/>
        <v/>
      </c>
      <c r="AJ438" s="1"/>
    </row>
    <row r="439" spans="6:36" hidden="1" x14ac:dyDescent="0.2">
      <c r="F439" s="1" t="str">
        <f>IF(ISBLANK(E439), "", Table2[[#This Row],[unique_id]])</f>
        <v/>
      </c>
      <c r="V439" s="1" t="str">
        <f t="shared" si="35"/>
        <v/>
      </c>
      <c r="W439" s="1" t="str">
        <f t="shared" si="36"/>
        <v/>
      </c>
      <c r="AI439" s="28" t="str">
        <f t="shared" si="37"/>
        <v/>
      </c>
      <c r="AJ439" s="1"/>
    </row>
    <row r="440" spans="6:36" hidden="1" x14ac:dyDescent="0.2">
      <c r="F440" s="1" t="str">
        <f>IF(ISBLANK(E440), "", Table2[[#This Row],[unique_id]])</f>
        <v/>
      </c>
      <c r="V440" s="1" t="str">
        <f t="shared" si="35"/>
        <v/>
      </c>
      <c r="W440" s="1" t="str">
        <f t="shared" si="36"/>
        <v/>
      </c>
      <c r="AI440" s="28" t="str">
        <f t="shared" si="37"/>
        <v/>
      </c>
      <c r="AJ440" s="1"/>
    </row>
    <row r="441" spans="6:36" hidden="1" x14ac:dyDescent="0.2">
      <c r="F441" s="1" t="str">
        <f>IF(ISBLANK(E441), "", Table2[[#This Row],[unique_id]])</f>
        <v/>
      </c>
      <c r="V441" s="1" t="str">
        <f t="shared" si="35"/>
        <v/>
      </c>
      <c r="W441" s="1" t="str">
        <f t="shared" si="36"/>
        <v/>
      </c>
      <c r="AI441" s="28" t="str">
        <f t="shared" si="37"/>
        <v/>
      </c>
      <c r="AJ441" s="1"/>
    </row>
    <row r="442" spans="6:36" hidden="1" x14ac:dyDescent="0.2">
      <c r="F442" s="1" t="str">
        <f>IF(ISBLANK(E442), "", Table2[[#This Row],[unique_id]])</f>
        <v/>
      </c>
      <c r="V442" s="1" t="str">
        <f t="shared" si="35"/>
        <v/>
      </c>
      <c r="W442" s="1" t="str">
        <f t="shared" si="36"/>
        <v/>
      </c>
      <c r="AI442" s="28" t="str">
        <f t="shared" si="37"/>
        <v/>
      </c>
      <c r="AJ442" s="1"/>
    </row>
    <row r="443" spans="6:36" hidden="1" x14ac:dyDescent="0.2">
      <c r="F443" s="1" t="str">
        <f>IF(ISBLANK(E443), "", Table2[[#This Row],[unique_id]])</f>
        <v/>
      </c>
      <c r="V443" s="1" t="str">
        <f t="shared" si="35"/>
        <v/>
      </c>
      <c r="W443" s="1" t="str">
        <f t="shared" si="36"/>
        <v/>
      </c>
      <c r="AI443" s="28" t="str">
        <f t="shared" si="37"/>
        <v/>
      </c>
      <c r="AJ443" s="1"/>
    </row>
    <row r="444" spans="6:36" hidden="1" x14ac:dyDescent="0.2">
      <c r="F444" s="1" t="str">
        <f>IF(ISBLANK(E444), "", Table2[[#This Row],[unique_id]])</f>
        <v/>
      </c>
      <c r="V444" s="1" t="str">
        <f t="shared" si="35"/>
        <v/>
      </c>
      <c r="W444" s="1" t="str">
        <f t="shared" si="36"/>
        <v/>
      </c>
      <c r="AI444" s="28" t="str">
        <f t="shared" si="37"/>
        <v/>
      </c>
      <c r="AJ444" s="1"/>
    </row>
    <row r="445" spans="6:36" hidden="1" x14ac:dyDescent="0.2">
      <c r="F445" s="1" t="str">
        <f>IF(ISBLANK(E445), "", Table2[[#This Row],[unique_id]])</f>
        <v/>
      </c>
      <c r="V445" s="1" t="str">
        <f t="shared" si="35"/>
        <v/>
      </c>
      <c r="W445" s="1" t="str">
        <f t="shared" si="36"/>
        <v/>
      </c>
      <c r="AI445" s="28" t="str">
        <f t="shared" si="37"/>
        <v/>
      </c>
      <c r="AJ445" s="1"/>
    </row>
    <row r="446" spans="6:36" hidden="1" x14ac:dyDescent="0.2">
      <c r="F446" s="1" t="str">
        <f>IF(ISBLANK(E446), "", Table2[[#This Row],[unique_id]])</f>
        <v/>
      </c>
      <c r="V446" s="1" t="str">
        <f t="shared" si="35"/>
        <v/>
      </c>
      <c r="W446" s="1" t="str">
        <f t="shared" si="36"/>
        <v/>
      </c>
      <c r="AI446" s="28" t="str">
        <f t="shared" si="37"/>
        <v/>
      </c>
      <c r="AJ446" s="1"/>
    </row>
    <row r="447" spans="6:36" hidden="1" x14ac:dyDescent="0.2">
      <c r="F447" s="1" t="str">
        <f>IF(ISBLANK(E447), "", Table2[[#This Row],[unique_id]])</f>
        <v/>
      </c>
      <c r="V447" s="1" t="str">
        <f t="shared" si="35"/>
        <v/>
      </c>
      <c r="W447" s="1" t="str">
        <f t="shared" si="36"/>
        <v/>
      </c>
      <c r="AI447" s="28" t="str">
        <f t="shared" si="37"/>
        <v/>
      </c>
      <c r="AJ447" s="1"/>
    </row>
    <row r="448" spans="6:36" hidden="1" x14ac:dyDescent="0.2">
      <c r="F448" s="1" t="str">
        <f>IF(ISBLANK(E448), "", Table2[[#This Row],[unique_id]])</f>
        <v/>
      </c>
      <c r="V448" s="1" t="str">
        <f t="shared" si="35"/>
        <v/>
      </c>
      <c r="W448" s="1" t="str">
        <f t="shared" si="36"/>
        <v/>
      </c>
      <c r="AI448" s="28" t="str">
        <f t="shared" si="37"/>
        <v/>
      </c>
      <c r="AJ448" s="1"/>
    </row>
    <row r="449" spans="6:36" hidden="1" x14ac:dyDescent="0.2">
      <c r="F449" s="1" t="str">
        <f>IF(ISBLANK(E449), "", Table2[[#This Row],[unique_id]])</f>
        <v/>
      </c>
      <c r="V449" s="1" t="str">
        <f t="shared" si="35"/>
        <v/>
      </c>
      <c r="W449" s="1" t="str">
        <f t="shared" si="36"/>
        <v/>
      </c>
      <c r="AI449" s="28" t="str">
        <f t="shared" si="37"/>
        <v/>
      </c>
      <c r="AJ449" s="1"/>
    </row>
    <row r="450" spans="6:36" hidden="1" x14ac:dyDescent="0.2">
      <c r="F450" s="1" t="str">
        <f>IF(ISBLANK(E450), "", Table2[[#This Row],[unique_id]])</f>
        <v/>
      </c>
      <c r="V450" s="1" t="str">
        <f t="shared" si="35"/>
        <v/>
      </c>
      <c r="W450" s="1" t="str">
        <f t="shared" si="36"/>
        <v/>
      </c>
      <c r="AI450" s="28" t="str">
        <f t="shared" si="37"/>
        <v/>
      </c>
      <c r="AJ450" s="1"/>
    </row>
    <row r="451" spans="6:36" hidden="1" x14ac:dyDescent="0.2">
      <c r="F451" s="1" t="str">
        <f>IF(ISBLANK(E451), "", Table2[[#This Row],[unique_id]])</f>
        <v/>
      </c>
      <c r="V451" s="1" t="str">
        <f t="shared" si="35"/>
        <v/>
      </c>
      <c r="W451" s="1" t="str">
        <f t="shared" si="36"/>
        <v/>
      </c>
      <c r="AI451" s="28" t="str">
        <f t="shared" si="37"/>
        <v/>
      </c>
      <c r="AJ451" s="1"/>
    </row>
    <row r="452" spans="6:36" hidden="1" x14ac:dyDescent="0.2">
      <c r="F452" s="1" t="str">
        <f>IF(ISBLANK(E452), "", Table2[[#This Row],[unique_id]])</f>
        <v/>
      </c>
      <c r="V452" s="1" t="str">
        <f t="shared" ref="V452:V515" si="38">IF(ISBLANK(U452),  "", _xlfn.CONCAT("haas/entity/sensor/", LOWER(C452), "/", E452, "/config"))</f>
        <v/>
      </c>
      <c r="W452" s="1" t="str">
        <f t="shared" ref="W452:W515" si="39">IF(ISBLANK(U452),  "", _xlfn.CONCAT("haas/entity/sensor/", LOWER(C452), "/", E452))</f>
        <v/>
      </c>
      <c r="AI452" s="28" t="str">
        <f t="shared" si="37"/>
        <v/>
      </c>
      <c r="AJ452" s="1"/>
    </row>
    <row r="453" spans="6:36" hidden="1" x14ac:dyDescent="0.2">
      <c r="F453" s="1" t="str">
        <f>IF(ISBLANK(E453), "", Table2[[#This Row],[unique_id]])</f>
        <v/>
      </c>
      <c r="V453" s="1" t="str">
        <f t="shared" si="38"/>
        <v/>
      </c>
      <c r="W453" s="1" t="str">
        <f t="shared" si="39"/>
        <v/>
      </c>
      <c r="AI453" s="28" t="str">
        <f t="shared" si="37"/>
        <v/>
      </c>
      <c r="AJ453" s="1"/>
    </row>
    <row r="454" spans="6:36" hidden="1" x14ac:dyDescent="0.2">
      <c r="F454" s="1" t="str">
        <f>IF(ISBLANK(E454), "", Table2[[#This Row],[unique_id]])</f>
        <v/>
      </c>
      <c r="V454" s="1" t="str">
        <f t="shared" si="38"/>
        <v/>
      </c>
      <c r="W454" s="1" t="str">
        <f t="shared" si="39"/>
        <v/>
      </c>
      <c r="AI454" s="28" t="str">
        <f t="shared" si="37"/>
        <v/>
      </c>
      <c r="AJ454" s="1"/>
    </row>
    <row r="455" spans="6:36" hidden="1" x14ac:dyDescent="0.2">
      <c r="F455" s="1" t="str">
        <f>IF(ISBLANK(E455), "", Table2[[#This Row],[unique_id]])</f>
        <v/>
      </c>
      <c r="V455" s="1" t="str">
        <f t="shared" si="38"/>
        <v/>
      </c>
      <c r="W455" s="1" t="str">
        <f t="shared" si="39"/>
        <v/>
      </c>
      <c r="AI455" s="28" t="str">
        <f t="shared" si="37"/>
        <v/>
      </c>
      <c r="AJ455" s="1"/>
    </row>
    <row r="456" spans="6:36" hidden="1" x14ac:dyDescent="0.2">
      <c r="F456" s="1" t="str">
        <f>IF(ISBLANK(E456), "", Table2[[#This Row],[unique_id]])</f>
        <v/>
      </c>
      <c r="V456" s="1" t="str">
        <f t="shared" si="38"/>
        <v/>
      </c>
      <c r="W456" s="1" t="str">
        <f t="shared" si="39"/>
        <v/>
      </c>
      <c r="AI456" s="28" t="str">
        <f t="shared" si="37"/>
        <v/>
      </c>
      <c r="AJ456" s="1"/>
    </row>
    <row r="457" spans="6:36" hidden="1" x14ac:dyDescent="0.2">
      <c r="F457" s="1" t="str">
        <f>IF(ISBLANK(E457), "", Table2[[#This Row],[unique_id]])</f>
        <v/>
      </c>
      <c r="V457" s="1" t="str">
        <f t="shared" si="38"/>
        <v/>
      </c>
      <c r="W457" s="1" t="str">
        <f t="shared" si="39"/>
        <v/>
      </c>
      <c r="AI457" s="28" t="str">
        <f t="shared" si="37"/>
        <v/>
      </c>
      <c r="AJ457" s="1"/>
    </row>
    <row r="458" spans="6:36" hidden="1" x14ac:dyDescent="0.2">
      <c r="F458" s="1" t="str">
        <f>IF(ISBLANK(E458), "", Table2[[#This Row],[unique_id]])</f>
        <v/>
      </c>
      <c r="V458" s="1" t="str">
        <f t="shared" si="38"/>
        <v/>
      </c>
      <c r="W458" s="1" t="str">
        <f t="shared" si="39"/>
        <v/>
      </c>
      <c r="AI458" s="28" t="str">
        <f t="shared" si="37"/>
        <v/>
      </c>
      <c r="AJ458" s="1"/>
    </row>
    <row r="459" spans="6:36" hidden="1" x14ac:dyDescent="0.2">
      <c r="F459" s="1" t="str">
        <f>IF(ISBLANK(E459), "", Table2[[#This Row],[unique_id]])</f>
        <v/>
      </c>
      <c r="V459" s="1" t="str">
        <f t="shared" si="38"/>
        <v/>
      </c>
      <c r="W459" s="1" t="str">
        <f t="shared" si="39"/>
        <v/>
      </c>
      <c r="AI459" s="28" t="str">
        <f t="shared" si="37"/>
        <v/>
      </c>
      <c r="AJ459" s="1"/>
    </row>
    <row r="460" spans="6:36" hidden="1" x14ac:dyDescent="0.2">
      <c r="F460" s="1" t="str">
        <f>IF(ISBLANK(E460), "", Table2[[#This Row],[unique_id]])</f>
        <v/>
      </c>
      <c r="V460" s="1" t="str">
        <f t="shared" si="38"/>
        <v/>
      </c>
      <c r="W460" s="1" t="str">
        <f t="shared" si="39"/>
        <v/>
      </c>
      <c r="AI460" s="28" t="str">
        <f t="shared" si="37"/>
        <v/>
      </c>
      <c r="AJ460" s="1"/>
    </row>
    <row r="461" spans="6:36" hidden="1" x14ac:dyDescent="0.2">
      <c r="F461" s="1" t="str">
        <f>IF(ISBLANK(E461), "", Table2[[#This Row],[unique_id]])</f>
        <v/>
      </c>
      <c r="V461" s="1" t="str">
        <f t="shared" si="38"/>
        <v/>
      </c>
      <c r="W461" s="1" t="str">
        <f t="shared" si="39"/>
        <v/>
      </c>
      <c r="AI461" s="28" t="str">
        <f t="shared" si="37"/>
        <v/>
      </c>
      <c r="AJ461" s="1"/>
    </row>
    <row r="462" spans="6:36" hidden="1" x14ac:dyDescent="0.2">
      <c r="F462" s="1" t="str">
        <f>IF(ISBLANK(E462), "", Table2[[#This Row],[unique_id]])</f>
        <v/>
      </c>
      <c r="V462" s="1" t="str">
        <f t="shared" si="38"/>
        <v/>
      </c>
      <c r="W462" s="1" t="str">
        <f t="shared" si="39"/>
        <v/>
      </c>
      <c r="AI462" s="28" t="str">
        <f t="shared" si="37"/>
        <v/>
      </c>
      <c r="AJ462" s="1"/>
    </row>
    <row r="463" spans="6:36" hidden="1" x14ac:dyDescent="0.2">
      <c r="F463" s="1" t="str">
        <f>IF(ISBLANK(E463), "", Table2[[#This Row],[unique_id]])</f>
        <v/>
      </c>
      <c r="V463" s="1" t="str">
        <f t="shared" si="38"/>
        <v/>
      </c>
      <c r="W463" s="1" t="str">
        <f t="shared" si="39"/>
        <v/>
      </c>
      <c r="AI463" s="28" t="str">
        <f t="shared" si="37"/>
        <v/>
      </c>
      <c r="AJ463" s="1"/>
    </row>
    <row r="464" spans="6:36" hidden="1" x14ac:dyDescent="0.2">
      <c r="F464" s="1" t="str">
        <f>IF(ISBLANK(E464), "", Table2[[#This Row],[unique_id]])</f>
        <v/>
      </c>
      <c r="V464" s="1" t="str">
        <f t="shared" si="38"/>
        <v/>
      </c>
      <c r="W464" s="1" t="str">
        <f t="shared" si="39"/>
        <v/>
      </c>
      <c r="AI464" s="28" t="str">
        <f t="shared" si="37"/>
        <v/>
      </c>
      <c r="AJ464" s="1"/>
    </row>
    <row r="465" spans="6:36" hidden="1" x14ac:dyDescent="0.2">
      <c r="F465" s="1" t="str">
        <f>IF(ISBLANK(E465), "", Table2[[#This Row],[unique_id]])</f>
        <v/>
      </c>
      <c r="V465" s="1" t="str">
        <f t="shared" si="38"/>
        <v/>
      </c>
      <c r="W465" s="1" t="str">
        <f t="shared" si="39"/>
        <v/>
      </c>
      <c r="AI465" s="28" t="str">
        <f t="shared" si="37"/>
        <v/>
      </c>
      <c r="AJ465" s="1"/>
    </row>
    <row r="466" spans="6:36" hidden="1" x14ac:dyDescent="0.2">
      <c r="F466" s="1" t="str">
        <f>IF(ISBLANK(E466), "", Table2[[#This Row],[unique_id]])</f>
        <v/>
      </c>
      <c r="V466" s="1" t="str">
        <f t="shared" si="38"/>
        <v/>
      </c>
      <c r="W466" s="1" t="str">
        <f t="shared" si="39"/>
        <v/>
      </c>
      <c r="AI466" s="28" t="str">
        <f t="shared" si="37"/>
        <v/>
      </c>
      <c r="AJ466" s="1"/>
    </row>
    <row r="467" spans="6:36" hidden="1" x14ac:dyDescent="0.2">
      <c r="F467" s="1" t="str">
        <f>IF(ISBLANK(E467), "", Table2[[#This Row],[unique_id]])</f>
        <v/>
      </c>
      <c r="V467" s="1" t="str">
        <f t="shared" si="38"/>
        <v/>
      </c>
      <c r="W467" s="1" t="str">
        <f t="shared" si="39"/>
        <v/>
      </c>
      <c r="AI467" s="28" t="str">
        <f t="shared" si="37"/>
        <v/>
      </c>
      <c r="AJ467" s="1"/>
    </row>
    <row r="468" spans="6:36" hidden="1" x14ac:dyDescent="0.2">
      <c r="F468" s="1" t="str">
        <f>IF(ISBLANK(E468), "", Table2[[#This Row],[unique_id]])</f>
        <v/>
      </c>
      <c r="V468" s="1" t="str">
        <f t="shared" si="38"/>
        <v/>
      </c>
      <c r="W468" s="1" t="str">
        <f t="shared" si="39"/>
        <v/>
      </c>
      <c r="AI468" s="28" t="str">
        <f t="shared" si="37"/>
        <v/>
      </c>
      <c r="AJ468" s="1"/>
    </row>
    <row r="469" spans="6:36" hidden="1" x14ac:dyDescent="0.2">
      <c r="F469" s="1" t="str">
        <f>IF(ISBLANK(E469), "", Table2[[#This Row],[unique_id]])</f>
        <v/>
      </c>
      <c r="V469" s="1" t="str">
        <f t="shared" si="38"/>
        <v/>
      </c>
      <c r="W469" s="1" t="str">
        <f t="shared" si="39"/>
        <v/>
      </c>
      <c r="AI469" s="28" t="str">
        <f t="shared" si="37"/>
        <v/>
      </c>
      <c r="AJ469" s="1"/>
    </row>
    <row r="470" spans="6:36" hidden="1" x14ac:dyDescent="0.2">
      <c r="F470" s="1" t="str">
        <f>IF(ISBLANK(E470), "", Table2[[#This Row],[unique_id]])</f>
        <v/>
      </c>
      <c r="V470" s="1" t="str">
        <f t="shared" si="38"/>
        <v/>
      </c>
      <c r="W470" s="1" t="str">
        <f t="shared" si="39"/>
        <v/>
      </c>
      <c r="AI470" s="28" t="str">
        <f t="shared" si="37"/>
        <v/>
      </c>
      <c r="AJ470" s="1"/>
    </row>
    <row r="471" spans="6:36" hidden="1" x14ac:dyDescent="0.2">
      <c r="F471" s="1" t="str">
        <f>IF(ISBLANK(E471), "", Table2[[#This Row],[unique_id]])</f>
        <v/>
      </c>
      <c r="V471" s="1" t="str">
        <f t="shared" si="38"/>
        <v/>
      </c>
      <c r="W471" s="1" t="str">
        <f t="shared" si="39"/>
        <v/>
      </c>
      <c r="AI471" s="28" t="str">
        <f t="shared" si="37"/>
        <v/>
      </c>
      <c r="AJ471" s="1"/>
    </row>
    <row r="472" spans="6:36" hidden="1" x14ac:dyDescent="0.2">
      <c r="F472" s="1" t="str">
        <f>IF(ISBLANK(E472), "", Table2[[#This Row],[unique_id]])</f>
        <v/>
      </c>
      <c r="V472" s="1" t="str">
        <f t="shared" si="38"/>
        <v/>
      </c>
      <c r="W472" s="1" t="str">
        <f t="shared" si="39"/>
        <v/>
      </c>
      <c r="AI472" s="28" t="str">
        <f t="shared" si="37"/>
        <v/>
      </c>
      <c r="AJ472" s="1"/>
    </row>
    <row r="473" spans="6:36" hidden="1" x14ac:dyDescent="0.2">
      <c r="F473" s="1" t="str">
        <f>IF(ISBLANK(E473), "", Table2[[#This Row],[unique_id]])</f>
        <v/>
      </c>
      <c r="V473" s="1" t="str">
        <f t="shared" si="38"/>
        <v/>
      </c>
      <c r="W473" s="1" t="str">
        <f t="shared" si="39"/>
        <v/>
      </c>
      <c r="AI473" s="28" t="str">
        <f t="shared" si="37"/>
        <v/>
      </c>
      <c r="AJ473" s="1"/>
    </row>
    <row r="474" spans="6:36" hidden="1" x14ac:dyDescent="0.2">
      <c r="F474" s="1" t="str">
        <f>IF(ISBLANK(E474), "", Table2[[#This Row],[unique_id]])</f>
        <v/>
      </c>
      <c r="V474" s="1" t="str">
        <f t="shared" si="38"/>
        <v/>
      </c>
      <c r="W474" s="1" t="str">
        <f t="shared" si="39"/>
        <v/>
      </c>
      <c r="AI474" s="28" t="str">
        <f t="shared" si="37"/>
        <v/>
      </c>
      <c r="AJ474" s="1"/>
    </row>
    <row r="475" spans="6:36" hidden="1" x14ac:dyDescent="0.2">
      <c r="F475" s="1" t="str">
        <f>IF(ISBLANK(E475), "", Table2[[#This Row],[unique_id]])</f>
        <v/>
      </c>
      <c r="V475" s="1" t="str">
        <f t="shared" si="38"/>
        <v/>
      </c>
      <c r="W475" s="1" t="str">
        <f t="shared" si="39"/>
        <v/>
      </c>
      <c r="AI475" s="28" t="str">
        <f t="shared" si="37"/>
        <v/>
      </c>
      <c r="AJ475" s="1"/>
    </row>
    <row r="476" spans="6:36" hidden="1" x14ac:dyDescent="0.2">
      <c r="F476" s="1" t="str">
        <f>IF(ISBLANK(E476), "", Table2[[#This Row],[unique_id]])</f>
        <v/>
      </c>
      <c r="V476" s="1" t="str">
        <f t="shared" si="38"/>
        <v/>
      </c>
      <c r="W476" s="1" t="str">
        <f t="shared" si="39"/>
        <v/>
      </c>
      <c r="AI476" s="28" t="str">
        <f t="shared" si="37"/>
        <v/>
      </c>
      <c r="AJ476" s="1"/>
    </row>
    <row r="477" spans="6:36" hidden="1" x14ac:dyDescent="0.2">
      <c r="F477" s="1" t="str">
        <f>IF(ISBLANK(E477), "", Table2[[#This Row],[unique_id]])</f>
        <v/>
      </c>
      <c r="V477" s="1" t="str">
        <f t="shared" si="38"/>
        <v/>
      </c>
      <c r="W477" s="1" t="str">
        <f t="shared" si="39"/>
        <v/>
      </c>
      <c r="AI477" s="28" t="str">
        <f t="shared" si="37"/>
        <v/>
      </c>
      <c r="AJ477" s="1"/>
    </row>
    <row r="478" spans="6:36" hidden="1" x14ac:dyDescent="0.2">
      <c r="F478" s="1" t="str">
        <f>IF(ISBLANK(E478), "", Table2[[#This Row],[unique_id]])</f>
        <v/>
      </c>
      <c r="V478" s="1" t="str">
        <f t="shared" si="38"/>
        <v/>
      </c>
      <c r="W478" s="1" t="str">
        <f t="shared" si="39"/>
        <v/>
      </c>
      <c r="AI478" s="28" t="str">
        <f t="shared" si="37"/>
        <v/>
      </c>
      <c r="AJ478" s="1"/>
    </row>
    <row r="479" spans="6:36" hidden="1" x14ac:dyDescent="0.2">
      <c r="F479" s="1" t="str">
        <f>IF(ISBLANK(E479), "", Table2[[#This Row],[unique_id]])</f>
        <v/>
      </c>
      <c r="V479" s="1" t="str">
        <f t="shared" si="38"/>
        <v/>
      </c>
      <c r="W479" s="1" t="str">
        <f t="shared" si="39"/>
        <v/>
      </c>
      <c r="AI479" s="28" t="str">
        <f t="shared" si="37"/>
        <v/>
      </c>
      <c r="AJ479" s="1"/>
    </row>
    <row r="480" spans="6:36" hidden="1" x14ac:dyDescent="0.2">
      <c r="F480" s="1" t="str">
        <f>IF(ISBLANK(E480), "", Table2[[#This Row],[unique_id]])</f>
        <v/>
      </c>
      <c r="V480" s="1" t="str">
        <f t="shared" si="38"/>
        <v/>
      </c>
      <c r="W480" s="1" t="str">
        <f t="shared" si="39"/>
        <v/>
      </c>
      <c r="AI480" s="28" t="str">
        <f t="shared" si="37"/>
        <v/>
      </c>
      <c r="AJ480" s="1"/>
    </row>
    <row r="481" spans="6:36" hidden="1" x14ac:dyDescent="0.2">
      <c r="F481" s="1" t="str">
        <f>IF(ISBLANK(E481), "", Table2[[#This Row],[unique_id]])</f>
        <v/>
      </c>
      <c r="V481" s="1" t="str">
        <f t="shared" si="38"/>
        <v/>
      </c>
      <c r="W481" s="1" t="str">
        <f t="shared" si="39"/>
        <v/>
      </c>
      <c r="AI481" s="28" t="str">
        <f t="shared" si="37"/>
        <v/>
      </c>
      <c r="AJ481" s="1"/>
    </row>
    <row r="482" spans="6:36" hidden="1" x14ac:dyDescent="0.2">
      <c r="F482" s="1" t="str">
        <f>IF(ISBLANK(E482), "", Table2[[#This Row],[unique_id]])</f>
        <v/>
      </c>
      <c r="V482" s="1" t="str">
        <f t="shared" si="38"/>
        <v/>
      </c>
      <c r="W482" s="1" t="str">
        <f t="shared" si="39"/>
        <v/>
      </c>
      <c r="AI482" s="28" t="str">
        <f t="shared" si="37"/>
        <v/>
      </c>
      <c r="AJ482" s="1"/>
    </row>
    <row r="483" spans="6:36" hidden="1" x14ac:dyDescent="0.2">
      <c r="F483" s="1" t="str">
        <f>IF(ISBLANK(E483), "", Table2[[#This Row],[unique_id]])</f>
        <v/>
      </c>
      <c r="V483" s="1" t="str">
        <f t="shared" si="38"/>
        <v/>
      </c>
      <c r="W483" s="1" t="str">
        <f t="shared" si="39"/>
        <v/>
      </c>
      <c r="AI483" s="28" t="str">
        <f t="shared" si="37"/>
        <v/>
      </c>
      <c r="AJ483" s="1"/>
    </row>
    <row r="484" spans="6:36" hidden="1" x14ac:dyDescent="0.2">
      <c r="F484" s="1" t="str">
        <f>IF(ISBLANK(E484), "", Table2[[#This Row],[unique_id]])</f>
        <v/>
      </c>
      <c r="V484" s="1" t="str">
        <f t="shared" si="38"/>
        <v/>
      </c>
      <c r="W484" s="1" t="str">
        <f t="shared" si="39"/>
        <v/>
      </c>
      <c r="AI484" s="28" t="str">
        <f t="shared" si="37"/>
        <v/>
      </c>
      <c r="AJ484" s="1"/>
    </row>
    <row r="485" spans="6:36" hidden="1" x14ac:dyDescent="0.2">
      <c r="F485" s="1" t="str">
        <f>IF(ISBLANK(E485), "", Table2[[#This Row],[unique_id]])</f>
        <v/>
      </c>
      <c r="V485" s="1" t="str">
        <f t="shared" si="38"/>
        <v/>
      </c>
      <c r="W485" s="1" t="str">
        <f t="shared" si="39"/>
        <v/>
      </c>
      <c r="AI485" s="28" t="str">
        <f t="shared" si="37"/>
        <v/>
      </c>
      <c r="AJ485" s="1"/>
    </row>
    <row r="486" spans="6:36" hidden="1" x14ac:dyDescent="0.2">
      <c r="F486" s="1" t="str">
        <f>IF(ISBLANK(E486), "", Table2[[#This Row],[unique_id]])</f>
        <v/>
      </c>
      <c r="V486" s="1" t="str">
        <f t="shared" si="38"/>
        <v/>
      </c>
      <c r="W486" s="1" t="str">
        <f t="shared" si="39"/>
        <v/>
      </c>
      <c r="AI486" s="28" t="str">
        <f t="shared" si="37"/>
        <v/>
      </c>
      <c r="AJ486" s="1"/>
    </row>
    <row r="487" spans="6:36" hidden="1" x14ac:dyDescent="0.2">
      <c r="F487" s="1" t="str">
        <f>IF(ISBLANK(E487), "", Table2[[#This Row],[unique_id]])</f>
        <v/>
      </c>
      <c r="V487" s="1" t="str">
        <f t="shared" si="38"/>
        <v/>
      </c>
      <c r="W487" s="1" t="str">
        <f t="shared" si="39"/>
        <v/>
      </c>
      <c r="AI487" s="28" t="str">
        <f t="shared" si="37"/>
        <v/>
      </c>
      <c r="AJ487" s="1"/>
    </row>
    <row r="488" spans="6:36" hidden="1" x14ac:dyDescent="0.2">
      <c r="F488" s="1" t="str">
        <f>IF(ISBLANK(E488), "", Table2[[#This Row],[unique_id]])</f>
        <v/>
      </c>
      <c r="V488" s="1" t="str">
        <f t="shared" si="38"/>
        <v/>
      </c>
      <c r="W488" s="1" t="str">
        <f t="shared" si="39"/>
        <v/>
      </c>
      <c r="AI488" s="28" t="str">
        <f t="shared" si="37"/>
        <v/>
      </c>
      <c r="AJ488" s="1"/>
    </row>
    <row r="489" spans="6:36" hidden="1" x14ac:dyDescent="0.2">
      <c r="F489" s="1" t="str">
        <f>IF(ISBLANK(E489), "", Table2[[#This Row],[unique_id]])</f>
        <v/>
      </c>
      <c r="V489" s="1" t="str">
        <f t="shared" si="38"/>
        <v/>
      </c>
      <c r="W489" s="1" t="str">
        <f t="shared" si="39"/>
        <v/>
      </c>
      <c r="AI489" s="28" t="str">
        <f t="shared" si="37"/>
        <v/>
      </c>
      <c r="AJ489" s="1"/>
    </row>
    <row r="490" spans="6:36" hidden="1" x14ac:dyDescent="0.2">
      <c r="F490" s="1" t="str">
        <f>IF(ISBLANK(E490), "", Table2[[#This Row],[unique_id]])</f>
        <v/>
      </c>
      <c r="V490" s="1" t="str">
        <f t="shared" si="38"/>
        <v/>
      </c>
      <c r="W490" s="1" t="str">
        <f t="shared" si="39"/>
        <v/>
      </c>
      <c r="AI490" s="28" t="str">
        <f t="shared" si="37"/>
        <v/>
      </c>
      <c r="AJ490" s="1"/>
    </row>
    <row r="491" spans="6:36" hidden="1" x14ac:dyDescent="0.2">
      <c r="F491" s="1" t="str">
        <f>IF(ISBLANK(E491), "", Table2[[#This Row],[unique_id]])</f>
        <v/>
      </c>
      <c r="V491" s="1" t="str">
        <f t="shared" si="38"/>
        <v/>
      </c>
      <c r="W491" s="1" t="str">
        <f t="shared" si="39"/>
        <v/>
      </c>
      <c r="AI491" s="28" t="str">
        <f t="shared" ref="AI491:AI554" si="40">IF(OR(ISBLANK(AG491), ISBLANK(AH491)), "", _xlfn.CONCAT("[[""mac"", """, AG491, """], [""ip"", """, AH491, """]]"))</f>
        <v/>
      </c>
      <c r="AJ491" s="1"/>
    </row>
    <row r="492" spans="6:36" hidden="1" x14ac:dyDescent="0.2">
      <c r="F492" s="1" t="str">
        <f>IF(ISBLANK(E492), "", Table2[[#This Row],[unique_id]])</f>
        <v/>
      </c>
      <c r="V492" s="1" t="str">
        <f t="shared" si="38"/>
        <v/>
      </c>
      <c r="W492" s="1" t="str">
        <f t="shared" si="39"/>
        <v/>
      </c>
      <c r="AI492" s="28" t="str">
        <f t="shared" si="40"/>
        <v/>
      </c>
      <c r="AJ492" s="1"/>
    </row>
    <row r="493" spans="6:36" hidden="1" x14ac:dyDescent="0.2">
      <c r="F493" s="1" t="str">
        <f>IF(ISBLANK(E493), "", Table2[[#This Row],[unique_id]])</f>
        <v/>
      </c>
      <c r="V493" s="1" t="str">
        <f t="shared" si="38"/>
        <v/>
      </c>
      <c r="W493" s="1" t="str">
        <f t="shared" si="39"/>
        <v/>
      </c>
      <c r="AI493" s="28" t="str">
        <f t="shared" si="40"/>
        <v/>
      </c>
      <c r="AJ493" s="1"/>
    </row>
    <row r="494" spans="6:36" hidden="1" x14ac:dyDescent="0.2">
      <c r="F494" s="1" t="str">
        <f>IF(ISBLANK(E494), "", Table2[[#This Row],[unique_id]])</f>
        <v/>
      </c>
      <c r="V494" s="1" t="str">
        <f t="shared" si="38"/>
        <v/>
      </c>
      <c r="W494" s="1" t="str">
        <f t="shared" si="39"/>
        <v/>
      </c>
      <c r="AI494" s="28" t="str">
        <f t="shared" si="40"/>
        <v/>
      </c>
      <c r="AJ494" s="1"/>
    </row>
    <row r="495" spans="6:36" hidden="1" x14ac:dyDescent="0.2">
      <c r="F495" s="1" t="str">
        <f>IF(ISBLANK(E495), "", Table2[[#This Row],[unique_id]])</f>
        <v/>
      </c>
      <c r="V495" s="1" t="str">
        <f t="shared" si="38"/>
        <v/>
      </c>
      <c r="W495" s="1" t="str">
        <f t="shared" si="39"/>
        <v/>
      </c>
      <c r="AI495" s="28" t="str">
        <f t="shared" si="40"/>
        <v/>
      </c>
      <c r="AJ495" s="1"/>
    </row>
    <row r="496" spans="6:36" hidden="1" x14ac:dyDescent="0.2">
      <c r="F496" s="1" t="str">
        <f>IF(ISBLANK(E496), "", Table2[[#This Row],[unique_id]])</f>
        <v/>
      </c>
      <c r="V496" s="1" t="str">
        <f t="shared" si="38"/>
        <v/>
      </c>
      <c r="W496" s="1" t="str">
        <f t="shared" si="39"/>
        <v/>
      </c>
      <c r="AI496" s="28" t="str">
        <f t="shared" si="40"/>
        <v/>
      </c>
      <c r="AJ496" s="1"/>
    </row>
    <row r="497" spans="6:36" hidden="1" x14ac:dyDescent="0.2">
      <c r="F497" s="1" t="str">
        <f>IF(ISBLANK(E497), "", Table2[[#This Row],[unique_id]])</f>
        <v/>
      </c>
      <c r="V497" s="1" t="str">
        <f t="shared" si="38"/>
        <v/>
      </c>
      <c r="W497" s="1" t="str">
        <f t="shared" si="39"/>
        <v/>
      </c>
      <c r="AI497" s="28" t="str">
        <f t="shared" si="40"/>
        <v/>
      </c>
      <c r="AJ497" s="1"/>
    </row>
    <row r="498" spans="6:36" hidden="1" x14ac:dyDescent="0.2">
      <c r="F498" s="1" t="str">
        <f>IF(ISBLANK(E498), "", Table2[[#This Row],[unique_id]])</f>
        <v/>
      </c>
      <c r="V498" s="1" t="str">
        <f t="shared" si="38"/>
        <v/>
      </c>
      <c r="W498" s="1" t="str">
        <f t="shared" si="39"/>
        <v/>
      </c>
      <c r="AI498" s="28" t="str">
        <f t="shared" si="40"/>
        <v/>
      </c>
      <c r="AJ498" s="1"/>
    </row>
    <row r="499" spans="6:36" hidden="1" x14ac:dyDescent="0.2">
      <c r="F499" s="1" t="str">
        <f>IF(ISBLANK(E499), "", Table2[[#This Row],[unique_id]])</f>
        <v/>
      </c>
      <c r="V499" s="1" t="str">
        <f t="shared" si="38"/>
        <v/>
      </c>
      <c r="W499" s="1" t="str">
        <f t="shared" si="39"/>
        <v/>
      </c>
      <c r="AI499" s="28" t="str">
        <f t="shared" si="40"/>
        <v/>
      </c>
      <c r="AJ499" s="1"/>
    </row>
    <row r="500" spans="6:36" hidden="1" x14ac:dyDescent="0.2">
      <c r="F500" s="1" t="str">
        <f>IF(ISBLANK(E500), "", Table2[[#This Row],[unique_id]])</f>
        <v/>
      </c>
      <c r="V500" s="1" t="str">
        <f t="shared" si="38"/>
        <v/>
      </c>
      <c r="W500" s="1" t="str">
        <f t="shared" si="39"/>
        <v/>
      </c>
      <c r="AI500" s="28" t="str">
        <f t="shared" si="40"/>
        <v/>
      </c>
      <c r="AJ500" s="1"/>
    </row>
    <row r="501" spans="6:36" hidden="1" x14ac:dyDescent="0.2">
      <c r="F501" s="1" t="str">
        <f>IF(ISBLANK(E501), "", Table2[[#This Row],[unique_id]])</f>
        <v/>
      </c>
      <c r="V501" s="1" t="str">
        <f t="shared" si="38"/>
        <v/>
      </c>
      <c r="W501" s="1" t="str">
        <f t="shared" si="39"/>
        <v/>
      </c>
      <c r="AI501" s="28" t="str">
        <f t="shared" si="40"/>
        <v/>
      </c>
      <c r="AJ501" s="1"/>
    </row>
    <row r="502" spans="6:36" hidden="1" x14ac:dyDescent="0.2">
      <c r="F502" s="1" t="str">
        <f>IF(ISBLANK(E502), "", Table2[[#This Row],[unique_id]])</f>
        <v/>
      </c>
      <c r="V502" s="1" t="str">
        <f t="shared" si="38"/>
        <v/>
      </c>
      <c r="W502" s="1" t="str">
        <f t="shared" si="39"/>
        <v/>
      </c>
      <c r="AI502" s="28" t="str">
        <f t="shared" si="40"/>
        <v/>
      </c>
      <c r="AJ502" s="1"/>
    </row>
    <row r="503" spans="6:36" hidden="1" x14ac:dyDescent="0.2">
      <c r="F503" s="1" t="str">
        <f>IF(ISBLANK(E503), "", Table2[[#This Row],[unique_id]])</f>
        <v/>
      </c>
      <c r="V503" s="1" t="str">
        <f t="shared" si="38"/>
        <v/>
      </c>
      <c r="W503" s="1" t="str">
        <f t="shared" si="39"/>
        <v/>
      </c>
      <c r="AI503" s="28" t="str">
        <f t="shared" si="40"/>
        <v/>
      </c>
      <c r="AJ503" s="1"/>
    </row>
    <row r="504" spans="6:36" hidden="1" x14ac:dyDescent="0.2">
      <c r="F504" s="1" t="str">
        <f>IF(ISBLANK(E504), "", Table2[[#This Row],[unique_id]])</f>
        <v/>
      </c>
      <c r="V504" s="1" t="str">
        <f t="shared" si="38"/>
        <v/>
      </c>
      <c r="W504" s="1" t="str">
        <f t="shared" si="39"/>
        <v/>
      </c>
      <c r="AI504" s="28" t="str">
        <f t="shared" si="40"/>
        <v/>
      </c>
      <c r="AJ504" s="1"/>
    </row>
    <row r="505" spans="6:36" hidden="1" x14ac:dyDescent="0.2">
      <c r="F505" s="1" t="str">
        <f>IF(ISBLANK(E505), "", Table2[[#This Row],[unique_id]])</f>
        <v/>
      </c>
      <c r="V505" s="1" t="str">
        <f t="shared" si="38"/>
        <v/>
      </c>
      <c r="W505" s="1" t="str">
        <f t="shared" si="39"/>
        <v/>
      </c>
      <c r="AI505" s="28" t="str">
        <f t="shared" si="40"/>
        <v/>
      </c>
      <c r="AJ505" s="1"/>
    </row>
    <row r="506" spans="6:36" hidden="1" x14ac:dyDescent="0.2">
      <c r="F506" s="1" t="str">
        <f>IF(ISBLANK(E506), "", Table2[[#This Row],[unique_id]])</f>
        <v/>
      </c>
      <c r="V506" s="1" t="str">
        <f t="shared" si="38"/>
        <v/>
      </c>
      <c r="W506" s="1" t="str">
        <f t="shared" si="39"/>
        <v/>
      </c>
      <c r="AI506" s="28" t="str">
        <f t="shared" si="40"/>
        <v/>
      </c>
      <c r="AJ506" s="1"/>
    </row>
    <row r="507" spans="6:36" hidden="1" x14ac:dyDescent="0.2">
      <c r="F507" s="1" t="str">
        <f>IF(ISBLANK(E507), "", Table2[[#This Row],[unique_id]])</f>
        <v/>
      </c>
      <c r="V507" s="1" t="str">
        <f t="shared" si="38"/>
        <v/>
      </c>
      <c r="W507" s="1" t="str">
        <f t="shared" si="39"/>
        <v/>
      </c>
      <c r="AI507" s="28" t="str">
        <f t="shared" si="40"/>
        <v/>
      </c>
      <c r="AJ507" s="1"/>
    </row>
    <row r="508" spans="6:36" hidden="1" x14ac:dyDescent="0.2">
      <c r="F508" s="1" t="str">
        <f>IF(ISBLANK(E508), "", Table2[[#This Row],[unique_id]])</f>
        <v/>
      </c>
      <c r="V508" s="1" t="str">
        <f t="shared" si="38"/>
        <v/>
      </c>
      <c r="W508" s="1" t="str">
        <f t="shared" si="39"/>
        <v/>
      </c>
      <c r="AI508" s="28" t="str">
        <f t="shared" si="40"/>
        <v/>
      </c>
      <c r="AJ508" s="1"/>
    </row>
    <row r="509" spans="6:36" hidden="1" x14ac:dyDescent="0.2">
      <c r="F509" s="1" t="str">
        <f>IF(ISBLANK(E509), "", Table2[[#This Row],[unique_id]])</f>
        <v/>
      </c>
      <c r="V509" s="1" t="str">
        <f t="shared" si="38"/>
        <v/>
      </c>
      <c r="W509" s="1" t="str">
        <f t="shared" si="39"/>
        <v/>
      </c>
      <c r="AI509" s="28" t="str">
        <f t="shared" si="40"/>
        <v/>
      </c>
      <c r="AJ509" s="1"/>
    </row>
    <row r="510" spans="6:36" hidden="1" x14ac:dyDescent="0.2">
      <c r="F510" s="1" t="str">
        <f>IF(ISBLANK(E510), "", Table2[[#This Row],[unique_id]])</f>
        <v/>
      </c>
      <c r="V510" s="1" t="str">
        <f t="shared" si="38"/>
        <v/>
      </c>
      <c r="W510" s="1" t="str">
        <f t="shared" si="39"/>
        <v/>
      </c>
      <c r="AI510" s="28" t="str">
        <f t="shared" si="40"/>
        <v/>
      </c>
      <c r="AJ510" s="1"/>
    </row>
    <row r="511" spans="6:36" hidden="1" x14ac:dyDescent="0.2">
      <c r="F511" s="1" t="str">
        <f>IF(ISBLANK(E511), "", Table2[[#This Row],[unique_id]])</f>
        <v/>
      </c>
      <c r="V511" s="1" t="str">
        <f t="shared" si="38"/>
        <v/>
      </c>
      <c r="W511" s="1" t="str">
        <f t="shared" si="39"/>
        <v/>
      </c>
      <c r="AI511" s="28" t="str">
        <f t="shared" si="40"/>
        <v/>
      </c>
      <c r="AJ511" s="1"/>
    </row>
    <row r="512" spans="6:36" hidden="1" x14ac:dyDescent="0.2">
      <c r="F512" s="1" t="str">
        <f>IF(ISBLANK(E512), "", Table2[[#This Row],[unique_id]])</f>
        <v/>
      </c>
      <c r="V512" s="1" t="str">
        <f t="shared" si="38"/>
        <v/>
      </c>
      <c r="W512" s="1" t="str">
        <f t="shared" si="39"/>
        <v/>
      </c>
      <c r="AI512" s="28" t="str">
        <f t="shared" si="40"/>
        <v/>
      </c>
      <c r="AJ512" s="1"/>
    </row>
    <row r="513" spans="6:36" hidden="1" x14ac:dyDescent="0.2">
      <c r="F513" s="1" t="str">
        <f>IF(ISBLANK(E513), "", Table2[[#This Row],[unique_id]])</f>
        <v/>
      </c>
      <c r="V513" s="1" t="str">
        <f t="shared" si="38"/>
        <v/>
      </c>
      <c r="W513" s="1" t="str">
        <f t="shared" si="39"/>
        <v/>
      </c>
      <c r="AI513" s="28" t="str">
        <f t="shared" si="40"/>
        <v/>
      </c>
      <c r="AJ513" s="1"/>
    </row>
    <row r="514" spans="6:36" hidden="1" x14ac:dyDescent="0.2">
      <c r="F514" s="1" t="str">
        <f>IF(ISBLANK(E514), "", Table2[[#This Row],[unique_id]])</f>
        <v/>
      </c>
      <c r="V514" s="1" t="str">
        <f t="shared" si="38"/>
        <v/>
      </c>
      <c r="W514" s="1" t="str">
        <f t="shared" si="39"/>
        <v/>
      </c>
      <c r="AI514" s="28" t="str">
        <f t="shared" si="40"/>
        <v/>
      </c>
      <c r="AJ514" s="1"/>
    </row>
    <row r="515" spans="6:36" hidden="1" x14ac:dyDescent="0.2">
      <c r="F515" s="1" t="str">
        <f>IF(ISBLANK(E515), "", Table2[[#This Row],[unique_id]])</f>
        <v/>
      </c>
      <c r="V515" s="1" t="str">
        <f t="shared" si="38"/>
        <v/>
      </c>
      <c r="W515" s="1" t="str">
        <f t="shared" si="39"/>
        <v/>
      </c>
      <c r="AI515" s="28" t="str">
        <f t="shared" si="40"/>
        <v/>
      </c>
      <c r="AJ515" s="1"/>
    </row>
    <row r="516" spans="6:36" hidden="1" x14ac:dyDescent="0.2">
      <c r="F516" s="1" t="str">
        <f>IF(ISBLANK(E516), "", Table2[[#This Row],[unique_id]])</f>
        <v/>
      </c>
      <c r="V516" s="1" t="str">
        <f t="shared" ref="V516:V579" si="41">IF(ISBLANK(U516),  "", _xlfn.CONCAT("haas/entity/sensor/", LOWER(C516), "/", E516, "/config"))</f>
        <v/>
      </c>
      <c r="W516" s="1" t="str">
        <f t="shared" ref="W516:W579" si="42">IF(ISBLANK(U516),  "", _xlfn.CONCAT("haas/entity/sensor/", LOWER(C516), "/", E516))</f>
        <v/>
      </c>
      <c r="AI516" s="28" t="str">
        <f t="shared" si="40"/>
        <v/>
      </c>
      <c r="AJ516" s="1"/>
    </row>
    <row r="517" spans="6:36" hidden="1" x14ac:dyDescent="0.2">
      <c r="F517" s="1" t="str">
        <f>IF(ISBLANK(E517), "", Table2[[#This Row],[unique_id]])</f>
        <v/>
      </c>
      <c r="V517" s="1" t="str">
        <f t="shared" si="41"/>
        <v/>
      </c>
      <c r="W517" s="1" t="str">
        <f t="shared" si="42"/>
        <v/>
      </c>
      <c r="AI517" s="28" t="str">
        <f t="shared" si="40"/>
        <v/>
      </c>
      <c r="AJ517" s="1"/>
    </row>
    <row r="518" spans="6:36" hidden="1" x14ac:dyDescent="0.2">
      <c r="F518" s="1" t="str">
        <f>IF(ISBLANK(E518), "", Table2[[#This Row],[unique_id]])</f>
        <v/>
      </c>
      <c r="V518" s="1" t="str">
        <f t="shared" si="41"/>
        <v/>
      </c>
      <c r="W518" s="1" t="str">
        <f t="shared" si="42"/>
        <v/>
      </c>
      <c r="AI518" s="28" t="str">
        <f t="shared" si="40"/>
        <v/>
      </c>
      <c r="AJ518" s="1"/>
    </row>
    <row r="519" spans="6:36" hidden="1" x14ac:dyDescent="0.2">
      <c r="F519" s="1" t="str">
        <f>IF(ISBLANK(E519), "", Table2[[#This Row],[unique_id]])</f>
        <v/>
      </c>
      <c r="V519" s="1" t="str">
        <f t="shared" si="41"/>
        <v/>
      </c>
      <c r="W519" s="1" t="str">
        <f t="shared" si="42"/>
        <v/>
      </c>
      <c r="AI519" s="28" t="str">
        <f t="shared" si="40"/>
        <v/>
      </c>
      <c r="AJ519" s="1"/>
    </row>
    <row r="520" spans="6:36" hidden="1" x14ac:dyDescent="0.2">
      <c r="F520" s="1" t="str">
        <f>IF(ISBLANK(E520), "", Table2[[#This Row],[unique_id]])</f>
        <v/>
      </c>
      <c r="V520" s="1" t="str">
        <f t="shared" si="41"/>
        <v/>
      </c>
      <c r="W520" s="1" t="str">
        <f t="shared" si="42"/>
        <v/>
      </c>
      <c r="AI520" s="28" t="str">
        <f t="shared" si="40"/>
        <v/>
      </c>
      <c r="AJ520" s="1"/>
    </row>
    <row r="521" spans="6:36" hidden="1" x14ac:dyDescent="0.2">
      <c r="F521" s="1" t="str">
        <f>IF(ISBLANK(E521), "", Table2[[#This Row],[unique_id]])</f>
        <v/>
      </c>
      <c r="V521" s="1" t="str">
        <f t="shared" si="41"/>
        <v/>
      </c>
      <c r="W521" s="1" t="str">
        <f t="shared" si="42"/>
        <v/>
      </c>
      <c r="AI521" s="28" t="str">
        <f t="shared" si="40"/>
        <v/>
      </c>
      <c r="AJ521" s="1"/>
    </row>
    <row r="522" spans="6:36" hidden="1" x14ac:dyDescent="0.2">
      <c r="F522" s="1" t="str">
        <f>IF(ISBLANK(E522), "", Table2[[#This Row],[unique_id]])</f>
        <v/>
      </c>
      <c r="V522" s="1" t="str">
        <f t="shared" si="41"/>
        <v/>
      </c>
      <c r="W522" s="1" t="str">
        <f t="shared" si="42"/>
        <v/>
      </c>
      <c r="AI522" s="28" t="str">
        <f t="shared" si="40"/>
        <v/>
      </c>
      <c r="AJ522" s="1"/>
    </row>
    <row r="523" spans="6:36" hidden="1" x14ac:dyDescent="0.2">
      <c r="F523" s="1" t="str">
        <f>IF(ISBLANK(E523), "", Table2[[#This Row],[unique_id]])</f>
        <v/>
      </c>
      <c r="V523" s="1" t="str">
        <f t="shared" si="41"/>
        <v/>
      </c>
      <c r="W523" s="1" t="str">
        <f t="shared" si="42"/>
        <v/>
      </c>
      <c r="AI523" s="28" t="str">
        <f t="shared" si="40"/>
        <v/>
      </c>
      <c r="AJ523" s="1"/>
    </row>
    <row r="524" spans="6:36" hidden="1" x14ac:dyDescent="0.2">
      <c r="F524" s="1" t="str">
        <f>IF(ISBLANK(E524), "", Table2[[#This Row],[unique_id]])</f>
        <v/>
      </c>
      <c r="V524" s="1" t="str">
        <f t="shared" si="41"/>
        <v/>
      </c>
      <c r="W524" s="1" t="str">
        <f t="shared" si="42"/>
        <v/>
      </c>
      <c r="AI524" s="28" t="str">
        <f t="shared" si="40"/>
        <v/>
      </c>
      <c r="AJ524" s="1"/>
    </row>
    <row r="525" spans="6:36" hidden="1" x14ac:dyDescent="0.2">
      <c r="F525" s="1" t="str">
        <f>IF(ISBLANK(E525), "", Table2[[#This Row],[unique_id]])</f>
        <v/>
      </c>
      <c r="V525" s="1" t="str">
        <f t="shared" si="41"/>
        <v/>
      </c>
      <c r="W525" s="1" t="str">
        <f t="shared" si="42"/>
        <v/>
      </c>
      <c r="AI525" s="28" t="str">
        <f t="shared" si="40"/>
        <v/>
      </c>
      <c r="AJ525" s="1"/>
    </row>
    <row r="526" spans="6:36" hidden="1" x14ac:dyDescent="0.2">
      <c r="F526" s="1" t="str">
        <f>IF(ISBLANK(E526), "", Table2[[#This Row],[unique_id]])</f>
        <v/>
      </c>
      <c r="V526" s="1" t="str">
        <f t="shared" si="41"/>
        <v/>
      </c>
      <c r="W526" s="1" t="str">
        <f t="shared" si="42"/>
        <v/>
      </c>
      <c r="AI526" s="28" t="str">
        <f t="shared" si="40"/>
        <v/>
      </c>
      <c r="AJ526" s="1"/>
    </row>
    <row r="527" spans="6:36" hidden="1" x14ac:dyDescent="0.2">
      <c r="F527" s="1" t="str">
        <f>IF(ISBLANK(E527), "", Table2[[#This Row],[unique_id]])</f>
        <v/>
      </c>
      <c r="V527" s="1" t="str">
        <f t="shared" si="41"/>
        <v/>
      </c>
      <c r="W527" s="1" t="str">
        <f t="shared" si="42"/>
        <v/>
      </c>
      <c r="AI527" s="28" t="str">
        <f t="shared" si="40"/>
        <v/>
      </c>
      <c r="AJ527" s="1"/>
    </row>
    <row r="528" spans="6:36" hidden="1" x14ac:dyDescent="0.2">
      <c r="F528" s="1" t="str">
        <f>IF(ISBLANK(E528), "", Table2[[#This Row],[unique_id]])</f>
        <v/>
      </c>
      <c r="V528" s="1" t="str">
        <f t="shared" si="41"/>
        <v/>
      </c>
      <c r="W528" s="1" t="str">
        <f t="shared" si="42"/>
        <v/>
      </c>
      <c r="AI528" s="28" t="str">
        <f t="shared" si="40"/>
        <v/>
      </c>
      <c r="AJ528" s="1"/>
    </row>
    <row r="529" spans="6:36" hidden="1" x14ac:dyDescent="0.2">
      <c r="F529" s="1" t="str">
        <f>IF(ISBLANK(E529), "", Table2[[#This Row],[unique_id]])</f>
        <v/>
      </c>
      <c r="V529" s="1" t="str">
        <f t="shared" si="41"/>
        <v/>
      </c>
      <c r="W529" s="1" t="str">
        <f t="shared" si="42"/>
        <v/>
      </c>
      <c r="AI529" s="28" t="str">
        <f t="shared" si="40"/>
        <v/>
      </c>
      <c r="AJ529" s="1"/>
    </row>
    <row r="530" spans="6:36" hidden="1" x14ac:dyDescent="0.2">
      <c r="F530" s="1" t="str">
        <f>IF(ISBLANK(E530), "", Table2[[#This Row],[unique_id]])</f>
        <v/>
      </c>
      <c r="V530" s="1" t="str">
        <f t="shared" si="41"/>
        <v/>
      </c>
      <c r="W530" s="1" t="str">
        <f t="shared" si="42"/>
        <v/>
      </c>
      <c r="AI530" s="28" t="str">
        <f t="shared" si="40"/>
        <v/>
      </c>
      <c r="AJ530" s="1"/>
    </row>
    <row r="531" spans="6:36" hidden="1" x14ac:dyDescent="0.2">
      <c r="F531" s="1" t="str">
        <f>IF(ISBLANK(E531), "", Table2[[#This Row],[unique_id]])</f>
        <v/>
      </c>
      <c r="V531" s="1" t="str">
        <f t="shared" si="41"/>
        <v/>
      </c>
      <c r="W531" s="1" t="str">
        <f t="shared" si="42"/>
        <v/>
      </c>
      <c r="AI531" s="28" t="str">
        <f t="shared" si="40"/>
        <v/>
      </c>
      <c r="AJ531" s="1"/>
    </row>
    <row r="532" spans="6:36" hidden="1" x14ac:dyDescent="0.2">
      <c r="F532" s="1" t="str">
        <f>IF(ISBLANK(E532), "", Table2[[#This Row],[unique_id]])</f>
        <v/>
      </c>
      <c r="V532" s="1" t="str">
        <f t="shared" si="41"/>
        <v/>
      </c>
      <c r="W532" s="1" t="str">
        <f t="shared" si="42"/>
        <v/>
      </c>
      <c r="AI532" s="28" t="str">
        <f t="shared" si="40"/>
        <v/>
      </c>
      <c r="AJ532" s="1"/>
    </row>
    <row r="533" spans="6:36" hidden="1" x14ac:dyDescent="0.2">
      <c r="F533" s="1" t="str">
        <f>IF(ISBLANK(E533), "", Table2[[#This Row],[unique_id]])</f>
        <v/>
      </c>
      <c r="V533" s="1" t="str">
        <f t="shared" si="41"/>
        <v/>
      </c>
      <c r="W533" s="1" t="str">
        <f t="shared" si="42"/>
        <v/>
      </c>
      <c r="AI533" s="28" t="str">
        <f t="shared" si="40"/>
        <v/>
      </c>
      <c r="AJ533" s="1"/>
    </row>
    <row r="534" spans="6:36" hidden="1" x14ac:dyDescent="0.2">
      <c r="F534" s="1" t="str">
        <f>IF(ISBLANK(E534), "", Table2[[#This Row],[unique_id]])</f>
        <v/>
      </c>
      <c r="V534" s="1" t="str">
        <f t="shared" si="41"/>
        <v/>
      </c>
      <c r="W534" s="1" t="str">
        <f t="shared" si="42"/>
        <v/>
      </c>
      <c r="AI534" s="28" t="str">
        <f t="shared" si="40"/>
        <v/>
      </c>
      <c r="AJ534" s="1"/>
    </row>
    <row r="535" spans="6:36" hidden="1" x14ac:dyDescent="0.2">
      <c r="F535" s="1" t="str">
        <f>IF(ISBLANK(E535), "", Table2[[#This Row],[unique_id]])</f>
        <v/>
      </c>
      <c r="V535" s="1" t="str">
        <f t="shared" si="41"/>
        <v/>
      </c>
      <c r="W535" s="1" t="str">
        <f t="shared" si="42"/>
        <v/>
      </c>
      <c r="AI535" s="28" t="str">
        <f t="shared" si="40"/>
        <v/>
      </c>
      <c r="AJ535" s="1"/>
    </row>
    <row r="536" spans="6:36" hidden="1" x14ac:dyDescent="0.2">
      <c r="F536" s="1" t="str">
        <f>IF(ISBLANK(E536), "", Table2[[#This Row],[unique_id]])</f>
        <v/>
      </c>
      <c r="V536" s="1" t="str">
        <f t="shared" si="41"/>
        <v/>
      </c>
      <c r="W536" s="1" t="str">
        <f t="shared" si="42"/>
        <v/>
      </c>
      <c r="AI536" s="28" t="str">
        <f t="shared" si="40"/>
        <v/>
      </c>
      <c r="AJ536" s="1"/>
    </row>
    <row r="537" spans="6:36" hidden="1" x14ac:dyDescent="0.2">
      <c r="F537" s="1" t="str">
        <f>IF(ISBLANK(E537), "", Table2[[#This Row],[unique_id]])</f>
        <v/>
      </c>
      <c r="V537" s="1" t="str">
        <f t="shared" si="41"/>
        <v/>
      </c>
      <c r="W537" s="1" t="str">
        <f t="shared" si="42"/>
        <v/>
      </c>
      <c r="AI537" s="28" t="str">
        <f t="shared" si="40"/>
        <v/>
      </c>
      <c r="AJ537" s="1"/>
    </row>
    <row r="538" spans="6:36" hidden="1" x14ac:dyDescent="0.2">
      <c r="F538" s="1" t="str">
        <f>IF(ISBLANK(E538), "", Table2[[#This Row],[unique_id]])</f>
        <v/>
      </c>
      <c r="V538" s="1" t="str">
        <f t="shared" si="41"/>
        <v/>
      </c>
      <c r="W538" s="1" t="str">
        <f t="shared" si="42"/>
        <v/>
      </c>
      <c r="AI538" s="28" t="str">
        <f t="shared" si="40"/>
        <v/>
      </c>
      <c r="AJ538" s="1"/>
    </row>
    <row r="539" spans="6:36" hidden="1" x14ac:dyDescent="0.2">
      <c r="F539" s="1" t="str">
        <f>IF(ISBLANK(E539), "", Table2[[#This Row],[unique_id]])</f>
        <v/>
      </c>
      <c r="V539" s="1" t="str">
        <f t="shared" si="41"/>
        <v/>
      </c>
      <c r="W539" s="1" t="str">
        <f t="shared" si="42"/>
        <v/>
      </c>
      <c r="AI539" s="28" t="str">
        <f t="shared" si="40"/>
        <v/>
      </c>
      <c r="AJ539" s="1"/>
    </row>
    <row r="540" spans="6:36" hidden="1" x14ac:dyDescent="0.2">
      <c r="F540" s="1" t="str">
        <f>IF(ISBLANK(E540), "", Table2[[#This Row],[unique_id]])</f>
        <v/>
      </c>
      <c r="V540" s="1" t="str">
        <f t="shared" si="41"/>
        <v/>
      </c>
      <c r="W540" s="1" t="str">
        <f t="shared" si="42"/>
        <v/>
      </c>
      <c r="AI540" s="28" t="str">
        <f t="shared" si="40"/>
        <v/>
      </c>
      <c r="AJ540" s="1"/>
    </row>
    <row r="541" spans="6:36" hidden="1" x14ac:dyDescent="0.2">
      <c r="F541" s="1" t="str">
        <f>IF(ISBLANK(E541), "", Table2[[#This Row],[unique_id]])</f>
        <v/>
      </c>
      <c r="V541" s="1" t="str">
        <f t="shared" si="41"/>
        <v/>
      </c>
      <c r="W541" s="1" t="str">
        <f t="shared" si="42"/>
        <v/>
      </c>
      <c r="AI541" s="28" t="str">
        <f t="shared" si="40"/>
        <v/>
      </c>
      <c r="AJ541" s="1"/>
    </row>
    <row r="542" spans="6:36" hidden="1" x14ac:dyDescent="0.2">
      <c r="F542" s="1" t="str">
        <f>IF(ISBLANK(E542), "", Table2[[#This Row],[unique_id]])</f>
        <v/>
      </c>
      <c r="V542" s="1" t="str">
        <f t="shared" si="41"/>
        <v/>
      </c>
      <c r="W542" s="1" t="str">
        <f t="shared" si="42"/>
        <v/>
      </c>
      <c r="AI542" s="28" t="str">
        <f t="shared" si="40"/>
        <v/>
      </c>
      <c r="AJ542" s="1"/>
    </row>
    <row r="543" spans="6:36" hidden="1" x14ac:dyDescent="0.2">
      <c r="F543" s="1" t="str">
        <f>IF(ISBLANK(E543), "", Table2[[#This Row],[unique_id]])</f>
        <v/>
      </c>
      <c r="V543" s="1" t="str">
        <f t="shared" si="41"/>
        <v/>
      </c>
      <c r="W543" s="1" t="str">
        <f t="shared" si="42"/>
        <v/>
      </c>
      <c r="AI543" s="28" t="str">
        <f t="shared" si="40"/>
        <v/>
      </c>
      <c r="AJ543" s="1"/>
    </row>
    <row r="544" spans="6:36" hidden="1" x14ac:dyDescent="0.2">
      <c r="F544" s="1" t="str">
        <f>IF(ISBLANK(E544), "", Table2[[#This Row],[unique_id]])</f>
        <v/>
      </c>
      <c r="V544" s="1" t="str">
        <f t="shared" si="41"/>
        <v/>
      </c>
      <c r="W544" s="1" t="str">
        <f t="shared" si="42"/>
        <v/>
      </c>
      <c r="AI544" s="28" t="str">
        <f t="shared" si="40"/>
        <v/>
      </c>
      <c r="AJ544" s="1"/>
    </row>
    <row r="545" spans="6:36" hidden="1" x14ac:dyDescent="0.2">
      <c r="F545" s="1" t="str">
        <f>IF(ISBLANK(E545), "", Table2[[#This Row],[unique_id]])</f>
        <v/>
      </c>
      <c r="V545" s="1" t="str">
        <f t="shared" si="41"/>
        <v/>
      </c>
      <c r="W545" s="1" t="str">
        <f t="shared" si="42"/>
        <v/>
      </c>
      <c r="AI545" s="28" t="str">
        <f t="shared" si="40"/>
        <v/>
      </c>
      <c r="AJ545" s="1"/>
    </row>
    <row r="546" spans="6:36" hidden="1" x14ac:dyDescent="0.2">
      <c r="F546" s="1" t="str">
        <f>IF(ISBLANK(E546), "", Table2[[#This Row],[unique_id]])</f>
        <v/>
      </c>
      <c r="V546" s="1" t="str">
        <f t="shared" si="41"/>
        <v/>
      </c>
      <c r="W546" s="1" t="str">
        <f t="shared" si="42"/>
        <v/>
      </c>
      <c r="AI546" s="28" t="str">
        <f t="shared" si="40"/>
        <v/>
      </c>
      <c r="AJ546" s="1"/>
    </row>
    <row r="547" spans="6:36" hidden="1" x14ac:dyDescent="0.2">
      <c r="F547" s="1" t="str">
        <f>IF(ISBLANK(E547), "", Table2[[#This Row],[unique_id]])</f>
        <v/>
      </c>
      <c r="V547" s="1" t="str">
        <f t="shared" si="41"/>
        <v/>
      </c>
      <c r="W547" s="1" t="str">
        <f t="shared" si="42"/>
        <v/>
      </c>
      <c r="AI547" s="28" t="str">
        <f t="shared" si="40"/>
        <v/>
      </c>
      <c r="AJ547" s="1"/>
    </row>
    <row r="548" spans="6:36" hidden="1" x14ac:dyDescent="0.2">
      <c r="F548" s="1" t="str">
        <f>IF(ISBLANK(E548), "", Table2[[#This Row],[unique_id]])</f>
        <v/>
      </c>
      <c r="V548" s="1" t="str">
        <f t="shared" si="41"/>
        <v/>
      </c>
      <c r="W548" s="1" t="str">
        <f t="shared" si="42"/>
        <v/>
      </c>
      <c r="AI548" s="28" t="str">
        <f t="shared" si="40"/>
        <v/>
      </c>
      <c r="AJ548" s="1"/>
    </row>
    <row r="549" spans="6:36" hidden="1" x14ac:dyDescent="0.2">
      <c r="F549" s="1" t="str">
        <f>IF(ISBLANK(E549), "", Table2[[#This Row],[unique_id]])</f>
        <v/>
      </c>
      <c r="V549" s="1" t="str">
        <f t="shared" si="41"/>
        <v/>
      </c>
      <c r="W549" s="1" t="str">
        <f t="shared" si="42"/>
        <v/>
      </c>
      <c r="AI549" s="28" t="str">
        <f t="shared" si="40"/>
        <v/>
      </c>
      <c r="AJ549" s="1"/>
    </row>
    <row r="550" spans="6:36" hidden="1" x14ac:dyDescent="0.2">
      <c r="F550" s="1" t="str">
        <f>IF(ISBLANK(E550), "", Table2[[#This Row],[unique_id]])</f>
        <v/>
      </c>
      <c r="V550" s="1" t="str">
        <f t="shared" si="41"/>
        <v/>
      </c>
      <c r="W550" s="1" t="str">
        <f t="shared" si="42"/>
        <v/>
      </c>
      <c r="AI550" s="28" t="str">
        <f t="shared" si="40"/>
        <v/>
      </c>
      <c r="AJ550" s="1"/>
    </row>
    <row r="551" spans="6:36" hidden="1" x14ac:dyDescent="0.2">
      <c r="F551" s="1" t="str">
        <f>IF(ISBLANK(E551), "", Table2[[#This Row],[unique_id]])</f>
        <v/>
      </c>
      <c r="V551" s="1" t="str">
        <f t="shared" si="41"/>
        <v/>
      </c>
      <c r="W551" s="1" t="str">
        <f t="shared" si="42"/>
        <v/>
      </c>
      <c r="AI551" s="28" t="str">
        <f t="shared" si="40"/>
        <v/>
      </c>
      <c r="AJ551" s="1"/>
    </row>
    <row r="552" spans="6:36" hidden="1" x14ac:dyDescent="0.2">
      <c r="F552" s="1" t="str">
        <f>IF(ISBLANK(E552), "", Table2[[#This Row],[unique_id]])</f>
        <v/>
      </c>
      <c r="V552" s="1" t="str">
        <f t="shared" si="41"/>
        <v/>
      </c>
      <c r="W552" s="1" t="str">
        <f t="shared" si="42"/>
        <v/>
      </c>
      <c r="AI552" s="28" t="str">
        <f t="shared" si="40"/>
        <v/>
      </c>
      <c r="AJ552" s="1"/>
    </row>
    <row r="553" spans="6:36" hidden="1" x14ac:dyDescent="0.2">
      <c r="F553" s="1" t="str">
        <f>IF(ISBLANK(E553), "", Table2[[#This Row],[unique_id]])</f>
        <v/>
      </c>
      <c r="V553" s="1" t="str">
        <f t="shared" si="41"/>
        <v/>
      </c>
      <c r="W553" s="1" t="str">
        <f t="shared" si="42"/>
        <v/>
      </c>
      <c r="AI553" s="28" t="str">
        <f t="shared" si="40"/>
        <v/>
      </c>
      <c r="AJ553" s="1"/>
    </row>
    <row r="554" spans="6:36" hidden="1" x14ac:dyDescent="0.2">
      <c r="F554" s="1" t="str">
        <f>IF(ISBLANK(E554), "", Table2[[#This Row],[unique_id]])</f>
        <v/>
      </c>
      <c r="V554" s="1" t="str">
        <f t="shared" si="41"/>
        <v/>
      </c>
      <c r="W554" s="1" t="str">
        <f t="shared" si="42"/>
        <v/>
      </c>
      <c r="AI554" s="28" t="str">
        <f t="shared" si="40"/>
        <v/>
      </c>
      <c r="AJ554" s="1"/>
    </row>
    <row r="555" spans="6:36" hidden="1" x14ac:dyDescent="0.2">
      <c r="F555" s="1" t="str">
        <f>IF(ISBLANK(E555), "", Table2[[#This Row],[unique_id]])</f>
        <v/>
      </c>
      <c r="V555" s="1" t="str">
        <f t="shared" si="41"/>
        <v/>
      </c>
      <c r="W555" s="1" t="str">
        <f t="shared" si="42"/>
        <v/>
      </c>
      <c r="AI555" s="28" t="str">
        <f t="shared" ref="AI555:AI618" si="43">IF(OR(ISBLANK(AG555), ISBLANK(AH555)), "", _xlfn.CONCAT("[[""mac"", """, AG555, """], [""ip"", """, AH555, """]]"))</f>
        <v/>
      </c>
      <c r="AJ555" s="1"/>
    </row>
    <row r="556" spans="6:36" hidden="1" x14ac:dyDescent="0.2">
      <c r="F556" s="1" t="str">
        <f>IF(ISBLANK(E556), "", Table2[[#This Row],[unique_id]])</f>
        <v/>
      </c>
      <c r="V556" s="1" t="str">
        <f t="shared" si="41"/>
        <v/>
      </c>
      <c r="W556" s="1" t="str">
        <f t="shared" si="42"/>
        <v/>
      </c>
      <c r="AI556" s="28" t="str">
        <f t="shared" si="43"/>
        <v/>
      </c>
      <c r="AJ556" s="1"/>
    </row>
    <row r="557" spans="6:36" hidden="1" x14ac:dyDescent="0.2">
      <c r="F557" s="1" t="str">
        <f>IF(ISBLANK(E557), "", Table2[[#This Row],[unique_id]])</f>
        <v/>
      </c>
      <c r="V557" s="1" t="str">
        <f t="shared" si="41"/>
        <v/>
      </c>
      <c r="W557" s="1" t="str">
        <f t="shared" si="42"/>
        <v/>
      </c>
      <c r="AI557" s="28" t="str">
        <f t="shared" si="43"/>
        <v/>
      </c>
      <c r="AJ557" s="1"/>
    </row>
    <row r="558" spans="6:36" hidden="1" x14ac:dyDescent="0.2">
      <c r="F558" s="1" t="str">
        <f>IF(ISBLANK(E558), "", Table2[[#This Row],[unique_id]])</f>
        <v/>
      </c>
      <c r="V558" s="1" t="str">
        <f t="shared" si="41"/>
        <v/>
      </c>
      <c r="W558" s="1" t="str">
        <f t="shared" si="42"/>
        <v/>
      </c>
      <c r="AI558" s="28" t="str">
        <f t="shared" si="43"/>
        <v/>
      </c>
      <c r="AJ558" s="1"/>
    </row>
    <row r="559" spans="6:36" hidden="1" x14ac:dyDescent="0.2">
      <c r="F559" s="1" t="str">
        <f>IF(ISBLANK(E559), "", Table2[[#This Row],[unique_id]])</f>
        <v/>
      </c>
      <c r="V559" s="1" t="str">
        <f t="shared" si="41"/>
        <v/>
      </c>
      <c r="W559" s="1" t="str">
        <f t="shared" si="42"/>
        <v/>
      </c>
      <c r="AI559" s="28" t="str">
        <f t="shared" si="43"/>
        <v/>
      </c>
      <c r="AJ559" s="1"/>
    </row>
    <row r="560" spans="6:36" hidden="1" x14ac:dyDescent="0.2">
      <c r="F560" s="1" t="str">
        <f>IF(ISBLANK(E560), "", Table2[[#This Row],[unique_id]])</f>
        <v/>
      </c>
      <c r="V560" s="1" t="str">
        <f t="shared" si="41"/>
        <v/>
      </c>
      <c r="W560" s="1" t="str">
        <f t="shared" si="42"/>
        <v/>
      </c>
      <c r="AI560" s="28" t="str">
        <f t="shared" si="43"/>
        <v/>
      </c>
      <c r="AJ560" s="1"/>
    </row>
    <row r="561" spans="6:36" hidden="1" x14ac:dyDescent="0.2">
      <c r="F561" s="1" t="str">
        <f>IF(ISBLANK(E561), "", Table2[[#This Row],[unique_id]])</f>
        <v/>
      </c>
      <c r="V561" s="1" t="str">
        <f t="shared" si="41"/>
        <v/>
      </c>
      <c r="W561" s="1" t="str">
        <f t="shared" si="42"/>
        <v/>
      </c>
      <c r="AI561" s="28" t="str">
        <f t="shared" si="43"/>
        <v/>
      </c>
      <c r="AJ561" s="1"/>
    </row>
    <row r="562" spans="6:36" hidden="1" x14ac:dyDescent="0.2">
      <c r="F562" s="1" t="str">
        <f>IF(ISBLANK(E562), "", Table2[[#This Row],[unique_id]])</f>
        <v/>
      </c>
      <c r="V562" s="1" t="str">
        <f t="shared" si="41"/>
        <v/>
      </c>
      <c r="W562" s="1" t="str">
        <f t="shared" si="42"/>
        <v/>
      </c>
      <c r="AI562" s="28" t="str">
        <f t="shared" si="43"/>
        <v/>
      </c>
      <c r="AJ562" s="1"/>
    </row>
    <row r="563" spans="6:36" hidden="1" x14ac:dyDescent="0.2">
      <c r="F563" s="1" t="str">
        <f>IF(ISBLANK(E563), "", Table2[[#This Row],[unique_id]])</f>
        <v/>
      </c>
      <c r="V563" s="1" t="str">
        <f t="shared" si="41"/>
        <v/>
      </c>
      <c r="W563" s="1" t="str">
        <f t="shared" si="42"/>
        <v/>
      </c>
      <c r="AI563" s="28" t="str">
        <f t="shared" si="43"/>
        <v/>
      </c>
      <c r="AJ563" s="1"/>
    </row>
    <row r="564" spans="6:36" hidden="1" x14ac:dyDescent="0.2">
      <c r="F564" s="1" t="str">
        <f>IF(ISBLANK(E564), "", Table2[[#This Row],[unique_id]])</f>
        <v/>
      </c>
      <c r="V564" s="1" t="str">
        <f t="shared" si="41"/>
        <v/>
      </c>
      <c r="W564" s="1" t="str">
        <f t="shared" si="42"/>
        <v/>
      </c>
      <c r="AI564" s="28" t="str">
        <f t="shared" si="43"/>
        <v/>
      </c>
      <c r="AJ564" s="1"/>
    </row>
    <row r="565" spans="6:36" hidden="1" x14ac:dyDescent="0.2">
      <c r="F565" s="1" t="str">
        <f>IF(ISBLANK(E565), "", Table2[[#This Row],[unique_id]])</f>
        <v/>
      </c>
      <c r="V565" s="1" t="str">
        <f t="shared" si="41"/>
        <v/>
      </c>
      <c r="W565" s="1" t="str">
        <f t="shared" si="42"/>
        <v/>
      </c>
      <c r="AI565" s="28" t="str">
        <f t="shared" si="43"/>
        <v/>
      </c>
      <c r="AJ565" s="1"/>
    </row>
    <row r="566" spans="6:36" hidden="1" x14ac:dyDescent="0.2">
      <c r="F566" s="1" t="str">
        <f>IF(ISBLANK(E566), "", Table2[[#This Row],[unique_id]])</f>
        <v/>
      </c>
      <c r="V566" s="1" t="str">
        <f t="shared" si="41"/>
        <v/>
      </c>
      <c r="W566" s="1" t="str">
        <f t="shared" si="42"/>
        <v/>
      </c>
      <c r="AI566" s="28" t="str">
        <f t="shared" si="43"/>
        <v/>
      </c>
      <c r="AJ566" s="1"/>
    </row>
    <row r="567" spans="6:36" hidden="1" x14ac:dyDescent="0.2">
      <c r="F567" s="1" t="str">
        <f>IF(ISBLANK(E567), "", Table2[[#This Row],[unique_id]])</f>
        <v/>
      </c>
      <c r="V567" s="1" t="str">
        <f t="shared" si="41"/>
        <v/>
      </c>
      <c r="W567" s="1" t="str">
        <f t="shared" si="42"/>
        <v/>
      </c>
      <c r="AI567" s="28" t="str">
        <f t="shared" si="43"/>
        <v/>
      </c>
      <c r="AJ567" s="1"/>
    </row>
    <row r="568" spans="6:36" hidden="1" x14ac:dyDescent="0.2">
      <c r="F568" s="1" t="str">
        <f>IF(ISBLANK(E568), "", Table2[[#This Row],[unique_id]])</f>
        <v/>
      </c>
      <c r="V568" s="1" t="str">
        <f t="shared" si="41"/>
        <v/>
      </c>
      <c r="W568" s="1" t="str">
        <f t="shared" si="42"/>
        <v/>
      </c>
      <c r="AI568" s="28" t="str">
        <f t="shared" si="43"/>
        <v/>
      </c>
      <c r="AJ568" s="1"/>
    </row>
    <row r="569" spans="6:36" hidden="1" x14ac:dyDescent="0.2">
      <c r="F569" s="1" t="str">
        <f>IF(ISBLANK(E569), "", Table2[[#This Row],[unique_id]])</f>
        <v/>
      </c>
      <c r="V569" s="1" t="str">
        <f t="shared" si="41"/>
        <v/>
      </c>
      <c r="W569" s="1" t="str">
        <f t="shared" si="42"/>
        <v/>
      </c>
      <c r="AI569" s="28" t="str">
        <f t="shared" si="43"/>
        <v/>
      </c>
      <c r="AJ569" s="1"/>
    </row>
    <row r="570" spans="6:36" hidden="1" x14ac:dyDescent="0.2">
      <c r="F570" s="1" t="str">
        <f>IF(ISBLANK(E570), "", Table2[[#This Row],[unique_id]])</f>
        <v/>
      </c>
      <c r="V570" s="1" t="str">
        <f t="shared" si="41"/>
        <v/>
      </c>
      <c r="W570" s="1" t="str">
        <f t="shared" si="42"/>
        <v/>
      </c>
      <c r="AI570" s="28" t="str">
        <f t="shared" si="43"/>
        <v/>
      </c>
      <c r="AJ570" s="1"/>
    </row>
    <row r="571" spans="6:36" hidden="1" x14ac:dyDescent="0.2">
      <c r="F571" s="1" t="str">
        <f>IF(ISBLANK(E571), "", Table2[[#This Row],[unique_id]])</f>
        <v/>
      </c>
      <c r="V571" s="1" t="str">
        <f t="shared" si="41"/>
        <v/>
      </c>
      <c r="W571" s="1" t="str">
        <f t="shared" si="42"/>
        <v/>
      </c>
      <c r="AI571" s="28" t="str">
        <f t="shared" si="43"/>
        <v/>
      </c>
      <c r="AJ571" s="1"/>
    </row>
    <row r="572" spans="6:36" hidden="1" x14ac:dyDescent="0.2">
      <c r="F572" s="1" t="str">
        <f>IF(ISBLANK(E572), "", Table2[[#This Row],[unique_id]])</f>
        <v/>
      </c>
      <c r="V572" s="1" t="str">
        <f t="shared" si="41"/>
        <v/>
      </c>
      <c r="W572" s="1" t="str">
        <f t="shared" si="42"/>
        <v/>
      </c>
      <c r="AI572" s="28" t="str">
        <f t="shared" si="43"/>
        <v/>
      </c>
      <c r="AJ572" s="1"/>
    </row>
    <row r="573" spans="6:36" hidden="1" x14ac:dyDescent="0.2">
      <c r="F573" s="1" t="str">
        <f>IF(ISBLANK(E573), "", Table2[[#This Row],[unique_id]])</f>
        <v/>
      </c>
      <c r="V573" s="1" t="str">
        <f t="shared" si="41"/>
        <v/>
      </c>
      <c r="W573" s="1" t="str">
        <f t="shared" si="42"/>
        <v/>
      </c>
      <c r="AI573" s="28" t="str">
        <f t="shared" si="43"/>
        <v/>
      </c>
      <c r="AJ573" s="1"/>
    </row>
    <row r="574" spans="6:36" hidden="1" x14ac:dyDescent="0.2">
      <c r="F574" s="1" t="str">
        <f>IF(ISBLANK(E574), "", Table2[[#This Row],[unique_id]])</f>
        <v/>
      </c>
      <c r="V574" s="1" t="str">
        <f t="shared" si="41"/>
        <v/>
      </c>
      <c r="W574" s="1" t="str">
        <f t="shared" si="42"/>
        <v/>
      </c>
      <c r="AI574" s="28" t="str">
        <f t="shared" si="43"/>
        <v/>
      </c>
      <c r="AJ574" s="1"/>
    </row>
    <row r="575" spans="6:36" hidden="1" x14ac:dyDescent="0.2">
      <c r="F575" s="1" t="str">
        <f>IF(ISBLANK(E575), "", Table2[[#This Row],[unique_id]])</f>
        <v/>
      </c>
      <c r="V575" s="1" t="str">
        <f t="shared" si="41"/>
        <v/>
      </c>
      <c r="W575" s="1" t="str">
        <f t="shared" si="42"/>
        <v/>
      </c>
      <c r="AI575" s="28" t="str">
        <f t="shared" si="43"/>
        <v/>
      </c>
      <c r="AJ575" s="1"/>
    </row>
    <row r="576" spans="6:36" hidden="1" x14ac:dyDescent="0.2">
      <c r="F576" s="1" t="str">
        <f>IF(ISBLANK(E576), "", Table2[[#This Row],[unique_id]])</f>
        <v/>
      </c>
      <c r="V576" s="1" t="str">
        <f t="shared" si="41"/>
        <v/>
      </c>
      <c r="W576" s="1" t="str">
        <f t="shared" si="42"/>
        <v/>
      </c>
      <c r="AI576" s="28" t="str">
        <f t="shared" si="43"/>
        <v/>
      </c>
      <c r="AJ576" s="1"/>
    </row>
    <row r="577" spans="6:36" hidden="1" x14ac:dyDescent="0.2">
      <c r="F577" s="1" t="str">
        <f>IF(ISBLANK(E577), "", Table2[[#This Row],[unique_id]])</f>
        <v/>
      </c>
      <c r="V577" s="1" t="str">
        <f t="shared" si="41"/>
        <v/>
      </c>
      <c r="W577" s="1" t="str">
        <f t="shared" si="42"/>
        <v/>
      </c>
      <c r="AI577" s="28" t="str">
        <f t="shared" si="43"/>
        <v/>
      </c>
      <c r="AJ577" s="1"/>
    </row>
    <row r="578" spans="6:36" hidden="1" x14ac:dyDescent="0.2">
      <c r="F578" s="1" t="str">
        <f>IF(ISBLANK(E578), "", Table2[[#This Row],[unique_id]])</f>
        <v/>
      </c>
      <c r="V578" s="1" t="str">
        <f t="shared" si="41"/>
        <v/>
      </c>
      <c r="W578" s="1" t="str">
        <f t="shared" si="42"/>
        <v/>
      </c>
      <c r="AI578" s="28" t="str">
        <f t="shared" si="43"/>
        <v/>
      </c>
      <c r="AJ578" s="1"/>
    </row>
    <row r="579" spans="6:36" hidden="1" x14ac:dyDescent="0.2">
      <c r="F579" s="1" t="str">
        <f>IF(ISBLANK(E579), "", Table2[[#This Row],[unique_id]])</f>
        <v/>
      </c>
      <c r="V579" s="1" t="str">
        <f t="shared" si="41"/>
        <v/>
      </c>
      <c r="W579" s="1" t="str">
        <f t="shared" si="42"/>
        <v/>
      </c>
      <c r="AI579" s="28" t="str">
        <f t="shared" si="43"/>
        <v/>
      </c>
      <c r="AJ579" s="1"/>
    </row>
    <row r="580" spans="6:36" hidden="1" x14ac:dyDescent="0.2">
      <c r="F580" s="1" t="str">
        <f>IF(ISBLANK(E580), "", Table2[[#This Row],[unique_id]])</f>
        <v/>
      </c>
      <c r="V580" s="1" t="str">
        <f t="shared" ref="V580:V643" si="44">IF(ISBLANK(U580),  "", _xlfn.CONCAT("haas/entity/sensor/", LOWER(C580), "/", E580, "/config"))</f>
        <v/>
      </c>
      <c r="W580" s="1" t="str">
        <f t="shared" ref="W580:W604" si="45">IF(ISBLANK(U580),  "", _xlfn.CONCAT("haas/entity/sensor/", LOWER(C580), "/", E580))</f>
        <v/>
      </c>
      <c r="AI580" s="28" t="str">
        <f t="shared" si="43"/>
        <v/>
      </c>
      <c r="AJ580" s="1"/>
    </row>
    <row r="581" spans="6:36" hidden="1" x14ac:dyDescent="0.2">
      <c r="F581" s="1" t="str">
        <f>IF(ISBLANK(E581), "", Table2[[#This Row],[unique_id]])</f>
        <v/>
      </c>
      <c r="V581" s="1" t="str">
        <f t="shared" si="44"/>
        <v/>
      </c>
      <c r="W581" s="1" t="str">
        <f t="shared" si="45"/>
        <v/>
      </c>
      <c r="AI581" s="28" t="str">
        <f t="shared" si="43"/>
        <v/>
      </c>
      <c r="AJ581" s="1"/>
    </row>
    <row r="582" spans="6:36" hidden="1" x14ac:dyDescent="0.2">
      <c r="F582" s="1" t="str">
        <f>IF(ISBLANK(E582), "", Table2[[#This Row],[unique_id]])</f>
        <v/>
      </c>
      <c r="V582" s="1" t="str">
        <f t="shared" si="44"/>
        <v/>
      </c>
      <c r="W582" s="1" t="str">
        <f t="shared" si="45"/>
        <v/>
      </c>
      <c r="AI582" s="28" t="str">
        <f t="shared" si="43"/>
        <v/>
      </c>
      <c r="AJ582" s="1"/>
    </row>
    <row r="583" spans="6:36" hidden="1" x14ac:dyDescent="0.2">
      <c r="F583" s="1" t="str">
        <f>IF(ISBLANK(E583), "", Table2[[#This Row],[unique_id]])</f>
        <v/>
      </c>
      <c r="V583" s="1" t="str">
        <f t="shared" si="44"/>
        <v/>
      </c>
      <c r="W583" s="1" t="str">
        <f t="shared" si="45"/>
        <v/>
      </c>
      <c r="AI583" s="28" t="str">
        <f t="shared" si="43"/>
        <v/>
      </c>
      <c r="AJ583" s="1"/>
    </row>
    <row r="584" spans="6:36" hidden="1" x14ac:dyDescent="0.2">
      <c r="F584" s="1" t="str">
        <f>IF(ISBLANK(E584), "", Table2[[#This Row],[unique_id]])</f>
        <v/>
      </c>
      <c r="V584" s="1" t="str">
        <f t="shared" si="44"/>
        <v/>
      </c>
      <c r="W584" s="1" t="str">
        <f t="shared" si="45"/>
        <v/>
      </c>
      <c r="AI584" s="28" t="str">
        <f t="shared" si="43"/>
        <v/>
      </c>
      <c r="AJ584" s="1"/>
    </row>
    <row r="585" spans="6:36" hidden="1" x14ac:dyDescent="0.2">
      <c r="F585" s="1" t="str">
        <f>IF(ISBLANK(E585), "", Table2[[#This Row],[unique_id]])</f>
        <v/>
      </c>
      <c r="V585" s="1" t="str">
        <f t="shared" si="44"/>
        <v/>
      </c>
      <c r="W585" s="1" t="str">
        <f t="shared" si="45"/>
        <v/>
      </c>
      <c r="AI585" s="28" t="str">
        <f t="shared" si="43"/>
        <v/>
      </c>
      <c r="AJ585" s="1"/>
    </row>
    <row r="586" spans="6:36" hidden="1" x14ac:dyDescent="0.2">
      <c r="F586" s="1" t="str">
        <f>IF(ISBLANK(E586), "", Table2[[#This Row],[unique_id]])</f>
        <v/>
      </c>
      <c r="V586" s="1" t="str">
        <f t="shared" si="44"/>
        <v/>
      </c>
      <c r="W586" s="1" t="str">
        <f t="shared" si="45"/>
        <v/>
      </c>
      <c r="AI586" s="28" t="str">
        <f t="shared" si="43"/>
        <v/>
      </c>
      <c r="AJ586" s="1"/>
    </row>
    <row r="587" spans="6:36" hidden="1" x14ac:dyDescent="0.2">
      <c r="F587" s="1" t="str">
        <f>IF(ISBLANK(E587), "", Table2[[#This Row],[unique_id]])</f>
        <v/>
      </c>
      <c r="V587" s="1" t="str">
        <f t="shared" si="44"/>
        <v/>
      </c>
      <c r="W587" s="1" t="str">
        <f t="shared" si="45"/>
        <v/>
      </c>
      <c r="AI587" s="28" t="str">
        <f t="shared" si="43"/>
        <v/>
      </c>
      <c r="AJ587" s="1"/>
    </row>
    <row r="588" spans="6:36" hidden="1" x14ac:dyDescent="0.2">
      <c r="F588" s="1" t="str">
        <f>IF(ISBLANK(E588), "", Table2[[#This Row],[unique_id]])</f>
        <v/>
      </c>
      <c r="V588" s="1" t="str">
        <f t="shared" si="44"/>
        <v/>
      </c>
      <c r="W588" s="1" t="str">
        <f t="shared" si="45"/>
        <v/>
      </c>
      <c r="AI588" s="28" t="str">
        <f t="shared" si="43"/>
        <v/>
      </c>
      <c r="AJ588" s="1"/>
    </row>
    <row r="589" spans="6:36" hidden="1" x14ac:dyDescent="0.2">
      <c r="F589" s="1" t="str">
        <f>IF(ISBLANK(E589), "", Table2[[#This Row],[unique_id]])</f>
        <v/>
      </c>
      <c r="V589" s="1" t="str">
        <f t="shared" si="44"/>
        <v/>
      </c>
      <c r="W589" s="1" t="str">
        <f t="shared" si="45"/>
        <v/>
      </c>
      <c r="AI589" s="28" t="str">
        <f t="shared" si="43"/>
        <v/>
      </c>
      <c r="AJ589" s="1"/>
    </row>
    <row r="590" spans="6:36" hidden="1" x14ac:dyDescent="0.2">
      <c r="F590" s="1" t="str">
        <f>IF(ISBLANK(E590), "", Table2[[#This Row],[unique_id]])</f>
        <v/>
      </c>
      <c r="V590" s="1" t="str">
        <f t="shared" si="44"/>
        <v/>
      </c>
      <c r="W590" s="1" t="str">
        <f t="shared" si="45"/>
        <v/>
      </c>
      <c r="AI590" s="28" t="str">
        <f t="shared" si="43"/>
        <v/>
      </c>
      <c r="AJ590" s="1"/>
    </row>
    <row r="591" spans="6:36" hidden="1" x14ac:dyDescent="0.2">
      <c r="F591" s="1" t="str">
        <f>IF(ISBLANK(E591), "", Table2[[#This Row],[unique_id]])</f>
        <v/>
      </c>
      <c r="V591" s="1" t="str">
        <f t="shared" si="44"/>
        <v/>
      </c>
      <c r="W591" s="1" t="str">
        <f t="shared" si="45"/>
        <v/>
      </c>
      <c r="AI591" s="28" t="str">
        <f t="shared" si="43"/>
        <v/>
      </c>
      <c r="AJ591" s="1"/>
    </row>
    <row r="592" spans="6:36" hidden="1" x14ac:dyDescent="0.2">
      <c r="F592" s="1" t="str">
        <f>IF(ISBLANK(E592), "", Table2[[#This Row],[unique_id]])</f>
        <v/>
      </c>
      <c r="V592" s="1" t="str">
        <f t="shared" si="44"/>
        <v/>
      </c>
      <c r="W592" s="1" t="str">
        <f t="shared" si="45"/>
        <v/>
      </c>
      <c r="AI592" s="28" t="str">
        <f t="shared" si="43"/>
        <v/>
      </c>
      <c r="AJ592" s="1"/>
    </row>
    <row r="593" spans="6:36" hidden="1" x14ac:dyDescent="0.2">
      <c r="F593" s="1" t="str">
        <f>IF(ISBLANK(E593), "", Table2[[#This Row],[unique_id]])</f>
        <v/>
      </c>
      <c r="V593" s="1" t="str">
        <f t="shared" si="44"/>
        <v/>
      </c>
      <c r="W593" s="1" t="str">
        <f t="shared" si="45"/>
        <v/>
      </c>
      <c r="AI593" s="28" t="str">
        <f t="shared" si="43"/>
        <v/>
      </c>
      <c r="AJ593" s="1"/>
    </row>
    <row r="594" spans="6:36" hidden="1" x14ac:dyDescent="0.2">
      <c r="F594" s="1" t="str">
        <f>IF(ISBLANK(E594), "", Table2[[#This Row],[unique_id]])</f>
        <v/>
      </c>
      <c r="V594" s="1" t="str">
        <f t="shared" si="44"/>
        <v/>
      </c>
      <c r="W594" s="1" t="str">
        <f t="shared" si="45"/>
        <v/>
      </c>
      <c r="AI594" s="28" t="str">
        <f t="shared" si="43"/>
        <v/>
      </c>
      <c r="AJ594" s="1"/>
    </row>
    <row r="595" spans="6:36" hidden="1" x14ac:dyDescent="0.2">
      <c r="F595" s="1" t="str">
        <f>IF(ISBLANK(E595), "", Table2[[#This Row],[unique_id]])</f>
        <v/>
      </c>
      <c r="V595" s="1" t="str">
        <f t="shared" si="44"/>
        <v/>
      </c>
      <c r="W595" s="1" t="str">
        <f t="shared" si="45"/>
        <v/>
      </c>
      <c r="AI595" s="28" t="str">
        <f t="shared" si="43"/>
        <v/>
      </c>
      <c r="AJ595" s="1"/>
    </row>
    <row r="596" spans="6:36" hidden="1" x14ac:dyDescent="0.2">
      <c r="F596" s="1" t="str">
        <f>IF(ISBLANK(E596), "", Table2[[#This Row],[unique_id]])</f>
        <v/>
      </c>
      <c r="V596" s="1" t="str">
        <f t="shared" si="44"/>
        <v/>
      </c>
      <c r="W596" s="1" t="str">
        <f t="shared" si="45"/>
        <v/>
      </c>
      <c r="AI596" s="28" t="str">
        <f t="shared" si="43"/>
        <v/>
      </c>
      <c r="AJ596" s="1"/>
    </row>
    <row r="597" spans="6:36" hidden="1" x14ac:dyDescent="0.2">
      <c r="F597" s="1" t="str">
        <f>IF(ISBLANK(E597), "", Table2[[#This Row],[unique_id]])</f>
        <v/>
      </c>
      <c r="V597" s="1" t="str">
        <f t="shared" si="44"/>
        <v/>
      </c>
      <c r="W597" s="1" t="str">
        <f t="shared" si="45"/>
        <v/>
      </c>
      <c r="AI597" s="28" t="str">
        <f t="shared" si="43"/>
        <v/>
      </c>
      <c r="AJ597" s="1"/>
    </row>
    <row r="598" spans="6:36" hidden="1" x14ac:dyDescent="0.2">
      <c r="F598" s="1" t="str">
        <f>IF(ISBLANK(E598), "", Table2[[#This Row],[unique_id]])</f>
        <v/>
      </c>
      <c r="V598" s="1" t="str">
        <f t="shared" si="44"/>
        <v/>
      </c>
      <c r="W598" s="1" t="str">
        <f t="shared" si="45"/>
        <v/>
      </c>
      <c r="AI598" s="28" t="str">
        <f t="shared" si="43"/>
        <v/>
      </c>
      <c r="AJ598" s="1"/>
    </row>
    <row r="599" spans="6:36" hidden="1" x14ac:dyDescent="0.2">
      <c r="F599" s="1" t="str">
        <f>IF(ISBLANK(E599), "", Table2[[#This Row],[unique_id]])</f>
        <v/>
      </c>
      <c r="V599" s="1" t="str">
        <f t="shared" si="44"/>
        <v/>
      </c>
      <c r="W599" s="1" t="str">
        <f t="shared" si="45"/>
        <v/>
      </c>
      <c r="AI599" s="28" t="str">
        <f t="shared" si="43"/>
        <v/>
      </c>
      <c r="AJ599" s="1"/>
    </row>
    <row r="600" spans="6:36" hidden="1" x14ac:dyDescent="0.2">
      <c r="F600" s="1" t="str">
        <f>IF(ISBLANK(E600), "", Table2[[#This Row],[unique_id]])</f>
        <v/>
      </c>
      <c r="V600" s="1" t="str">
        <f t="shared" si="44"/>
        <v/>
      </c>
      <c r="W600" s="1" t="str">
        <f t="shared" si="45"/>
        <v/>
      </c>
      <c r="AI600" s="28" t="str">
        <f t="shared" si="43"/>
        <v/>
      </c>
      <c r="AJ600" s="1"/>
    </row>
    <row r="601" spans="6:36" hidden="1" x14ac:dyDescent="0.2">
      <c r="F601" s="1" t="str">
        <f>IF(ISBLANK(E601), "", Table2[[#This Row],[unique_id]])</f>
        <v/>
      </c>
      <c r="V601" s="1" t="str">
        <f t="shared" si="44"/>
        <v/>
      </c>
      <c r="W601" s="1" t="str">
        <f t="shared" si="45"/>
        <v/>
      </c>
      <c r="AI601" s="28" t="str">
        <f t="shared" si="43"/>
        <v/>
      </c>
      <c r="AJ601" s="1"/>
    </row>
    <row r="602" spans="6:36" hidden="1" x14ac:dyDescent="0.2">
      <c r="F602" s="1" t="str">
        <f>IF(ISBLANK(E602), "", Table2[[#This Row],[unique_id]])</f>
        <v/>
      </c>
      <c r="V602" s="1" t="str">
        <f t="shared" si="44"/>
        <v/>
      </c>
      <c r="W602" s="1" t="str">
        <f t="shared" si="45"/>
        <v/>
      </c>
      <c r="AI602" s="28" t="str">
        <f t="shared" si="43"/>
        <v/>
      </c>
      <c r="AJ602" s="1"/>
    </row>
    <row r="603" spans="6:36" hidden="1" x14ac:dyDescent="0.2">
      <c r="F603" s="1" t="str">
        <f>IF(ISBLANK(E603), "", Table2[[#This Row],[unique_id]])</f>
        <v/>
      </c>
      <c r="V603" s="1" t="str">
        <f t="shared" si="44"/>
        <v/>
      </c>
      <c r="W603" s="1" t="str">
        <f t="shared" si="45"/>
        <v/>
      </c>
      <c r="AI603" s="28" t="str">
        <f t="shared" si="43"/>
        <v/>
      </c>
      <c r="AJ603" s="1"/>
    </row>
    <row r="604" spans="6:36" hidden="1" x14ac:dyDescent="0.2">
      <c r="F604" s="1" t="str">
        <f>IF(ISBLANK(E604), "", Table2[[#This Row],[unique_id]])</f>
        <v/>
      </c>
      <c r="V604" s="1" t="str">
        <f t="shared" si="44"/>
        <v/>
      </c>
      <c r="W604" s="1" t="str">
        <f t="shared" si="45"/>
        <v/>
      </c>
      <c r="AI604" s="28" t="str">
        <f t="shared" si="43"/>
        <v/>
      </c>
      <c r="AJ604" s="1"/>
    </row>
  </sheetData>
  <mergeCells count="1">
    <mergeCell ref="Q1:R1"/>
  </mergeCells>
  <phoneticPr fontId="6" type="noConversion"/>
  <hyperlinks>
    <hyperlink ref="O2" r:id="rId1" location="available-state-classes" xr:uid="{00000000-0004-0000-0000-000000000000}"/>
    <hyperlink ref="Q2" r:id="rId2" location="L273" xr:uid="{00000000-0004-0000-0000-000001000000}"/>
    <hyperlink ref="X2" r:id="rId3" display="Template" xr:uid="{00000000-0004-0000-0000-000002000000}"/>
    <hyperlink ref="P2" r:id="rId4" location="L460" xr:uid="{00000000-0004-0000-0000-000003000000}"/>
    <hyperlink ref="AJ16" r:id="rId5" xr:uid="{AA7762EB-4D9F-0C4C-BBA6-16F264C5C4B4}"/>
    <hyperlink ref="AJ17" r:id="rId6" xr:uid="{DF25D59C-0A79-1249-A0D9-909020869E69}"/>
    <hyperlink ref="AJ18" r:id="rId7" xr:uid="{0BFDA579-F94A-C24C-A1AB-2AEC0E70C7E3}"/>
    <hyperlink ref="AJ19" r:id="rId8" xr:uid="{BAF169C1-C55B-734F-83A3-1E700272045D}"/>
    <hyperlink ref="AJ20" r:id="rId9" xr:uid="{7483C056-5C8A-0D49-A0FC-706E9E60F618}"/>
    <hyperlink ref="AJ21" r:id="rId10" xr:uid="{8EADE576-5626-AD41-A703-EDF78E53D186}"/>
    <hyperlink ref="AJ23" r:id="rId11" xr:uid="{838C2324-17CA-6D43-8365-CEC03ABF99DC}"/>
    <hyperlink ref="AJ34" r:id="rId12" xr:uid="{5280AB01-47B5-BC42-9649-47D3083D5A9D}"/>
    <hyperlink ref="AJ59:AJ115" r:id="rId13" display="https://weewx.janeandgraham.com" xr:uid="{F2567C9E-755B-EB4B-A145-A6BBABE92D07}"/>
    <hyperlink ref="AJ68" r:id="rId14" xr:uid="{4BF29126-EB14-0B45-B894-DF0FE67B857A}"/>
    <hyperlink ref="AJ69" r:id="rId15" xr:uid="{DDE3E2D1-1181-724D-B8B1-18FC74D15177}"/>
    <hyperlink ref="AJ15" r:id="rId16" xr:uid="{0B9554BA-3EE1-6C49-85DD-2D30A6523845}"/>
    <hyperlink ref="AJ239" r:id="rId17" xr:uid="{571F5EC0-A629-BB43-88B4-F63065117497}"/>
    <hyperlink ref="AJ240" r:id="rId18" xr:uid="{6ECFAFAA-1F35-084B-BA26-702320AD43B3}"/>
    <hyperlink ref="AJ237" r:id="rId19" xr:uid="{4974DDA2-5A9D-2B48-849B-7C9CD05A42E0}"/>
    <hyperlink ref="AJ108" r:id="rId20" display="https://weewx.janeandgraham.com" xr:uid="{6CD4EDB8-D27A-C540-A84E-1B910BE1B22E}"/>
    <hyperlink ref="AJ4" r:id="rId21" xr:uid="{29395BBD-DD9F-C640-A643-B763862D3453}"/>
    <hyperlink ref="AJ87:AJ88" r:id="rId22" display="https://weewx.janeandgraham.com" xr:uid="{4E5B947B-248D-4940-97E1-FF81F068C872}"/>
  </hyperlinks>
  <pageMargins left="0.7" right="0.7" top="0.75" bottom="0.75" header="0.3" footer="0.3"/>
  <pageSetup paperSize="9" orientation="portrait" horizontalDpi="0" verticalDpi="0"/>
  <tableParts count="1">
    <tablePart r:id="rId2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2022-03-09T06:18:24Z</dcterms:modified>
</cp:coreProperties>
</file>