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5669720-7D9C-B349-BA5D-02AC44F36067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W430" i="1"/>
  <c r="AV430" i="1" s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K194" i="1" l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<sst xmlns="http://schemas.openxmlformats.org/spreadsheetml/2006/main" count="6712" uniqueCount="1363">
  <si>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</si>
  <si>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</si>
  <si>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</si>
  <si>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</si>
  <si>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</si>
  <si>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</si>
  <si>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</si>
  <si>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</si>
  <si>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</si>
  <si>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</si>
  <si>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</si>
  <si>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</si>
  <si>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</si>
  <si>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</si>
  <si>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</si>
  <si>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</si>
  <si>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</si>
  <si>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</si>
  <si>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</si>
  <si>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</si>
  <si>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</si>
  <si>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</si>
  <si>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</si>
  <si>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</si>
  <si>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</si>
  <si>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</si>
  <si>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</si>
  <si>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</si>
  <si>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</si>
  <si>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</si>
  <si>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</si>
  <si>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</si>
  <si>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</si>
  <si>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</si>
  <si>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</si>
  <si>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</si>
  <si>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</si>
  <si>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</si>
  <si>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</si>
  <si>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</si>
  <si>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</si>
  <si>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</si>
  <si>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</si>
  <si>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</si>
  <si>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</si>
  <si>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</si>
  <si>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</si>
  <si>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</si>
  <si>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</si>
  <si>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</si>
  <si>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</si>
  <si>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</si>
  <si>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</si>
  <si>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</si>
  <si>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</si>
  <si>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</si>
  <si>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</si>
  <si>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</si>
  <si>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</si>
  <si>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</si>
  <si>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</si>
  <si>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</si>
  <si>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</si>
  <si>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</si>
  <si>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</si>
  <si>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</si>
  <si>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</si>
  <si>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</si>
  <si>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</si>
  <si>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</si>
  <si>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</si>
  <si>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</si>
  <si>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</si>
  <si>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</si>
  <si>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</si>
  <si>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</si>
  <si>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</si>
  <si>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</si>
  <si>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</si>
  <si>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</si>
  <si>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</si>
  <si>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</si>
  <si>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</si>
  <si>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</si>
  <si>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</si>
  <si>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</si>
  <si>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</si>
  <si>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</si>
  <si>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</si>
  <si>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</si>
  <si>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</si>
  <si>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</si>
  <si>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</si>
  <si>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</si>
  <si>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</si>
  <si>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</si>
  <si>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</si>
  <si>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</si>
  <si>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</si>
  <si>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</si>
  <si>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</si>
  <si>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</si>
  <si>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</si>
  <si>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</si>
  <si>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</si>
  <si>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</si>
  <si>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</si>
  <si>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</si>
  <si>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</si>
  <si>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</si>
  <si>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</si>
  <si>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</si>
  <si>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</si>
  <si>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</si>
  <si>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</si>
  <si>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</si>
  <si>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</si>
  <si>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</si>
  <si>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</si>
  <si>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</si>
  <si>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</si>
  <si>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</si>
  <si>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</si>
  <si>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</si>
  <si>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</si>
  <si>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</si>
  <si>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</si>
  <si>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</si>
  <si>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</si>
  <si>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</si>
  <si>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</si>
  <si>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</si>
  <si>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</si>
  <si>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</si>
  <si>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</si>
  <si>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</si>
  <si>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</si>
  <si>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</si>
  <si>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</si>
  <si>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</si>
  <si>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</si>
  <si>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</si>
  <si>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</si>
  <si>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</si>
  <si>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</si>
  <si>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</si>
  <si>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</si>
  <si>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</si>
  <si>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</si>
  <si>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</si>
  <si>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</si>
  <si>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</si>
  <si>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</si>
  <si>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</si>
  <si>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</si>
  <si>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</si>
  <si>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</si>
  <si>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</si>
  <si>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</si>
  <si>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</si>
  <si>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</si>
  <si>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</si>
  <si>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</si>
  <si>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</si>
  <si>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</si>
  <si>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</si>
  <si>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</si>
  <si>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</si>
  <si>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</si>
  <si>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</si>
  <si>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</si>
  <si>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</si>
  <si>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</si>
  <si>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</si>
  <si>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</si>
  <si>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</si>
  <si>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</si>
  <si>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</si>
  <si>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</si>
  <si>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</si>
  <si>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</si>
  <si>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</si>
  <si>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</si>
  <si>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</si>
  <si>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</si>
  <si>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</si>
  <si>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</si>
  <si>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</si>
  <si>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</si>
  <si>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</si>
  <si>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</si>
  <si>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</si>
  <si>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</si>
  <si>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</si>
  <si>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</si>
  <si>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</si>
  <si>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</si>
  <si>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</si>
  <si>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</si>
  <si>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</si>
  <si>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</si>
  <si>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</si>
  <si>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</si>
  <si>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</si>
  <si>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</si>
  <si>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</si>
  <si>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</si>
  <si>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</si>
  <si>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</si>
  <si>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</si>
  <si>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</si>
  <si>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</si>
  <si>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</si>
  <si>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</si>
  <si>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</si>
  <si>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</si>
  <si>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</si>
  <si>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</si>
  <si>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</si>
  <si>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</si>
  <si>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</si>
  <si>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</si>
  <si>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</si>
  <si>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</si>
  <si>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</si>
  <si>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</si>
  <si>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</si>
  <si>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</si>
  <si>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</si>
  <si>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</si>
  <si>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</si>
  <si>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</si>
  <si>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</si>
  <si>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</si>
  <si>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</si>
  <si>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</si>
  <si>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</si>
  <si>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</si>
  <si>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</si>
  <si>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</si>
  <si>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</si>
  <si>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</si>
  <si>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</si>
  <si>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</si>
  <si>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</si>
  <si>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</si>
  <si>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</si>
  <si>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</si>
  <si>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</si>
  <si>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</si>
  <si>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</si>
  <si>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</si>
  <si>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</si>
  <si>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</si>
  <si>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</si>
  <si>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</si>
  <si>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</si>
  <si>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</si>
  <si>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</si>
  <si>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</si>
  <si>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</si>
  <si>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</si>
  <si>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</si>
  <si>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</si>
  <si>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</si>
  <si>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</si>
  <si>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</si>
  <si>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</si>
  <si>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</si>
  <si>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</si>
  <si>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</si>
  <si>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</si>
  <si>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</si>
  <si>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</si>
  <si>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</si>
  <si>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</si>
  <si>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</si>
  <si>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</si>
  <si>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</si>
  <si>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</si>
  <si>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</si>
  <si>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</si>
  <si>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</si>
  <si>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</si>
  <si>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</si>
  <si>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</si>
  <si>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</si>
  <si>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</si>
  <si>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</si>
  <si>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</si>
  <si>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</si>
  <si>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</si>
  <si>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</si>
  <si>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</si>
  <si>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</si>
  <si>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</si>
  <si>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</si>
  <si>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</si>
  <si>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</si>
  <si>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</si>
  <si>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</si>
  <si>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</si>
  <si>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</si>
  <si>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</si>
  <si>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</si>
  <si>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</si>
  <si>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</si>
  <si>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</si>
  <si>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</si>
  <si>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</si>
  <si>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</si>
  <si>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</si>
  <si>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</si>
  <si>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</si>
  <si>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</si>
  <si>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</si>
  <si>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</si>
  <si>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</si>
  <si>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</si>
  <si>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</si>
  <si>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</si>
  <si>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</si>
  <si>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</si>
  <si>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</si>
  <si>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</si>
  <si>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</si>
  <si>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</si>
  <si>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</si>
  <si>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</si>
  <si>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</si>
  <si>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</si>
  <si>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</si>
  <si>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</si>
  <si>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</si>
  <si>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</si>
  <si>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</si>
  <si>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</si>
  <si>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</si>
  <si>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</si>
  <si>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</si>
  <si>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</si>
  <si>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</si>
  <si>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</si>
  <si>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</si>
  <si>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</si>
  <si>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</si>
  <si>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</si>
  <si>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</si>
  <si>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</si>
  <si>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</si>
  <si>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</si>
  <si>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</si>
  <si>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</si>
  <si>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</si>
  <si>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</si>
  <si>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</si>
  <si>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</si>
  <si>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</si>
  <si>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</si>
  <si>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</si>
  <si>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</si>
  <si>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</si>
  <si>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</si>
  <si>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</si>
  <si>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</si>
  <si>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</si>
  <si>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</si>
  <si>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</si>
  <si>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</si>
  <si>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</si>
  <si>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</si>
  <si>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</si>
  <si>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</si>
  <si>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</si>
  <si>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</si>
  <si>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</si>
  <si>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</si>
  <si>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</si>
  <si>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</si>
  <si>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</si>
  <si>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</si>
  <si>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</si>
  <si>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</si>
  <si>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</si>
  <si>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</si>
  <si>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</si>
  <si>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</si>
  <si>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</si>
  <si>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</si>
  <si>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</si>
  <si>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</si>
  <si>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</si>
  <si>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</si>
  <si>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</si>
  <si>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</si>
  <si>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</si>
  <si>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</si>
  <si>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</si>
  <si>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</si>
  <si>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</si>
  <si>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</si>
  <si>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</si>
  <si>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</si>
  <si>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</si>
  <si>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</si>
  <si>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</si>
  <si>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</si>
  <si>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</si>
  <si>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</si>
  <si>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</si>
  <si>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</si>
  <si>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</si>
  <si>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</si>
  <si>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</si>
  <si>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</si>
  <si>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</si>
  <si>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</si>
  <si>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</si>
  <si>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</si>
  <si>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</si>
  <si>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</si>
  <si>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</si>
  <si>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</si>
  <si>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</si>
  <si>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</si>
  <si>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</si>
  <si>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</si>
  <si>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</si>
  <si>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</si>
  <si>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</si>
  <si>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</si>
  <si>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</si>
  <si>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</si>
  <si>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</si>
  <si>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</si>
  <si>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</si>
  <si>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</si>
  <si>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</si>
  <si>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</si>
  <si>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</si>
  <si>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</si>
  <si>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</si>
  <si>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</si>
  <si>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</si>
  <si>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</si>
  <si>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</si>
  <si>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</si>
  <si>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</si>
  <si>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</si>
  <si>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</si>
  <si>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</si>
  <si>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</si>
  <si>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</si>
  <si>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</si>
  <si>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</si>
  <si>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</si>
  <si>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</si>
  <si>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</si>
  <si>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</si>
  <si>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</si>
  <si>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</si>
  <si>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</si>
  <si>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</si>
  <si>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</si>
  <si>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</si>
  <si>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</si>
  <si>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</si>
  <si>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</si>
  <si>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</si>
  <si>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</si>
  <si>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</si>
  <si>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</si>
  <si>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</si>
  <si>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</si>
  <si>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</si>
  <si>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</si>
  <si>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</si>
  <si>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</si>
  <si>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</si>
  <si>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</si>
  <si>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</si>
  <si>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</si>
  <si>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</si>
  <si>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</si>
  <si>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</si>
  <si>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</si>
  <si>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</si>
  <si>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</si>
  <si>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</si>
  <si>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</si>
  <si>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</si>
  <si>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</si>
  <si>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</si>
  <si>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</si>
  <si>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</si>
  <si>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</si>
  <si>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</si>
  <si>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</si>
  <si>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</si>
  <si>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</si>
  <si>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</si>
  <si>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</si>
  <si>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</si>
  <si>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</si>
  <si>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</si>
  <si>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</si>
  <si>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</si>
  <si>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</si>
  <si>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</si>
  <si>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</si>
  <si>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</si>
  <si>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</si>
  <si>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</si>
  <si>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</si>
  <si>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</si>
  <si>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</si>
  <si>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</si>
  <si>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</si>
  <si>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</si>
  <si>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</si>
  <si>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</si>
  <si>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</si>
  <si>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</si>
  <si>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</si>
  <si>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</si>
  <si>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</si>
  <si>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</si>
  <si>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</si>
  <si>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</si>
  <si>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</si>
  <si>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</si>
  <si>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</si>
  <si>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</si>
  <si>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</si>
  <si>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</si>
  <si>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</si>
  <si>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</si>
  <si>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</si>
  <si>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</si>
  <si>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</si>
  <si>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</si>
  <si>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</si>
  <si>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</si>
  <si>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</si>
  <si>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</si>
  <si>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</si>
  <si>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</si>
  <si>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</si>
  <si>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</si>
  <si>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</si>
  <si>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</si>
  <si>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</si>
  <si>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</si>
  <si>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</si>
  <si>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</si>
  <si>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</si>
  <si>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</si>
  <si>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</si>
  <si>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</si>
  <si>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</si>
  <si>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</si>
  <si>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</si>
  <si>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</si>
  <si>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</si>
  <si>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</si>
  <si>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</si>
  <si>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</si>
  <si>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</si>
  <si>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</si>
  <si>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</si>
  <si>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</si>
  <si>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</si>
  <si>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</si>
  <si>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</si>
  <si>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</si>
  <si>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</si>
  <si>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</si>
  <si>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</si>
  <si>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</si>
  <si>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</si>
  <si>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</si>
  <si>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</si>
  <si>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</si>
  <si>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</si>
  <si>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</si>
  <si>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</si>
  <si>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</si>
  <si>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</si>
  <si>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</si>
  <si>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</si>
  <si>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</si>
  <si>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</si>
  <si>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</si>
  <si>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</si>
  <si>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</si>
  <si>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</si>
  <si>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</si>
  <si>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</si>
  <si>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</si>
  <si>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</si>
  <si>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</si>
  <si>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</si>
  <si>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</si>
  <si>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</si>
  <si>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</si>
  <si>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</si>
  <si>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</si>
  <si>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</si>
  <si>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</si>
  <si>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</si>
  <si>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</si>
  <si>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</si>
  <si>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</si>
  <si>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</si>
  <si>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</si>
  <si>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</si>
  <si>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</si>
  <si>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</si>
  <si>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</si>
  <si>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</si>
  <si>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</si>
  <si>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</si>
  <si>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</si>
  <si>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</si>
  <si>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</si>
  <si>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</si>
  <si>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</si>
  <si>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</si>
  <si>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</si>
  <si>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</si>
  <si>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</si>
  <si>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</si>
  <si>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</si>
  <si>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</si>
  <si>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</si>
  <si>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</si>
  <si>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</si>
  <si>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</si>
  <si>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</si>
  <si>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</si>
  <si>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</si>
  <si>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</si>
  <si>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</si>
  <si>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</si>
  <si>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</si>
  <si>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</si>
  <si>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</si>
  <si>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</si>
  <si>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</si>
  <si>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</si>
  <si>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</si>
  <si>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</si>
  <si>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</si>
  <si>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</si>
  <si>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</si>
  <si>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</si>
  <si>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</si>
  <si>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</si>
  <si>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</si>
  <si>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</si>
  <si>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</si>
  <si>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</si>
  <si>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</si>
  <si>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</si>
  <si>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</si>
  <si>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</si>
  <si>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</si>
  <si>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</si>
  <si>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</si>
  <si>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</si>
  <si>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</si>
  <si>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</si>
  <si>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</si>
  <si>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</si>
  <si>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</si>
  <si>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</si>
  <si>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</si>
  <si>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</si>
  <si>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</si>
  <si>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</si>
  <si>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</si>
  <si>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</si>
  <si>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</si>
  <si>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</si>
  <si>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</si>
  <si>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</si>
  <si>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</si>
  <si>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</si>
  <si>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</si>
  <si>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</si>
  <si>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</si>
  <si>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</si>
  <si>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</si>
  <si>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</si>
  <si>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</si>
  <si>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</si>
  <si>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</si>
  <si>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</si>
  <si>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</si>
  <si>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</si>
  <si>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</si>
  <si>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</si>
  <si>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</si>
  <si>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</si>
  <si>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</si>
  <si>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</si>
  <si>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</si>
  <si>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</si>
  <si>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</si>
  <si>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</si>
  <si>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</si>
  <si>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</si>
  <si>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</si>
  <si>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</si>
  <si>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</si>
  <si>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</si>
  <si>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</si>
  <si>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</si>
  <si>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</si>
  <si>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</si>
  <si>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</si>
  <si>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</si>
  <si>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</si>
  <si>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</si>
  <si>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</si>
  <si>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</si>
  <si>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</si>
  <si>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</si>
  <si>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</si>
  <si>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</si>
  <si>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</si>
  <si>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</si>
  <si>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</si>
  <si>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</si>
  <si>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</si>
  <si>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</si>
  <si>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</si>
  <si>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</si>
  <si>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</si>
  <si>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</si>
  <si>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</si>
  <si>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</si>
  <si>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</si>
  <si>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</si>
  <si>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</si>
  <si>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</si>
  <si>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</si>
  <si>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</si>
  <si>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</si>
  <si>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</si>
  <si>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</si>
  <si>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</si>
  <si>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</si>
  <si>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</si>
  <si>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</si>
  <si>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</si>
  <si>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</si>
  <si>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</si>
  <si>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</si>
  <si>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</si>
  <si>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</si>
  <si>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</si>
  <si>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</si>
  <si>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</si>
  <si>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</si>
  <si>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</si>
  <si>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</si>
  <si>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</si>
  <si>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</si>
  <si>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</si>
  <si>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</si>
  <si>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</si>
  <si>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</si>
  <si>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</si>
  <si>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</si>
  <si>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</si>
  <si>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</si>
  <si>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</si>
  <si>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</si>
  <si>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</si>
  <si>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</si>
  <si>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</si>
  <si>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</si>
  <si>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</si>
  <si>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</si>
  <si>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</si>
  <si>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</si>
  <si>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</si>
  <si>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</si>
  <si>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</si>
  <si>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</si>
  <si>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</si>
  <si>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</si>
  <si>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</si>
  <si>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</si>
  <si>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</si>
  <si>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</si>
  <si>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</si>
  <si>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</si>
  <si>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</si>
  <si>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</si>
  <si>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</si>
  <si>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</si>
  <si>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</si>
  <si>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</si>
  <si>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</si>
  <si>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</si>
  <si>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</si>
  <si>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</si>
  <si>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</si>
  <si>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</si>
  <si>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</si>
  <si>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</si>
  <si>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</si>
  <si>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</si>
  <si>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</si>
  <si>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</si>
  <si>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</si>
  <si>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</si>
  <si>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</si>
  <si>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</si>
  <si>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</si>
  <si>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</si>
  <si>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</si>
  <si>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</si>
  <si>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</si>
  <si>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</si>
  <si>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</si>
  <si>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</si>
  <si>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</si>
  <si>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</si>
  <si>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</si>
  <si>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</si>
  <si>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</si>
  <si>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</si>
  <si>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</si>
  <si>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</si>
  <si>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</si>
  <si>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</si>
  <si>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</si>
  <si>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</si>
  <si>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</si>
  <si>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</si>
  <si>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</si>
  <si>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</si>
  <si>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</si>
  <si>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</si>
  <si>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</si>
  <si>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</si>
  <si>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</si>
  <si>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</si>
  <si>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</si>
  <si>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</si>
  <si>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</si>
  <si>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</si>
  <si>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</si>
  <si>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</si>
  <si>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</si>
  <si>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</si>
  <si>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</si>
  <si>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</si>
  <si>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</si>
  <si>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</si>
  <si>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</si>
  <si>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</si>
  <si>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</si>
  <si>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</si>
  <si>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</si>
  <si>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</si>
  <si>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</si>
  <si>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</si>
  <si>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</si>
  <si>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</si>
  <si>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</si>
  <si>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</si>
  <si>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</si>
  <si>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</si>
  <si>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</si>
  <si>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</si>
  <si>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</si>
  <si>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</si>
  <si>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</si>
  <si>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</si>
  <si>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</si>
  <si>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</si>
  <si>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</si>
  <si>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</si>
  <si>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</si>
  <si>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</si>
  <si>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</si>
  <si>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</si>
  <si>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</si>
  <si>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</si>
  <si>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</si>
  <si>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</si>
  <si>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</si>
  <si>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</si>
  <si>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</si>
  <si>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</si>
  <si>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</si>
  <si>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</si>
  <si>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</si>
  <si>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</si>
  <si>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</si>
  <si>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</si>
  <si>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</si>
  <si>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</si>
  <si>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</si>
  <si>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</si>
  <si>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</si>
  <si>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</si>
  <si>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</si>
  <si>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</si>
  <si>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</si>
  <si>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</si>
  <si>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</si>
  <si>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</si>
  <si>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</si>
  <si>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</si>
  <si>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</si>
  <si>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</si>
  <si>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</si>
  <si>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</si>
  <si>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</si>
  <si>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</si>
  <si>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</si>
  <si>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</si>
  <si>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</si>
  <si>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</si>
  <si>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</si>
  <si>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</si>
  <si>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</si>
  <si>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</si>
  <si>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</si>
  <si>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</si>
  <si>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</si>
  <si>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</si>
  <si>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</si>
  <si>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</si>
  <si>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</si>
  <si>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</si>
  <si>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</si>
  <si>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</si>
  <si>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</si>
  <si>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</si>
  <si>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</si>
  <si>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</si>
  <si>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</si>
  <si>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</si>
  <si>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</si>
  <si>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</si>
  <si>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</si>
  <si>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</si>
  <si>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</si>
  <si>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</si>
  <si>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</si>
  <si>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</si>
  <si>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</si>
  <si>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</si>
  <si>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</si>
  <si>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</si>
  <si>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</si>
  <si>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</si>
  <si>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</si>
  <si>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</si>
  <si>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</si>
  <si>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</si>
  <si>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</si>
  <si>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</si>
  <si>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</si>
  <si>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</si>
  <si>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</si>
  <si>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</si>
  <si>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</si>
  <si>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</si>
  <si>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</si>
  <si>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</si>
  <si>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</si>
  <si>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</si>
  <si>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</si>
  <si>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</si>
  <si>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</si>
  <si>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</si>
  <si>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</si>
  <si>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</si>
  <si>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</si>
  <si>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</si>
  <si>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</si>
  <si>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</si>
  <si>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</si>
  <si>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</si>
  <si>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</si>
  <si>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</si>
  <si>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</si>
  <si>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</si>
  <si>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</si>
  <si>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</si>
  <si>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</si>
  <si>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</si>
  <si>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</si>
  <si>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</si>
  <si>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</si>
  <si>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</si>
  <si>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</si>
  <si>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</si>
  <si>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</si>
  <si>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</si>
  <si>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</si>
  <si>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</si>
  <si>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</si>
  <si>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</si>
  <si>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</si>
  <si>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</si>
  <si>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</si>
  <si>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</si>
  <si>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</si>
  <si>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</si>
  <si>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</si>
  <si>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</si>
  <si>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</si>
  <si>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</si>
  <si>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</si>
  <si>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</si>
  <si>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</si>
  <si>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</si>
  <si>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</si>
  <si>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</si>
  <si>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</si>
  <si>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</si>
  <si>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</si>
  <si>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</si>
  <si>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</si>
  <si>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</si>
  <si>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</si>
  <si>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</si>
  <si>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</si>
  <si>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</si>
  <si>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</si>
  <si>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</si>
  <si>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</si>
  <si>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</si>
  <si>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</si>
  <si>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</si>
  <si>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</si>
  <si>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</si>
  <si>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</si>
  <si>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</si>
  <si>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</si>
  <si>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</si>
  <si>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</si>
  <si>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</si>
  <si>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</si>
  <si>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</si>
  <si>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</si>
  <si>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</si>
  <si>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</si>
  <si>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</si>
  <si>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</si>
  <si>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</si>
  <si>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</si>
  <si>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</si>
  <si>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</si>
  <si>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</si>
  <si>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</si>
  <si>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</si>
  <si>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</si>
  <si>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</si>
  <si>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</si>
  <si>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</si>
  <si>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</si>
  <si>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</si>
  <si>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</si>
  <si>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</si>
  <si>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</si>
  <si>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</si>
  <si>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</si>
  <si>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</si>
  <si>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</si>
  <si>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</si>
  <si>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</si>
  <si>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</si>
  <si>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</si>
  <si>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</si>
  <si>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</si>
  <si>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</si>
  <si>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</si>
  <si>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</si>
  <si>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</si>
  <si>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</si>
  <si>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</si>
  <si>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</si>
  <si>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</si>
  <si>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</si>
  <si>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</si>
  <si>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</si>
  <si>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</si>
  <si>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</si>
  <si>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</si>
  <si>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</si>
  <si>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</si>
  <si>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</si>
  <si>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</si>
  <si>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</si>
  <si>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</si>
  <si>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</si>
  <si>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</si>
  <si>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</si>
  <si>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</si>
  <si>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</si>
  <si>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</si>
  <si>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</si>
  <si>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</si>
  <si>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</si>
  <si>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</si>
  <si>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</si>
  <si>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</si>
  <si>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</si>
  <si>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</si>
  <si>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</si>
  <si>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</si>
  <si>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</si>
  <si>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</si>
  <si>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</si>
  <si>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</si>
  <si>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</si>
  <si>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</si>
  <si>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</si>
  <si>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</si>
  <si>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</si>
  <si>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</si>
  <si>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</si>
  <si>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</si>
  <si>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</si>
  <si>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</si>
  <si>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</si>
  <si>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</si>
  <si>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</si>
  <si>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</si>
  <si>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</si>
  <si>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</si>
  <si>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</si>
  <si>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</si>
  <si>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</si>
  <si>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</si>
  <si>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</si>
  <si>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</si>
  <si>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</si>
  <si>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</si>
  <si>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</si>
  <si>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</si>
  <si>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</si>
  <si>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</si>
  <si>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</si>
  <si>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</si>
  <si>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</si>
  <si>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</si>
  <si>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</si>
  <si>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</si>
  <si>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</si>
  <si>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</si>
  <si>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</si>
  <si>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</si>
  <si>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</si>
  <si>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</si>
  <si>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</si>
  <si>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</si>
  <si>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</si>
  <si>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</si>
  <si>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</si>
  <si>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</si>
  <si>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</si>
  <si>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</si>
  <si>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</si>
  <si>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</si>
  <si>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</si>
  <si>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</si>
  <si>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</si>
  <si>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</si>
  <si>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</si>
  <si>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</si>
  <si>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</si>
  <si>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</si>
  <si>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</si>
  <si>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</si>
  <si>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</si>
  <si>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</si>
  <si>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</si>
  <si>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</si>
  <si>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</si>
  <si>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</si>
  <si>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</si>
  <si>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</si>
  <si>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</si>
  <si>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</si>
  <si>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</si>
  <si>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</si>
  <si>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</si>
  <si>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</si>
  <si>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</si>
  <si>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</si>
  <si>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</si>
  <si>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</si>
  <si>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</si>
  <si>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</si>
  <si>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</si>
  <si>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</si>
  <si>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</si>
  <si>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</si>
  <si>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</si>
  <si>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</si>
  <si>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</si>
  <si>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</si>
  <si>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</si>
  <si>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</si>
  <si>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</si>
  <si>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</si>
  <si>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</si>
  <si>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</si>
  <si>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</si>
  <si>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</si>
  <si>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</si>
  <si>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</si>
  <si>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</si>
  <si>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</si>
  <si>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</si>
  <si>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</si>
  <si>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</si>
  <si>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</si>
  <si>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</si>
  <si>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</si>
  <si>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</si>
  <si>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</si>
  <si>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</si>
  <si>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</si>
  <si>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</si>
  <si>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</si>
  <si>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</si>
  <si>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</si>
  <si>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</si>
  <si>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</si>
  <si>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</si>
  <si>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</si>
  <si>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</si>
  <si>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</si>
  <si>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</si>
  <si>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</si>
  <si>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</si>
  <si>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</si>
  <si>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</si>
  <si>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</si>
  <si>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</si>
  <si>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</si>
  <si>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</si>
  <si>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</si>
  <si>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</si>
  <si>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</si>
  <si>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</si>
  <si>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</si>
  <si>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</si>
  <si>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</si>
  <si>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</si>
  <si>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</si>
  <si>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</si>
  <si>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</si>
  <si>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</si>
  <si>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</si>
  <si>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</si>
  <si>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</si>
  <si>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</si>
  <si>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</si>
  <si>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</si>
  <si>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</si>
  <si>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</si>
  <si>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</si>
  <si>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</si>
  <si>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</si>
  <si>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</si>
  <si>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</si>
  <si>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</si>
  <si>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</si>
  <si>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</si>
  <si>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</si>
  <si>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</si>
  <si>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</si>
  <si>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</si>
  <si>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</si>
  <si>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</si>
  <si>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</si>
  <si>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</si>
  <si>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</si>
  <si>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</si>
  <si>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</si>
  <si>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</si>
  <si>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</si>
  <si>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</si>
  <si>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</si>
  <si>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</si>
  <si>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</si>
  <si>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</si>
  <si>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</si>
  <si>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</si>
  <si>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</si>
  <si>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</si>
  <si>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</si>
  <si>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</si>
  <si>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</si>
  <si>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</si>
  <si>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</si>
  <si>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</si>
  <si>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</si>
  <si>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</si>
  <si>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</si>
  <si>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</si>
  <si>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</si>
  <si>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</si>
  <si>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</si>
  <si>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</si>
  <si>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</si>
  <si>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</si>
  <si>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</si>
  <si>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</si>
  <si>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</si>
  <si>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</si>
  <si>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</si>
  <si>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</si>
  <si>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</si>
  <si>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</si>
  <si>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</si>
  <si>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</si>
  <si>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</si>
  <si>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</si>
  <si>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</si>
  <si>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</si>
  <si>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</si>
  <si>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</si>
  <si>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</si>
  <si>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</si>
  <si>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</si>
  <si>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</si>
  <si>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</si>
  <si>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</si>
  <si>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</si>
  <si>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</si>
  <si>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</si>
  <si>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</si>
  <si>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</si>
  <si>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</si>
  <si>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</si>
  <si>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</si>
  <si>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</si>
  <si>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</si>
  <si>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</si>
  <si>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</si>
  <si>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</si>
  <si>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</si>
  <si>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value_json['SI7021']['Temperature'] if (value_json['SI7021']['Temperature'] is defined and (value_json['SI7021']['Temperature'] | float(-200) &gt; -100) and (value_json['SI7021']['Temperature'] | float(200) &lt; 100)) else states('sensor.deck_festoons_plug_temperature') }}</t>
  </si>
  <si>
    <t>{{ value_json['SI7021']['Humidity'] if (value_json['SI7021']['Humidity'] is defined and (value_json['SI7021']['Humidity'] | float(-200) &gt; 0) and (value_json['SI7021']['Humidity'] | float(200) &lt; 101)) else states('sensor.deck_festoons_plug_humidity') }}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</si>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</sst>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/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zoomScale="120" zoomScaleNormal="120" workbookViewId="0">
      <selection activeCell="B2" sqref="B2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29.16406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1095</v>
      </c>
      <c r="AN2" s="10" t="s">
        <v>1104</v>
      </c>
      <c r="AO2" s="10" t="s">
        <v>1105</v>
      </c>
      <c r="AP2" s="10" t="s">
        <v>1100</v>
      </c>
      <c r="AQ2" s="10" t="s">
        <v>1101</v>
      </c>
      <c r="AR2" s="9" t="s">
        <v>164</v>
      </c>
      <c r="AS2" s="10" t="s">
        <v>615</v>
      </c>
      <c r="AT2" s="12" t="s">
        <v>170</v>
      </c>
      <c r="AU2" s="12" t="s">
        <v>1197</v>
      </c>
      <c r="AV2" s="10" t="s">
        <v>370</v>
      </c>
      <c r="AW2" s="10" t="s">
        <v>166</v>
      </c>
      <c r="AX2" s="10" t="s">
        <v>1306</v>
      </c>
      <c r="AY2" s="10" t="s">
        <v>1307</v>
      </c>
      <c r="AZ2" s="10" t="s">
        <v>1308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1094</v>
      </c>
      <c r="AN3" s="54" t="s">
        <v>1102</v>
      </c>
      <c r="AO3" s="54" t="s">
        <v>1103</v>
      </c>
      <c r="AP3" s="54" t="s">
        <v>1096</v>
      </c>
      <c r="AQ3" s="54" t="s">
        <v>1097</v>
      </c>
      <c r="AR3" s="54" t="s">
        <v>16</v>
      </c>
      <c r="AS3" s="54" t="s">
        <v>17</v>
      </c>
      <c r="AT3" s="55" t="s">
        <v>24</v>
      </c>
      <c r="AU3" s="55" t="s">
        <v>1196</v>
      </c>
      <c r="AV3" s="54" t="s">
        <v>20</v>
      </c>
      <c r="AW3" s="54" t="s">
        <v>18</v>
      </c>
      <c r="AX3" s="54" t="s">
        <v>1297</v>
      </c>
      <c r="AY3" s="54" t="s">
        <v>1298</v>
      </c>
      <c r="AZ3" s="54" t="s">
        <v>1299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1309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1309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1208</v>
      </c>
      <c r="BA6" s="21" t="s">
        <v>1206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1208</v>
      </c>
      <c r="BA7" s="21" t="s">
        <v>1206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1208</v>
      </c>
      <c r="BA8" s="21" t="s">
        <v>1206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1208</v>
      </c>
      <c r="BA9" s="21" t="s">
        <v>1206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1207</v>
      </c>
      <c r="BA10" s="21" t="s">
        <v>1209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1207</v>
      </c>
      <c r="BA11" s="21" t="s">
        <v>1209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1208</v>
      </c>
      <c r="BA12" s="21" t="s">
        <v>1206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1208</v>
      </c>
      <c r="BA13" s="21" t="s">
        <v>1206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1208</v>
      </c>
      <c r="BA14" s="21" t="s">
        <v>1209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1208</v>
      </c>
      <c r="BA15" s="21" t="s">
        <v>1209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1208</v>
      </c>
      <c r="BA16" s="21" t="s">
        <v>1209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1208</v>
      </c>
      <c r="BA17" s="21" t="s">
        <v>1209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1207</v>
      </c>
      <c r="BA18" s="21" t="s">
        <v>1209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1207</v>
      </c>
      <c r="BA19" s="21" t="s">
        <v>1209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1207</v>
      </c>
      <c r="BA20" s="21" t="s">
        <v>1209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1207</v>
      </c>
      <c r="BA21" s="21" t="s">
        <v>1209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1208</v>
      </c>
      <c r="BA22" s="21" t="s">
        <v>1206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1208</v>
      </c>
      <c r="BA23" s="21" t="s">
        <v>1206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1207</v>
      </c>
      <c r="BA24" s="21" t="s">
        <v>1209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1207</v>
      </c>
      <c r="BA25" s="21" t="s">
        <v>1209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1309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1309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1309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1309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1309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1309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1309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1309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1309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1208</v>
      </c>
      <c r="BA39" s="21" t="s">
        <v>1206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1208</v>
      </c>
      <c r="BA40" s="21" t="s">
        <v>1206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1207</v>
      </c>
      <c r="BA41" s="21" t="s">
        <v>1209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1208</v>
      </c>
      <c r="BA42" s="21" t="s">
        <v>1206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1207</v>
      </c>
      <c r="BA43" s="21" t="s">
        <v>1209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1207</v>
      </c>
      <c r="BA44" s="21" t="s">
        <v>1209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1207</v>
      </c>
      <c r="BA45" s="21" t="s">
        <v>1209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1207</v>
      </c>
      <c r="BA46" s="21" t="s">
        <v>1209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1208</v>
      </c>
      <c r="BA47" s="21" t="s">
        <v>1206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1207</v>
      </c>
      <c r="BA48" s="21" t="s">
        <v>1209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1309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1208</v>
      </c>
      <c r="BA51" s="21" t="s">
        <v>1206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1208</v>
      </c>
      <c r="BA52" s="21" t="s">
        <v>1206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1208</v>
      </c>
      <c r="BA53" s="21" t="s">
        <v>1206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1207</v>
      </c>
      <c r="BA54" s="21" t="s">
        <v>1209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1207</v>
      </c>
      <c r="BA55" s="21" t="s">
        <v>1209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1207</v>
      </c>
      <c r="BA56" s="21" t="s">
        <v>1209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1207</v>
      </c>
      <c r="BA57" s="21" t="s">
        <v>1209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1207</v>
      </c>
      <c r="BA58" s="21" t="s">
        <v>1209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1208</v>
      </c>
      <c r="BA59" s="21" t="s">
        <v>1206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1208</v>
      </c>
      <c r="BA61" s="21" t="s">
        <v>1206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1208</v>
      </c>
      <c r="BA62" s="21" t="s">
        <v>1206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1208</v>
      </c>
      <c r="BA63" s="21" t="s">
        <v>1206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1207</v>
      </c>
      <c r="BA64" s="21" t="s">
        <v>1209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1207</v>
      </c>
      <c r="BA65" s="21" t="s">
        <v>1209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1208</v>
      </c>
      <c r="BA66" s="21" t="s">
        <v>1206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1309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1309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1309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1309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1309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1309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1309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1309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1309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1309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1309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1309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1309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1309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1309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1309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1309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1309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1309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1121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1118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1188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1114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1314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565</v>
      </c>
      <c r="BA103" s="37" t="s">
        <v>1108</v>
      </c>
      <c r="BB103" s="37" t="s">
        <v>365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1360</v>
      </c>
      <c r="AE104" s="37" t="s">
        <v>254</v>
      </c>
      <c r="AF104" s="37">
        <v>10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1109</v>
      </c>
      <c r="AO104" s="37" t="s">
        <v>1110</v>
      </c>
      <c r="AP104" s="37" t="s">
        <v>1098</v>
      </c>
      <c r="AQ104" s="37" t="s">
        <v>1099</v>
      </c>
      <c r="AR104" s="37" t="s">
        <v>1180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565</v>
      </c>
      <c r="BA104" s="37" t="s">
        <v>1108</v>
      </c>
      <c r="BB104" s="37" t="s">
        <v>365</v>
      </c>
      <c r="BC104" s="37" t="s">
        <v>1077</v>
      </c>
      <c r="BD104" s="37" t="s">
        <v>215</v>
      </c>
      <c r="BG104" s="37" t="s">
        <v>472</v>
      </c>
      <c r="BH104" s="37" t="s">
        <v>1119</v>
      </c>
      <c r="BI104" s="37" t="s">
        <v>1120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1122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F105" s="37">
        <v>10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1357</v>
      </c>
      <c r="AS105" s="37">
        <v>1</v>
      </c>
      <c r="AT105" s="42"/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565</v>
      </c>
      <c r="BA105" s="37" t="s">
        <v>1108</v>
      </c>
      <c r="BB105" s="37" t="s">
        <v>365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1123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1091</v>
      </c>
      <c r="AF106" s="37">
        <v>10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1358</v>
      </c>
      <c r="AS106" s="37">
        <v>1</v>
      </c>
      <c r="AT106" s="42"/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565</v>
      </c>
      <c r="BA106" s="37" t="s">
        <v>1108</v>
      </c>
      <c r="BB106" s="37" t="s">
        <v>365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1233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1234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1182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1124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1182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1210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1182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1125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1182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1210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1183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1126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1183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1211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1111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1184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1212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1127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1184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1213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1128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1184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1214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1129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1184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1215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1130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1184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1216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1111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1185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1185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1199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1185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1200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1182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1212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1131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1182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1213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1132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1182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1214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1133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1182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1215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1134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1182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1216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1135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1182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1217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1136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1182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1218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1182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1212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1137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1182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1213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1138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1182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1214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1139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1182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1215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1182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1140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1183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1210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1184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1212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1141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1184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1213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1142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1184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1214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1143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1184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1215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1185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1185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1201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1185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1185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1202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1182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1144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1182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1210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1182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1212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1145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1182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1213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1146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1182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1214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1147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1182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1215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1148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1182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1216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1149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1236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1116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1236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1188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1190</v>
      </c>
      <c r="V159" s="40"/>
      <c r="W159" s="40"/>
      <c r="X159" s="40"/>
      <c r="Y159" s="40"/>
      <c r="Z159" s="40"/>
      <c r="AA159" s="40" t="s">
        <v>1359</v>
      </c>
      <c r="AE159" s="37" t="s">
        <v>308</v>
      </c>
      <c r="AF159" s="37">
        <v>10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1109</v>
      </c>
      <c r="AO159" s="37" t="s">
        <v>1110</v>
      </c>
      <c r="AP159" s="37" t="s">
        <v>1098</v>
      </c>
      <c r="AQ159" s="37" t="s">
        <v>1099</v>
      </c>
      <c r="AR159" s="37" t="s">
        <v>1180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1236</v>
      </c>
      <c r="BA159" s="37" t="s">
        <v>938</v>
      </c>
      <c r="BB159" s="37" t="s">
        <v>365</v>
      </c>
      <c r="BC159" s="37" t="s">
        <v>1077</v>
      </c>
      <c r="BD159" s="37" t="s">
        <v>215</v>
      </c>
      <c r="BG159" s="37" t="s">
        <v>472</v>
      </c>
      <c r="BH159" s="37" t="s">
        <v>1112</v>
      </c>
      <c r="BI159" s="37" t="s">
        <v>1113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1182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1212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1150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1182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1213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1182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1212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1151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1182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1213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1186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1212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1152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1186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1213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1184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1212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1153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1184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1213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1185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1185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1199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1185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1200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1184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1212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1154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1184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1213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1185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1185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1199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1185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1200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1185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1203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1182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1212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1155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1182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1213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1279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1278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1188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1156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1314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897</v>
      </c>
      <c r="BA181" s="37" t="s">
        <v>1291</v>
      </c>
      <c r="BB181" s="37" t="s">
        <v>365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1286</v>
      </c>
      <c r="V182" s="40"/>
      <c r="W182" s="40"/>
      <c r="X182" s="40"/>
      <c r="Y182" s="40"/>
      <c r="Z182" s="40"/>
      <c r="AA182" s="56" t="s">
        <v>1354</v>
      </c>
      <c r="AE182" s="37" t="s">
        <v>308</v>
      </c>
      <c r="AF182" s="37">
        <v>10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1109</v>
      </c>
      <c r="AO182" s="37" t="s">
        <v>1110</v>
      </c>
      <c r="AP182" s="37" t="s">
        <v>1098</v>
      </c>
      <c r="AQ182" s="37" t="s">
        <v>1099</v>
      </c>
      <c r="AR182" s="37" t="s">
        <v>1180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897</v>
      </c>
      <c r="BA182" s="37" t="s">
        <v>1291</v>
      </c>
      <c r="BB182" s="37" t="s">
        <v>365</v>
      </c>
      <c r="BC182" s="37" t="s">
        <v>1077</v>
      </c>
      <c r="BD182" s="37" t="s">
        <v>389</v>
      </c>
      <c r="BG182" s="37" t="s">
        <v>472</v>
      </c>
      <c r="BH182" s="37" t="s">
        <v>1290</v>
      </c>
      <c r="BI182" s="37" t="s">
        <v>1287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1282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F183" s="37">
        <v>10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1355</v>
      </c>
      <c r="AS183" s="37">
        <v>1</v>
      </c>
      <c r="AT183" s="42"/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897</v>
      </c>
      <c r="BA183" s="37" t="s">
        <v>1291</v>
      </c>
      <c r="BB183" s="37" t="s">
        <v>365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1283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31</v>
      </c>
      <c r="AC184" s="37" t="s">
        <v>32</v>
      </c>
      <c r="AD184" s="37" t="s">
        <v>33</v>
      </c>
      <c r="AF184" s="37">
        <v>10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1356</v>
      </c>
      <c r="AS184" s="37">
        <v>1</v>
      </c>
      <c r="AT184" s="42"/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897</v>
      </c>
      <c r="BA184" s="37" t="s">
        <v>1291</v>
      </c>
      <c r="BB184" s="37" t="s">
        <v>365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1280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1281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1188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1157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1314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897</v>
      </c>
      <c r="BA187" s="37" t="s">
        <v>1291</v>
      </c>
      <c r="BB187" s="37" t="s">
        <v>365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1285</v>
      </c>
      <c r="V188" s="40"/>
      <c r="W188" s="40"/>
      <c r="X188" s="40"/>
      <c r="Y188" s="40"/>
      <c r="Z188" s="40"/>
      <c r="AA188" s="56" t="s">
        <v>1354</v>
      </c>
      <c r="AE188" s="37" t="s">
        <v>308</v>
      </c>
      <c r="AF188" s="37">
        <v>10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1109</v>
      </c>
      <c r="AO188" s="37" t="s">
        <v>1110</v>
      </c>
      <c r="AP188" s="37" t="s">
        <v>1098</v>
      </c>
      <c r="AQ188" s="37" t="s">
        <v>1099</v>
      </c>
      <c r="AR188" s="37" t="s">
        <v>1180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897</v>
      </c>
      <c r="BA188" s="37" t="s">
        <v>1291</v>
      </c>
      <c r="BB188" s="37" t="s">
        <v>365</v>
      </c>
      <c r="BC188" s="37" t="s">
        <v>1077</v>
      </c>
      <c r="BD188" s="37" t="s">
        <v>654</v>
      </c>
      <c r="BG188" s="37" t="s">
        <v>472</v>
      </c>
      <c r="BH188" s="37" t="s">
        <v>1289</v>
      </c>
      <c r="BI188" s="37" t="s">
        <v>1288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1284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F189" s="37">
        <v>10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1355</v>
      </c>
      <c r="AS189" s="37">
        <v>1</v>
      </c>
      <c r="AT189" s="42"/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897</v>
      </c>
      <c r="BA189" s="37" t="s">
        <v>1291</v>
      </c>
      <c r="BB189" s="37" t="s">
        <v>365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1158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1219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1159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1220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1160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1221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1161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1222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1187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1223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1292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1187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1224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1292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1187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1225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1292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1187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1226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1292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1162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1227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1163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1228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1187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1229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1292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1164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1313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1237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1237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1188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1341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1313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sonoff-ceiling-water-booster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6" s="37" t="str">
        <f>_xlfn.CONCAT(Table2[[#This Row],[device_manufacturer]], " ", Table2[[#This Row],[device_suggested_area]])</f>
        <v>Sonoff Ceiling</v>
      </c>
      <c r="AZ206" s="37" t="s">
        <v>533</v>
      </c>
      <c r="BA206" s="37" t="s">
        <v>531</v>
      </c>
      <c r="BB206" s="37" t="s">
        <v>365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1342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1360</v>
      </c>
      <c r="AE207" s="37" t="s">
        <v>532</v>
      </c>
      <c r="AF207" s="37">
        <v>10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1098</v>
      </c>
      <c r="AQ207" s="37" t="s">
        <v>1099</v>
      </c>
      <c r="AR207" s="37" t="s">
        <v>1180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sonoff-ceiling-water-booster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7" s="37" t="str">
        <f>_xlfn.CONCAT(Table2[[#This Row],[device_manufacturer]], " ", Table2[[#This Row],[device_suggested_area]])</f>
        <v>Sonoff Ceiling</v>
      </c>
      <c r="AZ207" s="37" t="s">
        <v>533</v>
      </c>
      <c r="BA207" s="37" t="s">
        <v>531</v>
      </c>
      <c r="BB207" s="37" t="s">
        <v>365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1343</v>
      </c>
      <c r="F208" s="39" t="str">
        <f>IF(ISBLANK(Table2[[#This Row],[unique_id]]), "", Table2[[#This Row],[unique_id]])</f>
        <v>ceiling_water_booster_plug_energy_power</v>
      </c>
      <c r="G208" s="37" t="s">
        <v>1092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F208" s="37">
        <v>10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1357</v>
      </c>
      <c r="AS208" s="37">
        <v>1</v>
      </c>
      <c r="AT208" s="42"/>
      <c r="AV208" s="37" t="str">
        <f>LOWER(SUBSTITUTE(SUBSTITUTE(Table2[[#This Row],[device_name]], " ", "-"), "_", "-"))</f>
        <v>sonoff-ceiling-water-booster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8" s="37" t="str">
        <f>_xlfn.CONCAT(Table2[[#This Row],[device_manufacturer]], " ", Table2[[#This Row],[device_suggested_area]])</f>
        <v>Sonoff Ceiling</v>
      </c>
      <c r="AZ208" s="37" t="s">
        <v>533</v>
      </c>
      <c r="BA208" s="37" t="s">
        <v>531</v>
      </c>
      <c r="BB208" s="37" t="s">
        <v>365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1344</v>
      </c>
      <c r="F209" s="39" t="str">
        <f>IF(ISBLANK(Table2[[#This Row],[unique_id]]), "", Table2[[#This Row],[unique_id]])</f>
        <v>ceiling_water_booster_plug_energy_total</v>
      </c>
      <c r="G209" s="37" t="s">
        <v>1093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1091</v>
      </c>
      <c r="AF209" s="37">
        <v>10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1358</v>
      </c>
      <c r="AS209" s="37">
        <v>1</v>
      </c>
      <c r="AT209" s="42"/>
      <c r="AV209" s="37" t="str">
        <f>LOWER(SUBSTITUTE(SUBSTITUTE(Table2[[#This Row],[device_name]], " ", "-"), "_", "-"))</f>
        <v>sonoff-ceiling-water-booster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9" s="37" t="str">
        <f>_xlfn.CONCAT(Table2[[#This Row],[device_manufacturer]], " ", Table2[[#This Row],[device_suggested_area]])</f>
        <v>Sonoff Ceiling</v>
      </c>
      <c r="AZ209" s="37" t="s">
        <v>533</v>
      </c>
      <c r="BA209" s="37" t="s">
        <v>531</v>
      </c>
      <c r="BB209" s="37" t="s">
        <v>365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1349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1313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sonoff-garden-pool-filter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0" s="37" t="str">
        <f>_xlfn.CONCAT(Table2[[#This Row],[device_manufacturer]], " ", Table2[[#This Row],[device_suggested_area]])</f>
        <v>Sonoff Garden</v>
      </c>
      <c r="AZ210" s="37" t="s">
        <v>350</v>
      </c>
      <c r="BA210" s="37" t="s">
        <v>531</v>
      </c>
      <c r="BB210" s="37" t="s">
        <v>365</v>
      </c>
      <c r="BC210" s="37" t="s">
        <v>1077</v>
      </c>
      <c r="BD210" s="37" t="s">
        <v>673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1350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1360</v>
      </c>
      <c r="AE211" s="37" t="s">
        <v>1353</v>
      </c>
      <c r="AF211" s="37">
        <v>10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_xlfn.CONCAT("tasmota/device/",Table2[[#This Row],[unique_id]], "/tele/LWT")</f>
        <v>tasmota/device/garden_pool_filter_plug/tele/LWT</v>
      </c>
      <c r="AP211" s="37" t="s">
        <v>1098</v>
      </c>
      <c r="AQ211" s="37" t="s">
        <v>1099</v>
      </c>
      <c r="AR211" s="37" t="s">
        <v>1180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sonoff-garden-pool-filter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1" s="37" t="str">
        <f>_xlfn.CONCAT(Table2[[#This Row],[device_manufacturer]], " ", Table2[[#This Row],[device_suggested_area]])</f>
        <v>Sonoff Garden</v>
      </c>
      <c r="AZ211" s="37" t="s">
        <v>350</v>
      </c>
      <c r="BA211" s="37" t="s">
        <v>531</v>
      </c>
      <c r="BB211" s="37" t="s">
        <v>365</v>
      </c>
      <c r="BC211" s="37" t="s">
        <v>1077</v>
      </c>
      <c r="BD211" s="37" t="s">
        <v>673</v>
      </c>
      <c r="BG211" s="37" t="s">
        <v>472</v>
      </c>
      <c r="BH211" s="37" t="s">
        <v>1277</v>
      </c>
      <c r="BI211" s="37" t="s">
        <v>1276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1351</v>
      </c>
      <c r="F212" s="39" t="str">
        <f>IF(ISBLANK(Table2[[#This Row],[unique_id]]), "", Table2[[#This Row],[unique_id]])</f>
        <v>garden_pool_filter_plug_energy_power</v>
      </c>
      <c r="G212" s="37" t="s">
        <v>1092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F212" s="37">
        <v>10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R212" s="37" t="s">
        <v>1357</v>
      </c>
      <c r="AS212" s="37">
        <v>1</v>
      </c>
      <c r="AT212" s="42"/>
      <c r="AV212" s="37" t="str">
        <f>LOWER(SUBSTITUTE(SUBSTITUTE(Table2[[#This Row],[device_name]], " ", "-"), "_", "-"))</f>
        <v>sonoff-garden-pool-filter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2" s="37" t="str">
        <f>_xlfn.CONCAT(Table2[[#This Row],[device_manufacturer]], " ", Table2[[#This Row],[device_suggested_area]])</f>
        <v>Sonoff Garden</v>
      </c>
      <c r="AZ212" s="37" t="s">
        <v>350</v>
      </c>
      <c r="BA212" s="37" t="s">
        <v>531</v>
      </c>
      <c r="BB212" s="37" t="s">
        <v>365</v>
      </c>
      <c r="BC212" s="37" t="s">
        <v>1077</v>
      </c>
      <c r="BD212" s="37" t="s">
        <v>673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1352</v>
      </c>
      <c r="F213" s="39" t="str">
        <f>IF(ISBLANK(Table2[[#This Row],[unique_id]]), "", Table2[[#This Row],[unique_id]])</f>
        <v>garden_pool_filter_plug_energy_total</v>
      </c>
      <c r="G213" s="37" t="s">
        <v>1093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1091</v>
      </c>
      <c r="AF213" s="37">
        <v>10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R213" s="37" t="s">
        <v>1358</v>
      </c>
      <c r="AS213" s="37">
        <v>1</v>
      </c>
      <c r="AT213" s="42"/>
      <c r="AV213" s="37" t="str">
        <f>LOWER(SUBSTITUTE(SUBSTITUTE(Table2[[#This Row],[device_name]], " ", "-"), "_", "-"))</f>
        <v>sonoff-garden-pool-filter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3" s="37" t="str">
        <f>_xlfn.CONCAT(Table2[[#This Row],[device_manufacturer]], " ", Table2[[#This Row],[device_suggested_area]])</f>
        <v>Sonoff Garden</v>
      </c>
      <c r="AZ213" s="37" t="s">
        <v>350</v>
      </c>
      <c r="BA213" s="37" t="s">
        <v>531</v>
      </c>
      <c r="BB213" s="37" t="s">
        <v>365</v>
      </c>
      <c r="BC213" s="37" t="s">
        <v>1077</v>
      </c>
      <c r="BD213" s="37" t="s">
        <v>673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1323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1324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1325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1326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1327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1328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1329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1330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1331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1332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1333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1334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1335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1336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1337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1338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1339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1340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1250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1296</v>
      </c>
      <c r="BA265" s="21" t="s">
        <v>1275</v>
      </c>
      <c r="BB265" s="21" t="s">
        <v>294</v>
      </c>
      <c r="BC265" s="21" t="s">
        <v>1205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1296</v>
      </c>
      <c r="BA266" s="21" t="s">
        <v>1275</v>
      </c>
      <c r="BB266" s="21" t="s">
        <v>294</v>
      </c>
      <c r="BC266" s="21" t="s">
        <v>1205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1296</v>
      </c>
      <c r="BA267" s="21" t="s">
        <v>1275</v>
      </c>
      <c r="BB267" s="21" t="s">
        <v>294</v>
      </c>
      <c r="BC267" s="21" t="s">
        <v>1205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1296</v>
      </c>
      <c r="BA268" s="21" t="s">
        <v>1275</v>
      </c>
      <c r="BB268" s="21" t="s">
        <v>294</v>
      </c>
      <c r="BC268" s="21" t="s">
        <v>1205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1296</v>
      </c>
      <c r="BA269" s="21" t="s">
        <v>1275</v>
      </c>
      <c r="BB269" s="21" t="s">
        <v>294</v>
      </c>
      <c r="BC269" s="21" t="s">
        <v>1205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1309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1309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1207</v>
      </c>
      <c r="BA287" s="21" t="s">
        <v>1209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1207</v>
      </c>
      <c r="BA288" s="21" t="s">
        <v>1209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1207</v>
      </c>
      <c r="BA289" s="21" t="s">
        <v>1209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1207</v>
      </c>
      <c r="BA290" s="21" t="s">
        <v>1209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1316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1313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1195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1315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1195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1188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1165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1313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1238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1238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1188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1166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1312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1235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1235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1188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1167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1312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1235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1235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1189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1168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1312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1188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1169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1312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1188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1170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1312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1188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1171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1312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1188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1172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1313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1239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1239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1188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1173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1313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1240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1240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1188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1174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1312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1188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1175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1312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1189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1317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1312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1318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1188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1319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1312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1300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1320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1300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1189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1321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1312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1301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1322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1301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1189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1117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1235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1115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1235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1189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1176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1314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1235</v>
      </c>
      <c r="BA327" s="37" t="s">
        <v>1108</v>
      </c>
      <c r="BB327" s="37" t="s">
        <v>365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1361</v>
      </c>
      <c r="AE328" s="37" t="s">
        <v>263</v>
      </c>
      <c r="AF328" s="37">
        <v>10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1109</v>
      </c>
      <c r="AO328" s="37" t="s">
        <v>1110</v>
      </c>
      <c r="AP328" s="37" t="s">
        <v>1098</v>
      </c>
      <c r="AQ328" s="37" t="s">
        <v>1099</v>
      </c>
      <c r="AR328" s="37" t="s">
        <v>1180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1235</v>
      </c>
      <c r="BA328" s="37" t="s">
        <v>1108</v>
      </c>
      <c r="BB328" s="37" t="s">
        <v>365</v>
      </c>
      <c r="BC328" s="37" t="s">
        <v>1077</v>
      </c>
      <c r="BD328" s="37" t="s">
        <v>28</v>
      </c>
      <c r="BG328" s="37" t="s">
        <v>472</v>
      </c>
      <c r="BH328" s="37" t="s">
        <v>1107</v>
      </c>
      <c r="BI328" s="37" t="s">
        <v>1106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1177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F329" s="37">
        <v>10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1357</v>
      </c>
      <c r="AS329" s="37">
        <v>1</v>
      </c>
      <c r="AT329" s="42"/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1235</v>
      </c>
      <c r="BA329" s="37" t="s">
        <v>1108</v>
      </c>
      <c r="BB329" s="37" t="s">
        <v>365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1178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1091</v>
      </c>
      <c r="AF330" s="37">
        <v>10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1358</v>
      </c>
      <c r="AS330" s="37">
        <v>1</v>
      </c>
      <c r="AT330" s="42"/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1235</v>
      </c>
      <c r="BA330" s="37" t="s">
        <v>1108</v>
      </c>
      <c r="BB330" s="37" t="s">
        <v>365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1191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tplink-ceiling-network-switch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1" s="32" t="str">
        <f>_xlfn.CONCAT(Table2[[#This Row],[device_manufacturer]], " ", Table2[[#This Row],[device_suggested_area]])</f>
        <v>TPLink 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1192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tplink-ceiling-network-switch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2" s="32" t="str">
        <f>_xlfn.CONCAT(Table2[[#This Row],[device_manufacturer]], " ", Table2[[#This Row],[device_suggested_area]])</f>
        <v>TPLink 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1188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1345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1314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sonoff-ceiling-network-switch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3" s="37" t="str">
        <f>_xlfn.CONCAT(Table2[[#This Row],[device_manufacturer]], " ", Table2[[#This Row],[device_suggested_area]])</f>
        <v>Sonoff Ceiling</v>
      </c>
      <c r="AZ333" s="37" t="s">
        <v>230</v>
      </c>
      <c r="BA333" s="37" t="s">
        <v>1108</v>
      </c>
      <c r="BB333" s="37" t="s">
        <v>365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1346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1361</v>
      </c>
      <c r="AE334" s="37" t="s">
        <v>264</v>
      </c>
      <c r="AF334" s="37">
        <v>10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1109</v>
      </c>
      <c r="AO334" s="37" t="s">
        <v>1110</v>
      </c>
      <c r="AP334" s="37" t="s">
        <v>1098</v>
      </c>
      <c r="AQ334" s="37" t="s">
        <v>1099</v>
      </c>
      <c r="AR334" s="37" t="s">
        <v>1180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sonoff-ceiling-network-switch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4" s="37" t="str">
        <f>_xlfn.CONCAT(Table2[[#This Row],[device_manufacturer]], " ", Table2[[#This Row],[device_suggested_area]])</f>
        <v>Sonoff Ceiling</v>
      </c>
      <c r="AZ334" s="37" t="s">
        <v>230</v>
      </c>
      <c r="BA334" s="37" t="s">
        <v>1108</v>
      </c>
      <c r="BB334" s="37" t="s">
        <v>365</v>
      </c>
      <c r="BC334" s="37" t="s">
        <v>1077</v>
      </c>
      <c r="BD334" s="37" t="s">
        <v>442</v>
      </c>
      <c r="BG334" s="37" t="s">
        <v>472</v>
      </c>
      <c r="BH334" s="57" t="s">
        <v>1194</v>
      </c>
      <c r="BI334" s="37" t="s">
        <v>1193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1347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F335" s="37">
        <v>10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1357</v>
      </c>
      <c r="AS335" s="37">
        <v>1</v>
      </c>
      <c r="AT335" s="42"/>
      <c r="AV335" s="37" t="str">
        <f>LOWER(SUBSTITUTE(SUBSTITUTE(Table2[[#This Row],[device_name]], " ", "-"), "_", "-"))</f>
        <v>sonoff-ceiling-network-switch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5" s="37" t="str">
        <f>_xlfn.CONCAT(Table2[[#This Row],[device_manufacturer]], " ", Table2[[#This Row],[device_suggested_area]])</f>
        <v>Sonoff Ceiling</v>
      </c>
      <c r="AZ335" s="37" t="s">
        <v>230</v>
      </c>
      <c r="BA335" s="37" t="s">
        <v>1108</v>
      </c>
      <c r="BB335" s="37" t="s">
        <v>365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1348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1091</v>
      </c>
      <c r="AF336" s="37">
        <v>10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1358</v>
      </c>
      <c r="AS336" s="37">
        <v>1</v>
      </c>
      <c r="AT336" s="42"/>
      <c r="AV336" s="37" t="str">
        <f>LOWER(SUBSTITUTE(SUBSTITUTE(Table2[[#This Row],[device_name]], " ", "-"), "_", "-"))</f>
        <v>sonoff-ceiling-network-switch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6" s="37" t="str">
        <f>_xlfn.CONCAT(Table2[[#This Row],[device_manufacturer]], " ", Table2[[#This Row],[device_suggested_area]])</f>
        <v>Sonoff Ceiling</v>
      </c>
      <c r="AZ336" s="37" t="s">
        <v>230</v>
      </c>
      <c r="BA336" s="37" t="s">
        <v>1108</v>
      </c>
      <c r="BB336" s="37" t="s">
        <v>365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1179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1312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1241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1241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1188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1181</v>
      </c>
      <c r="U339" s="37"/>
      <c r="V339" s="40"/>
      <c r="W339" s="40"/>
      <c r="X339" s="40"/>
      <c r="Y339" s="40"/>
      <c r="Z339" s="40"/>
      <c r="AA339" s="40" t="s">
        <v>1362</v>
      </c>
      <c r="AB339" s="37"/>
      <c r="AC339" s="37"/>
      <c r="AD339" s="37"/>
      <c r="AE339" s="37" t="s">
        <v>691</v>
      </c>
      <c r="AF339" s="37">
        <v>10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1109</v>
      </c>
      <c r="AO339" s="37" t="s">
        <v>1110</v>
      </c>
      <c r="AP339" s="37" t="s">
        <v>1098</v>
      </c>
      <c r="AQ339" s="37" t="s">
        <v>1099</v>
      </c>
      <c r="AR339" s="37" t="s">
        <v>1180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938</v>
      </c>
      <c r="BB339" s="37" t="s">
        <v>365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1230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1231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1232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1204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1204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1204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1272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1272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1266</v>
      </c>
      <c r="BB373" s="21" t="s">
        <v>245</v>
      </c>
      <c r="BC373" s="21" t="s">
        <v>1273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1266</v>
      </c>
      <c r="BB374" s="21" t="s">
        <v>245</v>
      </c>
      <c r="BC374" s="21" t="s">
        <v>1273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1272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1272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997</v>
      </c>
      <c r="BA377" s="21" t="s">
        <v>1274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1195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1195</v>
      </c>
      <c r="BA380" s="21" t="s">
        <v>1267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1004</v>
      </c>
      <c r="BA381" s="21" t="s">
        <v>1274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1195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683</v>
      </c>
      <c r="BA384" s="21" t="s">
        <v>1270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1268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1268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988</v>
      </c>
      <c r="BA387" s="21" t="s">
        <v>1269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1268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1268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1198</v>
      </c>
      <c r="BA390" s="21" t="s">
        <v>1271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1252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1265</v>
      </c>
      <c r="BA394" s="27" t="s">
        <v>794</v>
      </c>
      <c r="BB394" s="21" t="s">
        <v>365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1252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1265</v>
      </c>
      <c r="BA399" s="27" t="s">
        <v>794</v>
      </c>
      <c r="BB399" s="21" t="s">
        <v>365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1247</v>
      </c>
      <c r="AY414" s="21" t="str">
        <f>_xlfn.CONCAT(Table2[[#This Row],[device_manufacturer]], " ", Table2[[#This Row],[device_suggested_area]])</f>
        <v>UniFi Rack</v>
      </c>
      <c r="AZ414" s="21" t="s">
        <v>1305</v>
      </c>
      <c r="BA414" s="21" t="s">
        <v>1246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1248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1242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1248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1243</v>
      </c>
      <c r="BB416" s="21" t="s">
        <v>244</v>
      </c>
      <c r="BC416" s="21" t="s">
        <v>1311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1249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1244</v>
      </c>
      <c r="BB417" s="21" t="s">
        <v>244</v>
      </c>
      <c r="BC417" s="21" t="s">
        <v>1310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1249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1245</v>
      </c>
      <c r="BB418" s="21" t="s">
        <v>244</v>
      </c>
      <c r="BC418" s="21" t="s">
        <v>1310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1247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1293</v>
      </c>
      <c r="AY420" s="21" t="str">
        <f>_xlfn.CONCAT(Table2[[#This Row],[device_manufacturer]], " ", Table2[[#This Row],[device_suggested_area]])</f>
        <v>Apple Rack</v>
      </c>
      <c r="AZ420" s="21" t="s">
        <v>1254</v>
      </c>
      <c r="BA420" s="21" t="s">
        <v>1253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1293</v>
      </c>
      <c r="AY421" s="21" t="str">
        <f>_xlfn.CONCAT(Table2[[#This Row],[device_manufacturer]], " ", Table2[[#This Row],[device_suggested_area]])</f>
        <v>Apple Rack</v>
      </c>
      <c r="AZ421" s="21" t="s">
        <v>1254</v>
      </c>
      <c r="BA421" s="21" t="s">
        <v>1253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1293</v>
      </c>
      <c r="AY422" s="21" t="str">
        <f>_xlfn.CONCAT(Table2[[#This Row],[device_manufacturer]], " ", Table2[[#This Row],[device_suggested_area]])</f>
        <v>Apple Rack</v>
      </c>
      <c r="AZ422" s="21" t="s">
        <v>1254</v>
      </c>
      <c r="BA422" s="21" t="s">
        <v>1253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1294</v>
      </c>
      <c r="AY423" s="21" t="str">
        <f>_xlfn.CONCAT(Table2[[#This Row],[device_manufacturer]], " ", Table2[[#This Row],[device_suggested_area]])</f>
        <v>Apple Rack</v>
      </c>
      <c r="AZ423" s="21" t="s">
        <v>1256</v>
      </c>
      <c r="BA423" s="21" t="s">
        <v>1255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1294</v>
      </c>
      <c r="AY424" s="21" t="str">
        <f>_xlfn.CONCAT(Table2[[#This Row],[device_manufacturer]], " ", Table2[[#This Row],[device_suggested_area]])</f>
        <v>Apple Rack</v>
      </c>
      <c r="AZ424" s="21" t="s">
        <v>1258</v>
      </c>
      <c r="BA424" s="21" t="s">
        <v>1257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1294</v>
      </c>
      <c r="AY425" s="21" t="str">
        <f>_xlfn.CONCAT(Table2[[#This Row],[device_manufacturer]], " ", Table2[[#This Row],[device_suggested_area]])</f>
        <v>Apple Rack</v>
      </c>
      <c r="AZ425" s="21" t="s">
        <v>1262</v>
      </c>
      <c r="BA425" s="21" t="s">
        <v>1259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1294</v>
      </c>
      <c r="AY426" s="21" t="str">
        <f>_xlfn.CONCAT(Table2[[#This Row],[device_manufacturer]], " ", Table2[[#This Row],[device_suggested_area]])</f>
        <v>Apple Rack</v>
      </c>
      <c r="AZ426" s="21" t="s">
        <v>1261</v>
      </c>
      <c r="BA426" s="21" t="s">
        <v>1260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1295</v>
      </c>
      <c r="AY427" s="21" t="str">
        <f>_xlfn.CONCAT(Table2[[#This Row],[device_manufacturer]], " ", Table2[[#This Row],[device_suggested_area]])</f>
        <v>Broardcom Rack</v>
      </c>
      <c r="AZ427" s="21" t="s">
        <v>1264</v>
      </c>
      <c r="BA427" s="21" t="s">
        <v>1263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1251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1302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1303</v>
      </c>
      <c r="BB430" s="21" t="s">
        <v>275</v>
      </c>
      <c r="BC430" s="22" t="s">
        <v>1304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2023-07-25T13:19:58Z</dcterms:modified>
</cp:coreProperties>
</file>