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67B478D5-7517-9948-A40D-9E662DBE84E1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56" i="1" l="1"/>
  <c r="Z155" i="1"/>
  <c r="AI81" i="1"/>
  <c r="W81" i="1"/>
  <c r="V81" i="1"/>
  <c r="F81" i="1"/>
  <c r="Z158" i="1"/>
  <c r="Z159" i="1"/>
  <c r="Z160" i="1"/>
  <c r="Z161" i="1"/>
  <c r="Z15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62" i="1"/>
  <c r="F163" i="1"/>
  <c r="F164" i="1"/>
  <c r="F78" i="1"/>
  <c r="F166" i="1"/>
  <c r="F167" i="1"/>
  <c r="F168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2" i="1"/>
  <c r="F244" i="1"/>
  <c r="F245" i="1"/>
  <c r="F149" i="1"/>
  <c r="F150" i="1"/>
  <c r="F151" i="1"/>
  <c r="F152" i="1"/>
  <c r="F246" i="1"/>
  <c r="F248" i="1"/>
  <c r="F249" i="1"/>
  <c r="F251" i="1"/>
  <c r="F252" i="1"/>
  <c r="F253" i="1"/>
  <c r="F254" i="1"/>
  <c r="F257" i="1"/>
  <c r="F266" i="1"/>
  <c r="F267" i="1"/>
  <c r="F268" i="1"/>
  <c r="F269" i="1"/>
  <c r="F165" i="1"/>
  <c r="F270" i="1"/>
  <c r="F271" i="1"/>
  <c r="F272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57" i="1"/>
  <c r="F158" i="1"/>
  <c r="F243" i="1"/>
  <c r="F159" i="1"/>
  <c r="F160" i="1"/>
  <c r="F148" i="1"/>
  <c r="F247" i="1"/>
  <c r="F153" i="1"/>
  <c r="F154" i="1"/>
  <c r="F250" i="1"/>
  <c r="F161" i="1"/>
  <c r="F156" i="1"/>
  <c r="F155" i="1"/>
  <c r="F146" i="1"/>
  <c r="F255" i="1"/>
  <c r="F256" i="1"/>
  <c r="F147" i="1"/>
  <c r="F258" i="1"/>
  <c r="F259" i="1"/>
  <c r="F260" i="1"/>
  <c r="F261" i="1"/>
  <c r="F262" i="1"/>
  <c r="F263" i="1"/>
  <c r="F264" i="1"/>
  <c r="F265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AI75" i="1"/>
  <c r="W75" i="1"/>
  <c r="V75" i="1"/>
  <c r="AD245" i="1"/>
  <c r="Z245" i="1" s="1"/>
  <c r="AD244" i="1"/>
  <c r="Z244" i="1" s="1"/>
  <c r="AI242" i="1"/>
  <c r="AD252" i="1"/>
  <c r="Z252" i="1" s="1"/>
  <c r="AD251" i="1"/>
  <c r="Z251" i="1" s="1"/>
  <c r="AD249" i="1"/>
  <c r="Z249" i="1" s="1"/>
  <c r="AI248" i="1"/>
  <c r="AI246" i="1"/>
  <c r="AI152" i="1"/>
  <c r="AI76" i="1"/>
  <c r="V80" i="1"/>
  <c r="W80" i="1"/>
  <c r="AI80" i="1"/>
  <c r="AD167" i="1"/>
  <c r="Z167" i="1" s="1"/>
  <c r="AD168" i="1"/>
  <c r="Z168" i="1" s="1"/>
  <c r="AD166" i="1"/>
  <c r="Z166" i="1" s="1"/>
  <c r="AD164" i="1"/>
  <c r="Z164" i="1" s="1"/>
  <c r="AD163" i="1"/>
  <c r="Z163" i="1" s="1"/>
  <c r="AD162" i="1"/>
  <c r="Z162" i="1" s="1"/>
  <c r="AI162" i="1"/>
  <c r="AD154" i="1"/>
  <c r="Z154" i="1" s="1"/>
  <c r="AD153" i="1"/>
  <c r="Z153" i="1" s="1"/>
  <c r="AD148" i="1"/>
  <c r="Z148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272" i="1"/>
  <c r="Z272" i="1" s="1"/>
  <c r="V272" i="1"/>
  <c r="W272" i="1"/>
  <c r="AI272" i="1"/>
  <c r="AD271" i="1"/>
  <c r="Z271" i="1" s="1"/>
  <c r="AD270" i="1"/>
  <c r="Z270" i="1" s="1"/>
  <c r="AD269" i="1"/>
  <c r="Z269" i="1" s="1"/>
  <c r="AD268" i="1"/>
  <c r="Z268" i="1" s="1"/>
  <c r="AD267" i="1"/>
  <c r="Z267" i="1" s="1"/>
  <c r="AD266" i="1"/>
  <c r="Z266" i="1" s="1"/>
  <c r="AD257" i="1"/>
  <c r="Z257" i="1" s="1"/>
  <c r="AD254" i="1"/>
  <c r="Z254" i="1" s="1"/>
  <c r="AD253" i="1"/>
  <c r="Z253" i="1" s="1"/>
  <c r="AD242" i="1"/>
  <c r="Z242" i="1" s="1"/>
  <c r="V269" i="1"/>
  <c r="W269" i="1"/>
  <c r="AI269" i="1"/>
  <c r="V270" i="1"/>
  <c r="W270" i="1"/>
  <c r="AI270" i="1"/>
  <c r="V271" i="1"/>
  <c r="W271" i="1"/>
  <c r="AI27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163" i="1"/>
  <c r="AI164" i="1"/>
  <c r="AI78" i="1"/>
  <c r="AI166" i="1"/>
  <c r="AI167" i="1"/>
  <c r="AI168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253" i="1"/>
  <c r="AI254" i="1"/>
  <c r="AI257" i="1"/>
  <c r="AI266" i="1"/>
  <c r="AI267" i="1"/>
  <c r="AI268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157" i="1"/>
  <c r="AI158" i="1"/>
  <c r="AI243" i="1"/>
  <c r="AI159" i="1"/>
  <c r="AI160" i="1"/>
  <c r="AI148" i="1"/>
  <c r="AI247" i="1"/>
  <c r="AI153" i="1"/>
  <c r="AI154" i="1"/>
  <c r="AI250" i="1"/>
  <c r="AI161" i="1"/>
  <c r="AI156" i="1"/>
  <c r="AI155" i="1"/>
  <c r="AI146" i="1"/>
  <c r="AI255" i="1"/>
  <c r="AI256" i="1"/>
  <c r="AI147" i="1"/>
  <c r="AI258" i="1"/>
  <c r="AI259" i="1"/>
  <c r="AI260" i="1"/>
  <c r="AI261" i="1"/>
  <c r="AI262" i="1"/>
  <c r="AI263" i="1"/>
  <c r="AI264" i="1"/>
  <c r="AI265" i="1"/>
  <c r="AI77" i="1"/>
  <c r="AI79" i="1"/>
  <c r="AI241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W221" i="1"/>
  <c r="V221" i="1"/>
  <c r="W245" i="1"/>
  <c r="V245" i="1"/>
  <c r="W244" i="1"/>
  <c r="V244" i="1"/>
  <c r="W242" i="1"/>
  <c r="V242" i="1"/>
  <c r="W175" i="1"/>
  <c r="V175" i="1"/>
  <c r="W174" i="1"/>
  <c r="V174" i="1"/>
  <c r="W173" i="1"/>
  <c r="V173" i="1"/>
  <c r="W258" i="1"/>
  <c r="V258" i="1"/>
  <c r="W255" i="1"/>
  <c r="V255" i="1"/>
  <c r="W148" i="1"/>
  <c r="V148" i="1"/>
  <c r="V82" i="1"/>
  <c r="W82" i="1"/>
  <c r="V274" i="1"/>
  <c r="W274" i="1"/>
  <c r="V273" i="1"/>
  <c r="W273" i="1"/>
  <c r="V241" i="1"/>
  <c r="W241" i="1"/>
  <c r="V79" i="1"/>
  <c r="W79" i="1"/>
  <c r="V77" i="1"/>
  <c r="W77" i="1"/>
  <c r="V76" i="1"/>
  <c r="W76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6" i="1"/>
  <c r="W276" i="1"/>
  <c r="V278" i="1"/>
  <c r="W278" i="1"/>
  <c r="V279" i="1"/>
  <c r="W279" i="1"/>
  <c r="V280" i="1"/>
  <c r="W280" i="1"/>
  <c r="V277" i="1"/>
  <c r="W277" i="1"/>
  <c r="V275" i="1"/>
  <c r="W275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W210" i="1"/>
  <c r="V210" i="1"/>
  <c r="W209" i="1"/>
  <c r="V209" i="1"/>
  <c r="W208" i="1"/>
  <c r="V208" i="1"/>
  <c r="W207" i="1"/>
  <c r="V207" i="1"/>
  <c r="V313" i="1"/>
  <c r="W31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01" i="1"/>
  <c r="W301" i="1"/>
  <c r="V135" i="1"/>
  <c r="W135" i="1"/>
  <c r="V136" i="1"/>
  <c r="W136" i="1"/>
  <c r="V137" i="1"/>
  <c r="W137" i="1"/>
  <c r="V138" i="1"/>
  <c r="W138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147" i="1"/>
  <c r="V147" i="1"/>
  <c r="W146" i="1"/>
  <c r="V146" i="1"/>
  <c r="W155" i="1"/>
  <c r="V155" i="1"/>
  <c r="W156" i="1"/>
  <c r="V156" i="1"/>
  <c r="W161" i="1"/>
  <c r="V161" i="1"/>
  <c r="W154" i="1"/>
  <c r="V154" i="1"/>
  <c r="W153" i="1"/>
  <c r="V153" i="1"/>
  <c r="W160" i="1"/>
  <c r="V160" i="1"/>
  <c r="W159" i="1"/>
  <c r="V159" i="1"/>
  <c r="W158" i="1"/>
  <c r="V158" i="1"/>
  <c r="W157" i="1"/>
  <c r="V157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6" i="1"/>
  <c r="V246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168" i="1"/>
  <c r="V168" i="1"/>
  <c r="W167" i="1"/>
  <c r="V167" i="1"/>
  <c r="W166" i="1"/>
  <c r="V166" i="1"/>
  <c r="W78" i="1"/>
  <c r="V78" i="1"/>
  <c r="W164" i="1"/>
  <c r="V164" i="1"/>
  <c r="W163" i="1"/>
  <c r="V163" i="1"/>
  <c r="W162" i="1"/>
  <c r="V16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4" i="1" l="1"/>
  <c r="AI245" i="1"/>
  <c r="AI252" i="1"/>
  <c r="AI251" i="1"/>
  <c r="AD246" i="1"/>
  <c r="Z246" i="1" s="1"/>
  <c r="AI249" i="1"/>
  <c r="AD248" i="1"/>
  <c r="Z248" i="1" s="1"/>
</calcChain>
</file>

<file path=xl/sharedStrings.xml><?xml version="1.0" encoding="utf-8"?>
<sst xmlns="http://schemas.openxmlformats.org/spreadsheetml/2006/main" count="3175" uniqueCount="780">
  <si>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</si>
  <si>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</si>
  <si>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</si>
  <si>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</si>
  <si>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</si>
  <si>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</si>
  <si>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</si>
  <si>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</si>
  <si>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</si>
  <si>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</si>
  <si>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</si>
  <si>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</si>
  <si>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</si>
  <si>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</si>
  <si>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</si>
  <si>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</si>
  <si>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</si>
  <si>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</si>
  <si>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</si>
  <si>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</si>
  <si>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</si>
  <si>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</si>
  <si>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</si>
  <si>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</si>
  <si>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</si>
  <si>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</si>
  <si>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</si>
  <si>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</si>
  <si>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</si>
  <si>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</si>
  <si>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</si>
  <si>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</si>
  <si>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</si>
  <si>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</si>
  <si>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</si>
  <si>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</si>
  <si>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</si>
  <si>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</si>
  <si>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</si>
  <si>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</si>
  <si>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</si>
  <si>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</si>
  <si>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</si>
  <si>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</si>
  <si>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</si>
  <si>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</si>
  <si>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</si>
  <si>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</si>
  <si>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</si>
  <si>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</si>
  <si>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</si>
  <si>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</si>
  <si>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</si>
  <si>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</si>
  <si>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</si>
  <si>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</si>
  <si>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</si>
  <si>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</si>
  <si>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</si>
  <si>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</si>
  <si>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</si>
  <si>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</si>
  <si>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</si>
  <si>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</si>
  <si>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</si>
  <si>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</si>
  <si>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</si>
  <si>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</si>
  <si>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</si>
  <si>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</si>
  <si>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</si>
  <si>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</si>
  <si>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</si>
  <si>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</si>
  <si>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</si>
  <si>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</si>
  <si>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</si>
  <si>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</si>
  <si>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</si>
  <si>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</si>
  <si>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</si>
  <si>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</si>
  <si>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</si>
  <si>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</si>
  <si>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</si>
  <si>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</si>
  <si>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</si>
  <si>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</si>
  <si>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</si>
  <si>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</si>
  <si>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</si>
  <si>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</si>
  <si>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</si>
  <si>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</si>
  <si>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</si>
  <si>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</si>
  <si>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</si>
  <si>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</si>
  <si>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</si>
  <si>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</si>
  <si>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</si>
  <si>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</si>
  <si>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</si>
  <si>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</si>
  <si>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</si>
  <si>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</si>
  <si>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</si>
  <si>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</si>
  <si>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</si>
  <si>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</si>
  <si>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</si>
  <si>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</si>
  <si>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</si>
  <si>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</si>
  <si>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</si>
  <si>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</si>
  <si>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</si>
  <si>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</si>
  <si>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</si>
  <si>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</si>
  <si>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</si>
  <si>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</si>
  <si>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</si>
  <si>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</si>
  <si>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</si>
  <si>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</si>
  <si>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</si>
  <si>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</si>
  <si>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</si>
  <si>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</si>
  <si>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</si>
  <si>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</si>
  <si>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</si>
  <si>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</si>
  <si>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</si>
  <si>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</si>
  <si>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</si>
  <si>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</si>
  <si>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</si>
  <si>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</si>
  <si>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</si>
  <si>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</si>
  <si>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</si>
  <si>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</si>
  <si>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</si>
  <si>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</si>
  <si>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</si>
  <si>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</si>
  <si>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</si>
  <si>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</si>
  <si>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</si>
  <si>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</si>
  <si>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</si>
  <si>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</si>
  <si>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</si>
  <si>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</si>
  <si>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</si>
  <si>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</si>
  <si>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</si>
  <si>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</si>
  <si>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</si>
  <si>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</si>
  <si>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</si>
  <si>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</si>
  <si>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</si>
  <si>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</si>
  <si>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</si>
  <si>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</si>
  <si>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</si>
  <si>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</si>
  <si>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</si>
  <si>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</si>
  <si>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</si>
  <si>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</si>
  <si>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</si>
  <si>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</si>
  <si>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</si>
  <si>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</si>
  <si>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</si>
  <si>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</si>
  <si>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</si>
  <si>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</si>
  <si>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</si>
  <si>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</si>
  <si>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</si>
  <si>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</si>
  <si>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</si>
  <si>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</si>
  <si>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</si>
  <si>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</si>
  <si>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</si>
  <si>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</si>
  <si>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</si>
  <si>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</si>
  <si>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</si>
  <si>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</si>
  <si>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</si>
  <si>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</si>
  <si>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</si>
  <si>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</si>
  <si>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</si>
  <si>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</si>
  <si>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</si>
  <si>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</si>
  <si>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</si>
  <si>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</si>
  <si>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</si>
  <si>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</si>
  <si>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</si>
  <si>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</si>
  <si>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</si>
  <si>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</si>
  <si>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</si>
  <si>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</si>
  <si>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</si>
  <si>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</si>
  <si>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</si>
  <si>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</si>
  <si>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</si>
  <si>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</si>
  <si>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</si>
  <si>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</si>
  <si>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</si>
  <si>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</si>
  <si>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</si>
  <si>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</si>
  <si>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</si>
  <si>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</si>
  <si>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</si>
  <si>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</si>
  <si>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</si>
  <si>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</si>
  <si>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</si>
  <si>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</si>
  <si>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</si>
  <si>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</si>
  <si>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</si>
  <si>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</si>
  <si>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</si>
  <si>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</si>
  <si>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</si>
  <si>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</si>
  <si>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</si>
  <si>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</si>
  <si>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</si>
  <si>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</si>
  <si>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</si>
  <si>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</si>
  <si>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</si>
  <si>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</si>
  <si>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</si>
  <si>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</si>
  <si>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</si>
  <si>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</si>
  <si>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</si>
  <si>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</si>
  <si>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</si>
  <si>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</si>
  <si>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</si>
  <si>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</si>
  <si>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</si>
  <si>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</si>
  <si>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</si>
  <si>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</si>
  <si>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</si>
  <si>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</si>
  <si>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</si>
  <si>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</si>
  <si>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</si>
  <si>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</si>
  <si>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</si>
  <si>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</si>
  <si>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</si>
  <si>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</si>
  <si>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</si>
  <si>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</si>
  <si>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</si>
  <si>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</si>
  <si>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</si>
  <si>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</si>
  <si>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</si>
  <si>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</si>
  <si>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</si>
  <si>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</si>
  <si>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</si>
  <si>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</si>
  <si>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</si>
  <si>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</si>
  <si>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</si>
  <si>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</si>
  <si>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</si>
  <si>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</si>
  <si>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</si>
  <si>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</si>
  <si>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</si>
  <si>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</si>
  <si>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</si>
  <si>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</si>
  <si>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</si>
  <si>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</si>
  <si>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</si>
  <si>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</si>
  <si>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</si>
  <si>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</si>
  <si>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</si>
  <si>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</si>
  <si>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</si>
  <si>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</si>
  <si>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</si>
  <si>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</si>
  <si>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</si>
  <si>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</si>
  <si>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</si>
  <si>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</si>
  <si>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</si>
  <si>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</si>
  <si>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</si>
  <si>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</si>
  <si>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</si>
  <si>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</si>
  <si>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</si>
  <si>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</si>
  <si>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</si>
  <si>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</si>
  <si>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</si>
  <si>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</si>
  <si>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</si>
  <si>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</si>
  <si>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</si>
  <si>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</si>
  <si>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</si>
  <si>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</si>
  <si>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</si>
  <si>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</si>
  <si>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</si>
  <si>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</si>
  <si>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</si>
  <si>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</si>
  <si>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</si>
  <si>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</si>
  <si>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</si>
  <si>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</si>
  <si>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</si>
  <si>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</si>
  <si>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</si>
  <si>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</si>
  <si>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</si>
  <si>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</si>
  <si>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</si>
  <si>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</si>
  <si>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</si>
  <si>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</si>
  <si>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</si>
  <si>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</si>
  <si>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</si>
  <si>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</si>
  <si>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</si>
  <si>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</si>
  <si>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</si>
  <si>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</si>
  <si>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</si>
  <si>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</si>
  <si>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</si>
  <si>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</si>
  <si>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</si>
  <si>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</si>
  <si>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</si>
  <si>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</si>
  <si>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</si>
  <si>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</si>
  <si>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</si>
  <si>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</si>
  <si>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</si>
  <si>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</si>
  <si>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</si>
  <si>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</si>
  <si>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</si>
  <si>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</si>
  <si>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</si>
  <si>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</si>
  <si>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</si>
  <si>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</si>
  <si>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</si>
  <si>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</si>
  <si>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</si>
  <si>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</si>
  <si>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</si>
  <si>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</si>
  <si>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</si>
  <si>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</si>
  <si>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</si>
  <si>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</si>
  <si>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</si>
  <si>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</si>
  <si>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</si>
  <si>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</si>
  <si>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</si>
  <si>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</si>
  <si>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</si>
  <si>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</si>
  <si>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</si>
  <si>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</si>
  <si>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</si>
  <si>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</si>
  <si>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</si>
  <si>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</si>
  <si>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</si>
  <si>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</si>
  <si>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</si>
  <si>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</si>
  <si>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</si>
  <si>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</si>
  <si>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</si>
  <si>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</si>
  <si>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</si>
  <si>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</si>
  <si>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</si>
  <si>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</si>
  <si>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</si>
  <si>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</si>
  <si>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</si>
  <si>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</si>
  <si>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</si>
  <si>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</si>
  <si>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</si>
  <si>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</si>
  <si>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</si>
  <si>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</si>
  <si>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</si>
  <si>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</si>
  <si>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</si>
  <si>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</si>
  <si>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</si>
  <si>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</si>
  <si>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</si>
  <si>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</si>
  <si>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</si>
  <si>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</si>
  <si>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</si>
  <si>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</si>
  <si>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</si>
  <si>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</si>
  <si>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</si>
  <si>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</si>
  <si>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</si>
  <si>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</si>
  <si>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</si>
  <si>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</si>
  <si>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</si>
  <si>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</si>
  <si>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</si>
  <si>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</si>
  <si>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</si>
  <si>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</si>
  <si>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</si>
  <si>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</si>
  <si>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</si>
  <si>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</si>
  <si>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</si>
  <si>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</si>
  <si>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</si>
  <si>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</si>
  <si>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</si>
  <si>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</si>
  <si>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</si>
  <si>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</si>
  <si>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</si>
  <si>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</si>
  <si>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</si>
  <si>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</si>
  <si>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</si>
  <si>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</si>
  <si>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</si>
  <si>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</si>
  <si>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</si>
  <si>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</si>
  <si>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</si>
  <si>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</si>
  <si>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</si>
  <si>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</si>
  <si>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</si>
  <si>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</si>
  <si>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</si>
  <si>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</si>
  <si>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</si>
  <si>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</si>
  <si>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</si>
  <si>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</si>
  <si>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</si>
  <si>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</si>
  <si>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</si>
  <si>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</si>
  <si>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</si>
  <si>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</si>
  <si>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</si>
  <si>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</si>
  <si>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</si>
  <si>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</si>
  <si>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</si>
  <si>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</si>
  <si>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</si>
  <si>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</si>
  <si>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</si>
  <si>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</si>
  <si>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</si>
  <si>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</si>
  <si>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</si>
  <si>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</si>
  <si>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</si>
  <si>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</si>
  <si>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</si>
  <si>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</si>
  <si>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</si>
  <si>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</si>
  <si>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</si>
  <si>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</si>
  <si>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</si>
  <si>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</si>
  <si>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</si>
  <si>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</si>
  <si>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</si>
  <si>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</si>
  <si>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</si>
  <si>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</si>
  <si>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</si>
  <si>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</si>
  <si>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</si>
  <si>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</si>
  <si>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</si>
  <si>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</si>
  <si>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</si>
  <si>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</si>
  <si>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</si>
  <si>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</si>
  <si>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</si>
  <si>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</si>
  <si>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</si>
  <si>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</si>
  <si>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</si>
  <si>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</si>
  <si>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</si>
  <si>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</si>
  <si>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</si>
  <si>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</si>
  <si>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</si>
  <si>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</si>
  <si>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</si>
  <si>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</si>
  <si>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</si>
  <si>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</si>
  <si>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</si>
  <si>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</si>
  <si>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</si>
  <si>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</si>
  <si>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</si>
  <si>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</si>
  <si>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</si>
  <si>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</si>
  <si>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</si>
  <si>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</si>
  <si>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</si>
  <si>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</si>
  <si>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</si>
  <si>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</si>
  <si>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</si>
  <si>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</si>
  <si>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</si>
  <si>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</si>
  <si>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</si>
  <si>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</si>
  <si>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</si>
  <si>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</si>
  <si>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</si>
  <si>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</si>
  <si>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</si>
  <si>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</si>
  <si>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</si>
  <si>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</si>
  <si>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</si>
  <si>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</si>
  <si>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</si>
  <si>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</si>
  <si>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</si>
  <si>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</si>
  <si>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</si>
  <si>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</si>
  <si>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</si>
  <si>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</si>
  <si>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</si>
  <si>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</si>
  <si>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</si>
  <si>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</si>
  <si>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</si>
  <si>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</si>
  <si>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</si>
  <si>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</si>
  <si>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</si>
  <si>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</si>
  <si>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</si>
  <si>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</si>
  <si>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</si>
  <si>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</si>
  <si>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</si>
  <si>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</si>
  <si>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</si>
  <si>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</si>
  <si>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</si>
  <si>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</si>
  <si>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</si>
  <si>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</si>
  <si>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</si>
  <si>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</si>
  <si>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</si>
  <si>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</si>
  <si>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</si>
  <si>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</si>
  <si>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</si>
  <si>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</si>
  <si>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</si>
  <si>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</si>
  <si>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</si>
  <si>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</si>
  <si>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</si>
  <si>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</si>
  <si>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</si>
  <si>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</si>
  <si>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</si>
  <si>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</si>
  <si>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</si>
  <si>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</si>
  <si>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</si>
  <si>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</si>
  <si>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</si>
  <si>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</si>
  <si>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</si>
  <si>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</si>
  <si>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</si>
  <si>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</si>
  <si>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</si>
  <si>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</si>
  <si>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</si>
  <si>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</si>
  <si>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</si>
  <si>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</si>
  <si>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</si>
  <si>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</si>
  <si>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</si>
  <si>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</si>
  <si>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</si>
  <si>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</si>
  <si>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</si>
  <si>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</si>
  <si>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</si>
  <si>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</si>
  <si>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</si>
  <si>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</si>
  <si>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</si>
  <si>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</si>
  <si>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</si>
  <si>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</si>
  <si>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</si>
  <si>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</si>
  <si>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</si>
  <si>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</si>
  <si>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</si>
  <si>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</si>
  <si>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</si>
  <si>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</si>
  <si>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</si>
  <si>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</si>
  <si>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</si>
  <si>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</si>
  <si>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</si>
  <si>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</si>
  <si>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</si>
  <si>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</si>
  <si>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</si>
  <si>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</si>
  <si>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</si>
  <si>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</si>
  <si>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</si>
  <si>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</si>
  <si>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</si>
  <si>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</si>
  <si>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</si>
  <si>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</si>
  <si>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</si>
  <si>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</si>
  <si>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</si>
  <si>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</si>
  <si>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</si>
  <si>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</si>
  <si>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</si>
  <si>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</si>
  <si>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</si>
  <si>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</si>
  <si>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</si>
  <si>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</si>
  <si>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</si>
  <si>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</si>
  <si>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</si>
  <si>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</si>
  <si>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</si>
  <si>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</si>
  <si>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</si>
  <si>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</si>
  <si>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</si>
  <si>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</si>
  <si>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</si>
  <si>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</si>
  <si>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</si>
  <si>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</si>
  <si>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</si>
  <si>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</si>
  <si>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</si>
  <si>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</si>
  <si>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</si>
  <si>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</si>
  <si>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Gen 2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</si>
  <si>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</si>
  <si>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</si>
  <si>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</si>
  <si>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</si>
  <si>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</si>
  <si>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</si>
  <si>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</si>
  <si>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</si>
  <si>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</si>
  <si>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</si>
  <si>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net_Isolated_br7_192-168-7-0-24</t>
  </si>
  <si>
    <t>VLAN tag of source device</t>
  </si>
  <si>
    <t>net_Unfettered_br3_192-168-3-0-24</t>
  </si>
  <si>
    <t>90:dd:5d:ce:1e:96</t>
  </si>
  <si>
    <t>d4:a3:3d:5c:8c:28</t>
  </si>
  <si>
    <t>net_Management_br0_192-168-1-0-24</t>
  </si>
  <si>
    <t>10.0.0.10</t>
  </si>
  <si>
    <t>10.0.2.11</t>
  </si>
  <si>
    <t>10.0.2.12</t>
  </si>
  <si>
    <t>10.0.2.20</t>
  </si>
  <si>
    <t>10.0.2.21</t>
  </si>
  <si>
    <t>10.0.2.30</t>
  </si>
  <si>
    <t>10.0.2.31</t>
  </si>
  <si>
    <t>10.0.2.40</t>
  </si>
  <si>
    <t>10.0.2.41</t>
  </si>
  <si>
    <t>10.0.2.42</t>
  </si>
  <si>
    <t>10.0.2.47</t>
  </si>
  <si>
    <t>10.0.2.48</t>
  </si>
  <si>
    <t>10.0.2.50</t>
  </si>
  <si>
    <t>10.0.2.51</t>
  </si>
  <si>
    <t>10.0.2.52</t>
  </si>
  <si>
    <t>10.0.2.53</t>
  </si>
  <si>
    <t>10.0.2.54</t>
  </si>
  <si>
    <t>10.0.2.60</t>
  </si>
  <si>
    <t>10.0.2.61</t>
  </si>
  <si>
    <t>10.0.2.62</t>
  </si>
  <si>
    <t>10.0.2.63</t>
  </si>
  <si>
    <t>10.0.2.64</t>
  </si>
  <si>
    <t>10.0.2.65</t>
  </si>
  <si>
    <t>10.0.6.10</t>
  </si>
  <si>
    <t>10.0.6.20</t>
  </si>
  <si>
    <t>10.0.6.21</t>
  </si>
  <si>
    <t>10.0.6.22</t>
  </si>
  <si>
    <t>10.0.6.23</t>
  </si>
  <si>
    <t>10.0.6.24</t>
  </si>
  <si>
    <t>10.0.6.25</t>
  </si>
  <si>
    <t>10.0.6.26</t>
  </si>
  <si>
    <t>10.0.6.27</t>
  </si>
  <si>
    <t>10.0.6.28</t>
  </si>
  <si>
    <t>10.0.6.29</t>
  </si>
  <si>
    <t>10.0.6.30</t>
  </si>
  <si>
    <t>10.0.6.31</t>
  </si>
  <si>
    <t>10.0.6.32</t>
  </si>
  <si>
    <t>10.0.6.33</t>
  </si>
  <si>
    <t>10.0.6.34</t>
  </si>
  <si>
    <t>10.0.6.35</t>
  </si>
  <si>
    <t>10.0.6.36</t>
  </si>
  <si>
    <t>10.0.6.37</t>
  </si>
  <si>
    <t>REQUIRED for DNS</t>
  </si>
  <si>
    <t>CALCULATED for DNS</t>
  </si>
  <si>
    <t>10.0.2.13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</si>
</sst>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/>
  </cellXfs>
  <cellStyles count="2">
    <cellStyle name="Hyperlink" xfId="1" builtinId="8"/>
    <cellStyle name="Normal" xfId="0" builtinId="0"/>
  </cellStyles>
  <dxfs count="39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599" totalsRowShown="0" headerRowDxfId="38" dataDxfId="36" headerRowBorderDxfId="37">
  <autoFilter ref="A3:AJ599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75:AJ272">
    <sortCondition ref="AH3:AH599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0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9"/>
  <sheetViews>
    <sheetView tabSelected="1" topLeftCell="Z1" zoomScale="122" zoomScaleNormal="122" workbookViewId="0">
      <selection activeCell="AD159" sqref="AD159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2" t="s">
        <v>210</v>
      </c>
      <c r="R1" s="32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777</v>
      </c>
      <c r="AH1" s="29" t="s">
        <v>777</v>
      </c>
      <c r="AI1" s="21" t="s">
        <v>778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603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730</v>
      </c>
      <c r="AG2" s="23" t="s">
        <v>601</v>
      </c>
      <c r="AH2" s="23" t="s">
        <v>602</v>
      </c>
      <c r="AI2" s="25" t="s">
        <v>600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728</v>
      </c>
      <c r="AG3" s="26" t="s">
        <v>598</v>
      </c>
      <c r="AH3" s="26" t="s">
        <v>599</v>
      </c>
      <c r="AI3" s="27" t="s">
        <v>649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666</v>
      </c>
      <c r="AA4" s="2">
        <v>3.15</v>
      </c>
      <c r="AB4" s="1" t="s">
        <v>636</v>
      </c>
      <c r="AC4" s="1" t="s">
        <v>38</v>
      </c>
      <c r="AD4" s="1" t="s">
        <v>39</v>
      </c>
      <c r="AE4" s="1" t="s">
        <v>40</v>
      </c>
      <c r="AI4" s="1" t="str">
        <f t="shared" ref="AI4:AI67" si="2"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666</v>
      </c>
      <c r="AA15" s="2">
        <v>3.15</v>
      </c>
      <c r="AB15" s="1" t="s">
        <v>636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666</v>
      </c>
      <c r="AA16" s="2">
        <v>3.15</v>
      </c>
      <c r="AB16" s="1" t="s">
        <v>636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666</v>
      </c>
      <c r="AA17" s="2">
        <v>3.15</v>
      </c>
      <c r="AB17" s="1" t="s">
        <v>636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666</v>
      </c>
      <c r="AA18" s="2">
        <v>3.15</v>
      </c>
      <c r="AB18" s="1" t="s">
        <v>636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666</v>
      </c>
      <c r="AA19" s="2">
        <v>3.15</v>
      </c>
      <c r="AB19" s="1" t="s">
        <v>636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666</v>
      </c>
      <c r="AA20" s="2">
        <v>3.15</v>
      </c>
      <c r="AB20" s="1" t="s">
        <v>636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666</v>
      </c>
      <c r="AA21" s="2">
        <v>3.15</v>
      </c>
      <c r="AB21" s="1" t="s">
        <v>636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666</v>
      </c>
      <c r="AA23" s="2">
        <v>3.15</v>
      </c>
      <c r="AB23" s="1" t="s">
        <v>636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666</v>
      </c>
      <c r="AA34" s="2">
        <v>3.15</v>
      </c>
      <c r="AB34" s="1" t="s">
        <v>636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I37" s="28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I38" s="28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I39" s="28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I40" s="28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I41" s="28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I42" s="28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I43" s="28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I44" s="28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28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I47" s="28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I48" s="28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I49" s="28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I50" s="28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I51" s="28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666</v>
      </c>
      <c r="AA52" s="2">
        <v>3.15</v>
      </c>
      <c r="AB52" s="1" t="s">
        <v>636</v>
      </c>
      <c r="AC52" s="1" t="s">
        <v>38</v>
      </c>
      <c r="AD52" s="1" t="s">
        <v>39</v>
      </c>
      <c r="AE52" s="1" t="s">
        <v>40</v>
      </c>
      <c r="AI52" s="28" t="str">
        <f t="shared" si="2"/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666</v>
      </c>
      <c r="AA53" s="2">
        <v>3.15</v>
      </c>
      <c r="AB53" s="1" t="s">
        <v>636</v>
      </c>
      <c r="AC53" s="1" t="s">
        <v>38</v>
      </c>
      <c r="AD53" s="1" t="s">
        <v>39</v>
      </c>
      <c r="AE53" s="1" t="s">
        <v>40</v>
      </c>
      <c r="AI53" s="28" t="str">
        <f t="shared" si="2"/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666</v>
      </c>
      <c r="AA54" s="2">
        <v>3.15</v>
      </c>
      <c r="AB54" s="1" t="s">
        <v>636</v>
      </c>
      <c r="AC54" s="1" t="s">
        <v>38</v>
      </c>
      <c r="AD54" s="1" t="s">
        <v>39</v>
      </c>
      <c r="AE54" s="1" t="s">
        <v>40</v>
      </c>
      <c r="AI54" s="28" t="str">
        <f t="shared" si="2"/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666</v>
      </c>
      <c r="AA55" s="2">
        <v>3.15</v>
      </c>
      <c r="AB55" s="1" t="s">
        <v>636</v>
      </c>
      <c r="AC55" s="1" t="s">
        <v>38</v>
      </c>
      <c r="AD55" s="1" t="s">
        <v>39</v>
      </c>
      <c r="AE55" s="1" t="s">
        <v>40</v>
      </c>
      <c r="AI55" s="28" t="str">
        <f t="shared" si="2"/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666</v>
      </c>
      <c r="AA56" s="2">
        <v>3.15</v>
      </c>
      <c r="AB56" s="1" t="s">
        <v>636</v>
      </c>
      <c r="AC56" s="1" t="s">
        <v>38</v>
      </c>
      <c r="AD56" s="1" t="s">
        <v>39</v>
      </c>
      <c r="AE56" s="1" t="s">
        <v>40</v>
      </c>
      <c r="AI56" s="28" t="str">
        <f t="shared" si="2"/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666</v>
      </c>
      <c r="AA57" s="2">
        <v>3.15</v>
      </c>
      <c r="AB57" s="1" t="s">
        <v>636</v>
      </c>
      <c r="AC57" s="1" t="s">
        <v>38</v>
      </c>
      <c r="AD57" s="1" t="s">
        <v>39</v>
      </c>
      <c r="AE57" s="1" t="s">
        <v>40</v>
      </c>
      <c r="AI57" s="28" t="str">
        <f t="shared" si="2"/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666</v>
      </c>
      <c r="AA58" s="2">
        <v>3.15</v>
      </c>
      <c r="AB58" s="1" t="s">
        <v>636</v>
      </c>
      <c r="AC58" s="1" t="s">
        <v>38</v>
      </c>
      <c r="AD58" s="1" t="s">
        <v>39</v>
      </c>
      <c r="AE58" s="1" t="s">
        <v>40</v>
      </c>
      <c r="AI58" s="28" t="str">
        <f t="shared" si="2"/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666</v>
      </c>
      <c r="AA59" s="2">
        <v>3.15</v>
      </c>
      <c r="AB59" s="1" t="s">
        <v>636</v>
      </c>
      <c r="AC59" s="1" t="s">
        <v>38</v>
      </c>
      <c r="AD59" s="1" t="s">
        <v>39</v>
      </c>
      <c r="AE59" s="1" t="s">
        <v>40</v>
      </c>
      <c r="AI59" s="28" t="str">
        <f t="shared" si="2"/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666</v>
      </c>
      <c r="AA60" s="2">
        <v>3.15</v>
      </c>
      <c r="AB60" s="1" t="s">
        <v>636</v>
      </c>
      <c r="AC60" s="1" t="s">
        <v>38</v>
      </c>
      <c r="AD60" s="1" t="s">
        <v>39</v>
      </c>
      <c r="AE60" s="1" t="s">
        <v>40</v>
      </c>
      <c r="AI60" s="28" t="str">
        <f t="shared" si="2"/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666</v>
      </c>
      <c r="AA61" s="2">
        <v>3.15</v>
      </c>
      <c r="AB61" s="1" t="s">
        <v>636</v>
      </c>
      <c r="AC61" s="1" t="s">
        <v>38</v>
      </c>
      <c r="AD61" s="1" t="s">
        <v>39</v>
      </c>
      <c r="AE61" s="1" t="s">
        <v>40</v>
      </c>
      <c r="AI61" s="28" t="str">
        <f t="shared" si="2"/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666</v>
      </c>
      <c r="AA62" s="2">
        <v>3.15</v>
      </c>
      <c r="AB62" s="1" t="s">
        <v>636</v>
      </c>
      <c r="AC62" s="1" t="s">
        <v>38</v>
      </c>
      <c r="AD62" s="1" t="s">
        <v>39</v>
      </c>
      <c r="AE62" s="1" t="s">
        <v>40</v>
      </c>
      <c r="AI62" s="28" t="str">
        <f t="shared" si="2"/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666</v>
      </c>
      <c r="AA63" s="2">
        <v>3.15</v>
      </c>
      <c r="AB63" s="1" t="s">
        <v>636</v>
      </c>
      <c r="AC63" s="1" t="s">
        <v>38</v>
      </c>
      <c r="AD63" s="1" t="s">
        <v>39</v>
      </c>
      <c r="AE63" s="1" t="s">
        <v>40</v>
      </c>
      <c r="AI63" s="28" t="str">
        <f t="shared" si="2"/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666</v>
      </c>
      <c r="AA64" s="2">
        <v>3.15</v>
      </c>
      <c r="AB64" s="1" t="s">
        <v>636</v>
      </c>
      <c r="AC64" s="1" t="s">
        <v>38</v>
      </c>
      <c r="AD64" s="1" t="s">
        <v>39</v>
      </c>
      <c r="AE64" s="1" t="s">
        <v>40</v>
      </c>
      <c r="AI64" s="28" t="str">
        <f t="shared" si="2"/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666</v>
      </c>
      <c r="AA65" s="2">
        <v>3.15</v>
      </c>
      <c r="AB65" s="1" t="s">
        <v>636</v>
      </c>
      <c r="AC65" s="1" t="s">
        <v>38</v>
      </c>
      <c r="AD65" s="1" t="s">
        <v>39</v>
      </c>
      <c r="AE65" s="1" t="s">
        <v>40</v>
      </c>
      <c r="AI65" s="28" t="str">
        <f t="shared" si="2"/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666</v>
      </c>
      <c r="AA66" s="2">
        <v>3.15</v>
      </c>
      <c r="AB66" s="1" t="s">
        <v>636</v>
      </c>
      <c r="AC66" s="1" t="s">
        <v>38</v>
      </c>
      <c r="AD66" s="1" t="s">
        <v>39</v>
      </c>
      <c r="AE66" s="1" t="s">
        <v>40</v>
      </c>
      <c r="AI66" s="28" t="str">
        <f t="shared" si="2"/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I67" s="28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666</v>
      </c>
      <c r="AA68" s="2">
        <v>3.15</v>
      </c>
      <c r="AB68" s="1" t="s">
        <v>636</v>
      </c>
      <c r="AC68" s="1" t="s">
        <v>38</v>
      </c>
      <c r="AD68" s="1" t="s">
        <v>39</v>
      </c>
      <c r="AE68" s="1" t="s">
        <v>40</v>
      </c>
      <c r="AI68" s="28" t="str">
        <f t="shared" ref="AI68:AI131" si="9"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666</v>
      </c>
      <c r="AA69" s="2">
        <v>3.15</v>
      </c>
      <c r="AB69" s="1" t="s">
        <v>636</v>
      </c>
      <c r="AC69" s="1" t="s">
        <v>38</v>
      </c>
      <c r="AD69" s="1" t="s">
        <v>39</v>
      </c>
      <c r="AE69" s="1" t="s">
        <v>40</v>
      </c>
      <c r="AI69" s="28" t="str">
        <f t="shared" si="9"/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666</v>
      </c>
      <c r="AA70" s="2">
        <v>3.15</v>
      </c>
      <c r="AB70" s="1" t="s">
        <v>636</v>
      </c>
      <c r="AC70" s="1" t="s">
        <v>38</v>
      </c>
      <c r="AD70" s="1" t="s">
        <v>39</v>
      </c>
      <c r="AE70" s="1" t="s">
        <v>40</v>
      </c>
      <c r="AI70" s="28" t="str">
        <f t="shared" si="9"/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666</v>
      </c>
      <c r="AA71" s="2">
        <v>3.15</v>
      </c>
      <c r="AB71" s="1" t="s">
        <v>636</v>
      </c>
      <c r="AC71" s="1" t="s">
        <v>38</v>
      </c>
      <c r="AD71" s="1" t="s">
        <v>39</v>
      </c>
      <c r="AE71" s="1" t="s">
        <v>40</v>
      </c>
      <c r="AI71" s="28" t="str">
        <f t="shared" si="9"/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I73" s="28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 t="shared" si="9"/>
        <v/>
      </c>
      <c r="AJ74" s="5"/>
    </row>
    <row r="75" spans="1:36" x14ac:dyDescent="0.2">
      <c r="A75" s="1">
        <v>5000</v>
      </c>
      <c r="B75" s="7" t="s">
        <v>277</v>
      </c>
      <c r="C75" s="7" t="s">
        <v>708</v>
      </c>
      <c r="D75" s="7"/>
      <c r="E75" s="7"/>
      <c r="G75" s="7"/>
      <c r="H75" s="7"/>
      <c r="I75" s="7"/>
      <c r="J75" s="7"/>
      <c r="K75" s="7"/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">
        <v>709</v>
      </c>
      <c r="AA75" s="2" t="s">
        <v>711</v>
      </c>
      <c r="AB75" s="1" t="s">
        <v>713</v>
      </c>
      <c r="AC75" s="1" t="s">
        <v>710</v>
      </c>
      <c r="AD75" s="1" t="s">
        <v>712</v>
      </c>
      <c r="AE75" s="1" t="s">
        <v>30</v>
      </c>
      <c r="AF75" s="1" t="s">
        <v>734</v>
      </c>
      <c r="AG75" s="31" t="s">
        <v>714</v>
      </c>
      <c r="AH75" s="34" t="s">
        <v>735</v>
      </c>
      <c r="AI75" s="28" t="str">
        <f>IF(OR(ISBLANK(AG75), ISBLANK(AH75)), "", _xlfn.CONCAT("[[""mac"", """, AG75, """], [""ip"", """, AH75, """]]"))</f>
        <v>[["mac", "00:00:00:00:00:00"], ["ip", "10.0.0.10"]]</v>
      </c>
      <c r="AJ75" s="1"/>
    </row>
    <row r="76" spans="1:36" x14ac:dyDescent="0.2">
      <c r="A76" s="1">
        <v>5001</v>
      </c>
      <c r="B76" s="7" t="s">
        <v>28</v>
      </c>
      <c r="C76" s="7" t="s">
        <v>682</v>
      </c>
      <c r="D76" s="7"/>
      <c r="E76" s="7"/>
      <c r="G76" s="7"/>
      <c r="H76" s="7"/>
      <c r="I76" s="7"/>
      <c r="J76" s="7"/>
      <c r="K76" s="7"/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681</v>
      </c>
      <c r="AA76" s="2" t="s">
        <v>685</v>
      </c>
      <c r="AB76" s="1" t="s">
        <v>686</v>
      </c>
      <c r="AC76" s="1" t="s">
        <v>689</v>
      </c>
      <c r="AD76" s="1" t="s">
        <v>390</v>
      </c>
      <c r="AE76" s="1" t="s">
        <v>30</v>
      </c>
      <c r="AF76" s="1" t="s">
        <v>731</v>
      </c>
      <c r="AG76" s="1" t="s">
        <v>693</v>
      </c>
      <c r="AH76" s="1" t="s">
        <v>736</v>
      </c>
      <c r="AI76" s="28" t="str">
        <f>IF(OR(ISBLANK(AG76), ISBLANK(AH76)), "", _xlfn.CONCAT("[[""mac"", """, AG76, """], [""ip"", """, AH76, """]]"))</f>
        <v>[["mac", "00:e0:4c:68:06:a1"], ["ip", "10.0.2.11"]]</v>
      </c>
      <c r="AJ76" s="1"/>
    </row>
    <row r="77" spans="1:36" x14ac:dyDescent="0.2">
      <c r="A77" s="1">
        <v>5002</v>
      </c>
      <c r="B77" s="7" t="s">
        <v>28</v>
      </c>
      <c r="C77" s="7" t="s">
        <v>682</v>
      </c>
      <c r="D77" s="7"/>
      <c r="E77" s="7"/>
      <c r="G77" s="7"/>
      <c r="H77" s="7"/>
      <c r="I77" s="7"/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683</v>
      </c>
      <c r="AA77" s="2" t="s">
        <v>685</v>
      </c>
      <c r="AB77" s="1" t="s">
        <v>687</v>
      </c>
      <c r="AC77" s="1" t="s">
        <v>690</v>
      </c>
      <c r="AD77" s="1" t="s">
        <v>390</v>
      </c>
      <c r="AE77" s="1" t="s">
        <v>30</v>
      </c>
      <c r="AF77" s="1" t="s">
        <v>731</v>
      </c>
      <c r="AG77" s="1" t="s">
        <v>691</v>
      </c>
      <c r="AH77" s="1" t="s">
        <v>737</v>
      </c>
      <c r="AI77" s="28" t="str">
        <f>IF(OR(ISBLANK(AG77), ISBLANK(AH77)), "", _xlfn.CONCAT("[[""mac"", """, AG77, """], [""ip"", """, AH77, """]]"))</f>
        <v>[["mac", "00:e0:4c:68:04:21"], ["ip", "10.0.2.12"]]</v>
      </c>
      <c r="AJ77" s="1"/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AI78" s="28" t="str">
        <f>IF(OR(ISBLANK(AG78), ISBLANK(AH78)), "", _xlfn.CONCAT("[[""mac"", """, AG78, """], [""ip"", """, AH78, """]]"))</f>
        <v/>
      </c>
    </row>
    <row r="79" spans="1:36" x14ac:dyDescent="0.2">
      <c r="A79" s="1">
        <v>5003</v>
      </c>
      <c r="B79" s="7" t="s">
        <v>28</v>
      </c>
      <c r="C79" s="7" t="s">
        <v>682</v>
      </c>
      <c r="D79" s="7"/>
      <c r="E79" s="7"/>
      <c r="G79" s="7"/>
      <c r="H79" s="7"/>
      <c r="I79" s="7"/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684</v>
      </c>
      <c r="AA79" s="2" t="s">
        <v>685</v>
      </c>
      <c r="AB79" s="1" t="s">
        <v>688</v>
      </c>
      <c r="AC79" s="1" t="s">
        <v>690</v>
      </c>
      <c r="AD79" s="1" t="s">
        <v>390</v>
      </c>
      <c r="AE79" s="1" t="s">
        <v>30</v>
      </c>
      <c r="AF79" s="1" t="s">
        <v>731</v>
      </c>
      <c r="AG79" s="1" t="s">
        <v>692</v>
      </c>
      <c r="AH79" s="7" t="s">
        <v>779</v>
      </c>
      <c r="AI79" s="28" t="str">
        <f>IF(OR(ISBLANK(AG79), ISBLANK(AH79)), "", _xlfn.CONCAT("[[""mac"", """, AG79, """], [""ip"", """, AH79, """]]"))</f>
        <v>[["mac", "c8:2a:14:55:c7:0c"], ["ip", "10.0.2.13"]]</v>
      </c>
      <c r="AJ79" s="1"/>
    </row>
    <row r="80" spans="1:36" x14ac:dyDescent="0.2">
      <c r="A80" s="1">
        <v>5004</v>
      </c>
      <c r="B80" s="1" t="s">
        <v>28</v>
      </c>
      <c r="C80" s="1" t="s">
        <v>303</v>
      </c>
      <c r="E80" s="7"/>
      <c r="F80" s="28"/>
      <c r="I80" s="7"/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678</v>
      </c>
      <c r="AA80" s="2" t="s">
        <v>676</v>
      </c>
      <c r="AB80" s="1" t="s">
        <v>718</v>
      </c>
      <c r="AC80" s="1" t="s">
        <v>677</v>
      </c>
      <c r="AD80" s="1" t="s">
        <v>679</v>
      </c>
      <c r="AE80" s="1" t="s">
        <v>30</v>
      </c>
      <c r="AF80" s="1" t="s">
        <v>731</v>
      </c>
      <c r="AG80" s="1" t="s">
        <v>680</v>
      </c>
      <c r="AH80" s="34" t="s">
        <v>738</v>
      </c>
      <c r="AI80" s="28" t="str">
        <f>IF(OR(ISBLANK(AG80), ISBLANK(AH80)), "", _xlfn.CONCAT("[[""mac"", """, AG80, """], [""ip"", """, AH80, """]]"))</f>
        <v>[["mac", "ec:b5:fa:03:5d:88"], ["ip", "10.0.2.20"]]</v>
      </c>
    </row>
    <row r="81" spans="1:35" x14ac:dyDescent="0.2">
      <c r="A81" s="1">
        <v>5005</v>
      </c>
      <c r="B81" s="1" t="s">
        <v>277</v>
      </c>
      <c r="C81" s="1" t="s">
        <v>719</v>
      </c>
      <c r="E81" s="7"/>
      <c r="F81" s="28" t="str">
        <f>IF(ISBLANK(E81), "", Table2[[#This Row],[unique_id]])</f>
        <v/>
      </c>
      <c r="I81" s="7"/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720</v>
      </c>
      <c r="AA81" s="2" t="s">
        <v>723</v>
      </c>
      <c r="AB81" s="1" t="s">
        <v>722</v>
      </c>
      <c r="AC81" s="1" t="s">
        <v>724</v>
      </c>
      <c r="AD81" s="1" t="s">
        <v>198</v>
      </c>
      <c r="AE81" s="1" t="s">
        <v>721</v>
      </c>
      <c r="AF81" s="1" t="s">
        <v>731</v>
      </c>
      <c r="AG81" s="31" t="s">
        <v>714</v>
      </c>
      <c r="AH81" s="36" t="s">
        <v>739</v>
      </c>
      <c r="AI81" s="28" t="str">
        <f>IF(OR(ISBLANK(AG81), ISBLANK(AH81)), "", _xlfn.CONCAT("[[""mac"", """, AG81, """], [""ip"", """, AH81, """]]"))</f>
        <v>[["mac", "00:00:00:00:00:00"], ["ip", "10.0.2.21"]]</v>
      </c>
    </row>
    <row r="82" spans="1:35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AI82" s="28" t="str">
        <f>IF(OR(ISBLANK(AG82), ISBLANK(AH82)), "", _xlfn.CONCAT("[[""mac"", """, AG82, """], [""ip"", """, AH82, """]]"))</f>
        <v/>
      </c>
    </row>
    <row r="83" spans="1:35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28" t="str">
        <f>IF(OR(ISBLANK(AG83), ISBLANK(AH83)), "", _xlfn.CONCAT("[[""mac"", """, AG83, """], [""ip"", """, AH83, """]]"))</f>
        <v/>
      </c>
    </row>
    <row r="84" spans="1:35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28" t="str">
        <f>IF(OR(ISBLANK(AG84), ISBLANK(AH84)), "", _xlfn.CONCAT("[[""mac"", """, AG84, """], [""ip"", """, AH84, """]]"))</f>
        <v/>
      </c>
    </row>
    <row r="85" spans="1:35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28" t="str">
        <f>IF(OR(ISBLANK(AG85), ISBLANK(AH85)), "", _xlfn.CONCAT("[[""mac"", """, AG85, """], [""ip"", """, AH85, """]]"))</f>
        <v/>
      </c>
    </row>
    <row r="86" spans="1:35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28" t="str">
        <f>IF(OR(ISBLANK(AG86), ISBLANK(AH86)), "", _xlfn.CONCAT("[[""mac"", """, AG86, """], [""ip"", """, AH86, """]]"))</f>
        <v/>
      </c>
    </row>
    <row r="87" spans="1:35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28" t="str">
        <f>IF(OR(ISBLANK(AG87), ISBLANK(AH87)), "", _xlfn.CONCAT("[[""mac"", """, AG87, """], [""ip"", """, AH87, """]]"))</f>
        <v/>
      </c>
    </row>
    <row r="88" spans="1:35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28" t="str">
        <f>IF(OR(ISBLANK(AG88), ISBLANK(AH88)), "", _xlfn.CONCAT("[[""mac"", """, AG88, """], [""ip"", """, AH88, """]]"))</f>
        <v/>
      </c>
    </row>
    <row r="89" spans="1:35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28" t="str">
        <f>IF(OR(ISBLANK(AG89), ISBLANK(AH89)), "", _xlfn.CONCAT("[[""mac"", """, AG89, """], [""ip"", """, AH89, """]]"))</f>
        <v/>
      </c>
    </row>
    <row r="90" spans="1:35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28" t="str">
        <f>IF(OR(ISBLANK(AG90), ISBLANK(AH90)), "", _xlfn.CONCAT("[[""mac"", """, AG90, """], [""ip"", """, AH90, """]]"))</f>
        <v/>
      </c>
    </row>
    <row r="91" spans="1:35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28" t="str">
        <f>IF(OR(ISBLANK(AG91), ISBLANK(AH91)), "", _xlfn.CONCAT("[[""mac"", """, AG91, """], [""ip"", """, AH91, """]]"))</f>
        <v/>
      </c>
    </row>
    <row r="92" spans="1:35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28" t="str">
        <f>IF(OR(ISBLANK(AG92), ISBLANK(AH92)), "", _xlfn.CONCAT("[[""mac"", """, AG92, """], [""ip"", """, AH92, """]]"))</f>
        <v/>
      </c>
    </row>
    <row r="93" spans="1:35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28" t="str">
        <f>IF(OR(ISBLANK(AG93), ISBLANK(AH93)), "", _xlfn.CONCAT("[[""mac"", """, AG93, """], [""ip"", """, AH93, """]]"))</f>
        <v/>
      </c>
    </row>
    <row r="94" spans="1:35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28" t="str">
        <f>IF(OR(ISBLANK(AG94), ISBLANK(AH94)), "", _xlfn.CONCAT("[[""mac"", """, AG94, """], [""ip"", """, AH94, """]]"))</f>
        <v/>
      </c>
    </row>
    <row r="95" spans="1:35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28" t="str">
        <f>IF(OR(ISBLANK(AG95), ISBLANK(AH95)), "", _xlfn.CONCAT("[[""mac"", """, AG95, """], [""ip"", """, AH95, """]]"))</f>
        <v/>
      </c>
    </row>
    <row r="96" spans="1:35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28" t="str">
        <f>IF(OR(ISBLANK(AG96), ISBLANK(AH96)), "", _xlfn.CONCAT("[[""mac"", """, AG96, """], [""ip"", """, AH96, """]]"))</f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28" t="str">
        <f>IF(OR(ISBLANK(AG97), ISBLANK(AH97)), "", _xlfn.CONCAT("[[""mac"", """, AG97, """], [""ip"", """, AH97, """]]"))</f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28" t="str">
        <f>IF(OR(ISBLANK(AG98), ISBLANK(AH98)), "", _xlfn.CONCAT("[[""mac"", """, AG98, """], [""ip"", """, AH98, """]]"))</f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28" t="str">
        <f>IF(OR(ISBLANK(AG99), ISBLANK(AH99)), "", _xlfn.CONCAT("[[""mac"", """, AG99, """], [""ip"", """, AH99, """]]"))</f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28" t="str">
        <f>IF(OR(ISBLANK(AG100), ISBLANK(AH100)), "", _xlfn.CONCAT("[[""mac"", """, AG100, """], [""ip"", """, AH100, """]]"))</f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28" t="str">
        <f>IF(OR(ISBLANK(AG101), ISBLANK(AH101)), "", _xlfn.CONCAT("[[""mac"", """, AG101, """], [""ip"", """, AH101, """]]"))</f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28" t="str">
        <f>IF(OR(ISBLANK(AG102), ISBLANK(AH102)), "", _xlfn.CONCAT("[[""mac"", """, AG102, """], [""ip"", """, AH102, """]]"))</f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28" t="str">
        <f>IF(OR(ISBLANK(AG103), ISBLANK(AH103)), "", _xlfn.CONCAT("[[""mac"", """, AG103, """], [""ip"", """, AH103, """]]"))</f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28" t="str">
        <f>IF(OR(ISBLANK(AG104), ISBLANK(AH104)), "", _xlfn.CONCAT("[[""mac"", """, AG104, """], [""ip"", """, AH104, """]]"))</f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28" t="str">
        <f>IF(OR(ISBLANK(AG105), ISBLANK(AH105)), "", _xlfn.CONCAT("[[""mac"", """, AG105, """], [""ip"", """, AH105, """]]"))</f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28" t="str">
        <f>IF(OR(ISBLANK(AG106), ISBLANK(AH106)), "", _xlfn.CONCAT("[[""mac"", """, AG106, """], [""ip"", """, AH106, """]]"))</f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28" t="str">
        <f>IF(OR(ISBLANK(AG107), ISBLANK(AH107)), "", _xlfn.CONCAT("[[""mac"", """, AG107, """], [""ip"", """, AH107, """]]"))</f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28" t="str">
        <f>IF(OR(ISBLANK(AG108), ISBLANK(AH108)), "", _xlfn.CONCAT("[[""mac"", """, AG108, """], [""ip"", """, AH108, """]]"))</f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28" t="str">
        <f>IF(OR(ISBLANK(AG109), ISBLANK(AH109)), "", _xlfn.CONCAT("[[""mac"", """, AG109, """], [""ip"", """, AH109, """]]"))</f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28" t="str">
        <f>IF(OR(ISBLANK(AG110), ISBLANK(AH110)), "", _xlfn.CONCAT("[[""mac"", """, AG110, """], [""ip"", """, AH110, """]]"))</f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28" t="str">
        <f>IF(OR(ISBLANK(AG111), ISBLANK(AH111)), "", _xlfn.CONCAT("[[""mac"", """, AG111, """], [""ip"", """, AH111, """]]"))</f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28" t="str">
        <f>IF(OR(ISBLANK(AG112), ISBLANK(AH112)), "", _xlfn.CONCAT("[[""mac"", """, AG112, """], [""ip"", """, AH112, """]]"))</f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28" t="str">
        <f>IF(OR(ISBLANK(AG113), ISBLANK(AH113)), "", _xlfn.CONCAT("[[""mac"", """, AG113, """], [""ip"", """, AH113, """]]"))</f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28" t="str">
        <f>IF(OR(ISBLANK(AG114), ISBLANK(AH114)), "", _xlfn.CONCAT("[[""mac"", """, AG114, """], [""ip"", """, AH114, """]]"))</f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28" t="str">
        <f>IF(OR(ISBLANK(AG115), ISBLANK(AH115)), "", _xlfn.CONCAT("[[""mac"", """, AG115, """], [""ip"", """, AH115, """]]"))</f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28" t="str">
        <f>IF(OR(ISBLANK(AG116), ISBLANK(AH116)), "", _xlfn.CONCAT("[[""mac"", """, AG116, """], [""ip"", """, AH116, """]]"))</f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28" t="str">
        <f>IF(OR(ISBLANK(AG117), ISBLANK(AH117)), "", _xlfn.CONCAT("[[""mac"", """, AG117, """], [""ip"", """, AH117, """]]"))</f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28" t="str">
        <f>IF(OR(ISBLANK(AG118), ISBLANK(AH118)), "", _xlfn.CONCAT("[[""mac"", """, AG118, """], [""ip"", """, AH118, """]]"))</f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28" t="str">
        <f>IF(OR(ISBLANK(AG119), ISBLANK(AH119)), "", _xlfn.CONCAT("[[""mac"", """, AG119, """], [""ip"", """, AH119, """]]"))</f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28" t="str">
        <f>IF(OR(ISBLANK(AG120), ISBLANK(AH120)), "", _xlfn.CONCAT("[[""mac"", """, AG120, """], [""ip"", """, AH120, """]]"))</f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28" t="str">
        <f>IF(OR(ISBLANK(AG121), ISBLANK(AH121)), "", _xlfn.CONCAT("[[""mac"", """, AG121, """], [""ip"", """, AH121, """]]"))</f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28" t="str">
        <f>IF(OR(ISBLANK(AG122), ISBLANK(AH122)), "", _xlfn.CONCAT("[[""mac"", """, AG122, """], [""ip"", """, AH122, """]]"))</f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28" t="str">
        <f>IF(OR(ISBLANK(AG123), ISBLANK(AH123)), "", _xlfn.CONCAT("[[""mac"", """, AG123, """], [""ip"", """, AH123, """]]"))</f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28" t="str">
        <f>IF(OR(ISBLANK(AG124), ISBLANK(AH124)), "", _xlfn.CONCAT("[[""mac"", """, AG124, """], [""ip"", """, AH124, """]]"))</f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28" t="str">
        <f>IF(OR(ISBLANK(AG125), ISBLANK(AH125)), "", _xlfn.CONCAT("[[""mac"", """, AG125, """], [""ip"", """, AH125, """]]"))</f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28" t="str">
        <f>IF(OR(ISBLANK(AG126), ISBLANK(AH126)), "", _xlfn.CONCAT("[[""mac"", """, AG126, """], [""ip"", """, AH126, """]]"))</f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28" t="str">
        <f>IF(OR(ISBLANK(AG127), ISBLANK(AH127)), "", _xlfn.CONCAT("[[""mac"", """, AG127, """], [""ip"", """, AH127, """]]"))</f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28" t="str">
        <f>IF(OR(ISBLANK(AG128), ISBLANK(AH128)), "", _xlfn.CONCAT("[[""mac"", """, AG128, """], [""ip"", """, AH128, """]]"))</f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28" t="str">
        <f>IF(OR(ISBLANK(AG129), ISBLANK(AH129)), "", _xlfn.CONCAT("[[""mac"", """, AG129, """], [""ip"", """, AH129, """]]"))</f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>IF(OR(ISBLANK(AG130), ISBLANK(AH130)), "", _xlfn.CONCAT("[[""mac"", """, AG130, """], [""ip"", """, AH130, """]]"))</f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28" t="str">
        <f>IF(OR(ISBLANK(AG131), ISBLANK(AH131)), "", _xlfn.CONCAT("[[""mac"", """, AG131, """], [""ip"", """, AH131, """]]"))</f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28" t="str">
        <f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28" t="str">
        <f>IF(OR(ISBLANK(AG133), ISBLANK(AH133)), "", _xlfn.CONCAT("[[""mac"", """, AG133, """], [""ip"", """, AH133, """]]"))</f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28" t="str">
        <f>IF(OR(ISBLANK(AG134), ISBLANK(AH134)), "", _xlfn.CONCAT("[[""mac"", """, AG134, """], [""ip"", """, AH134, """]]"))</f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28" t="str">
        <f>IF(OR(ISBLANK(AG135), ISBLANK(AH135)), "", _xlfn.CONCAT("[[""mac"", """, AG135, """], [""ip"", """, AH135, """]]"))</f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28" t="str">
        <f>IF(OR(ISBLANK(AG136), ISBLANK(AH136)), "", _xlfn.CONCAT("[[""mac"", """, AG136, """], [""ip"", """, AH136, """]]"))</f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28" t="str">
        <f>IF(OR(ISBLANK(AG137), ISBLANK(AH137)), "", _xlfn.CONCAT("[[""mac"", """, AG137, """], [""ip"", """, AH137, """]]"))</f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28" t="str">
        <f>IF(OR(ISBLANK(AG138), ISBLANK(AH138)), "", _xlfn.CONCAT("[[""mac"", """, AG138, """], [""ip"", """, AH138, """]]"))</f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28" t="str">
        <f>IF(OR(ISBLANK(AG139), ISBLANK(AH139)), "", _xlfn.CONCAT("[[""mac"", """, AG139, """], [""ip"", """, AH139, """]]"))</f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28" t="str">
        <f>IF(OR(ISBLANK(AG140), ISBLANK(AH140)), "", _xlfn.CONCAT("[[""mac"", """, AG140, """], [""ip"", """, AH140, """]]"))</f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28" t="str">
        <f>IF(OR(ISBLANK(AG141), ISBLANK(AH141)), "", _xlfn.CONCAT("[[""mac"", """, AG141, """], [""ip"", """, AH141, """]]"))</f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28" t="str">
        <f>IF(OR(ISBLANK(AG142), ISBLANK(AH142)), "", _xlfn.CONCAT("[[""mac"", """, AG142, """], [""ip"", """, AH142, """]]"))</f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28" t="str">
        <f>IF(OR(ISBLANK(AG143), ISBLANK(AH143)), "", _xlfn.CONCAT("[[""mac"", """, AG143, """], [""ip"", """, AH143, """]]"))</f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28" t="str">
        <f>IF(OR(ISBLANK(AG144), ISBLANK(AH144)), "", _xlfn.CONCAT("[[""mac"", """, AG144, """], [""ip"", """, AH144, """]]"))</f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28" t="str">
        <f>IF(OR(ISBLANK(AG145), ISBLANK(AH145)), "", _xlfn.CONCAT("[[""mac"", """, AG145, """], [""ip"", """, AH145, """]]"))</f>
        <v/>
      </c>
    </row>
    <row r="146" spans="1:36" x14ac:dyDescent="0.2">
      <c r="A146" s="1">
        <v>2700</v>
      </c>
      <c r="B146" s="1" t="s">
        <v>28</v>
      </c>
      <c r="C146" s="1" t="s">
        <v>304</v>
      </c>
      <c r="D146" s="1" t="s">
        <v>154</v>
      </c>
      <c r="E146" s="1" t="s">
        <v>155</v>
      </c>
      <c r="F146" s="1" t="str">
        <f>IF(ISBLANK(E146), "", Table2[[#This Row],[unique_id]])</f>
        <v>uvc_ada_medium</v>
      </c>
      <c r="G146" s="1" t="s">
        <v>133</v>
      </c>
      <c r="H146" s="1" t="s">
        <v>585</v>
      </c>
      <c r="I146" s="1" t="s">
        <v>268</v>
      </c>
      <c r="K146" s="1" t="s">
        <v>139</v>
      </c>
      <c r="L146" s="1" t="s">
        <v>402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Z146" s="1" t="s">
        <v>704</v>
      </c>
      <c r="AA146" s="2" t="s">
        <v>706</v>
      </c>
      <c r="AB146" s="1" t="s">
        <v>707</v>
      </c>
      <c r="AC146" s="1" t="s">
        <v>703</v>
      </c>
      <c r="AD146" s="1" t="s">
        <v>304</v>
      </c>
      <c r="AE146" s="1" t="s">
        <v>133</v>
      </c>
      <c r="AF146" s="1" t="s">
        <v>731</v>
      </c>
      <c r="AG146" s="1" t="s">
        <v>702</v>
      </c>
      <c r="AH146" s="34" t="s">
        <v>740</v>
      </c>
      <c r="AI146" s="28" t="str">
        <f>IF(OR(ISBLANK(AG146), ISBLANK(AH146)), "", _xlfn.CONCAT("[[""mac"", """, AG146, """], [""ip"", """, AH146, """]]"))</f>
        <v>[["mac", "74:83:c2:3f:6e:5c"], ["ip", "10.0.2.30"]]</v>
      </c>
      <c r="AJ146" s="1"/>
    </row>
    <row r="147" spans="1:36" x14ac:dyDescent="0.2">
      <c r="A147" s="1">
        <v>2703</v>
      </c>
      <c r="B147" s="1" t="s">
        <v>28</v>
      </c>
      <c r="C147" s="1" t="s">
        <v>304</v>
      </c>
      <c r="D147" s="1" t="s">
        <v>154</v>
      </c>
      <c r="E147" s="1" t="s">
        <v>263</v>
      </c>
      <c r="F147" s="1" t="str">
        <f>IF(ISBLANK(E147), "", Table2[[#This Row],[unique_id]])</f>
        <v>uvc_edwin_medium</v>
      </c>
      <c r="G147" s="1" t="s">
        <v>129</v>
      </c>
      <c r="H147" s="1" t="s">
        <v>586</v>
      </c>
      <c r="I147" s="1" t="s">
        <v>268</v>
      </c>
      <c r="K147" s="1" t="s">
        <v>139</v>
      </c>
      <c r="L147" s="1" t="s">
        <v>402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Z147" s="1" t="s">
        <v>705</v>
      </c>
      <c r="AA147" s="2" t="s">
        <v>706</v>
      </c>
      <c r="AB147" s="1" t="s">
        <v>707</v>
      </c>
      <c r="AC147" s="4" t="s">
        <v>703</v>
      </c>
      <c r="AD147" s="1" t="s">
        <v>304</v>
      </c>
      <c r="AE147" s="1" t="s">
        <v>129</v>
      </c>
      <c r="AF147" s="1" t="s">
        <v>731</v>
      </c>
      <c r="AG147" s="1" t="s">
        <v>701</v>
      </c>
      <c r="AH147" s="34" t="s">
        <v>741</v>
      </c>
      <c r="AI147" s="28" t="str">
        <f>IF(OR(ISBLANK(AG147), ISBLANK(AH147)), "", _xlfn.CONCAT("[[""mac"", """, AG147, """], [""ip"", """, AH147, """]]"))</f>
        <v>[["mac", "74:83:c2:3f:6c:4c"], ["ip", "10.0.2.31"]]</v>
      </c>
      <c r="AJ147" s="1"/>
    </row>
    <row r="148" spans="1:36" x14ac:dyDescent="0.2">
      <c r="A148" s="1">
        <v>2605</v>
      </c>
      <c r="B148" s="1" t="s">
        <v>28</v>
      </c>
      <c r="C148" s="1" t="s">
        <v>199</v>
      </c>
      <c r="D148" s="1" t="s">
        <v>151</v>
      </c>
      <c r="E148" s="1" t="s">
        <v>393</v>
      </c>
      <c r="F148" s="1" t="str">
        <f>IF(ISBLANK(E148), "", Table2[[#This Row],[unique_id]])</f>
        <v>parents_speaker</v>
      </c>
      <c r="G148" s="1" t="s">
        <v>385</v>
      </c>
      <c r="H148" s="1" t="s">
        <v>401</v>
      </c>
      <c r="I148" s="1" t="s">
        <v>150</v>
      </c>
      <c r="K148" s="1" t="s">
        <v>139</v>
      </c>
      <c r="L148" s="1" t="s">
        <v>400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sonos-parents-speaker</v>
      </c>
      <c r="AA148" s="2" t="s">
        <v>650</v>
      </c>
      <c r="AB148" s="1" t="s">
        <v>651</v>
      </c>
      <c r="AC148" s="4" t="s">
        <v>653</v>
      </c>
      <c r="AD148" s="1" t="str">
        <f>IF(OR(ISBLANK(AG148), ISBLANK(AH148)), "", Table2[[#This Row],[device_via_device]])</f>
        <v>Sonos</v>
      </c>
      <c r="AE148" s="1" t="s">
        <v>244</v>
      </c>
      <c r="AF148" s="1" t="s">
        <v>731</v>
      </c>
      <c r="AG148" s="1" t="s">
        <v>655</v>
      </c>
      <c r="AH148" s="35" t="s">
        <v>742</v>
      </c>
      <c r="AI148" s="28" t="str">
        <f>IF(OR(ISBLANK(AG148), ISBLANK(AH148)), "", _xlfn.CONCAT("[[""mac"", """, AG148, """], [""ip"", """, AH148, """]]"))</f>
        <v>[["mac", "5c:aa:fd:d1:23:be"], ["ip", "10.0.2.40"]]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C149" s="4"/>
      <c r="AI149" s="28" t="str">
        <f>IF(OR(ISBLANK(AG149), ISBLANK(AH149)), "", _xlfn.CONCAT("[[""mac"", """, AG149, """], [""ip"", """, AH149, """]]"))</f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2607</v>
      </c>
      <c r="B153" s="1" t="s">
        <v>28</v>
      </c>
      <c r="C153" s="1" t="s">
        <v>199</v>
      </c>
      <c r="D153" s="1" t="s">
        <v>151</v>
      </c>
      <c r="E153" s="1" t="s">
        <v>387</v>
      </c>
      <c r="F153" s="1" t="str">
        <f>IF(ISBLANK(E153), "", Table2[[#This Row],[unique_id]])</f>
        <v>kitchen_home</v>
      </c>
      <c r="G153" s="1" t="s">
        <v>386</v>
      </c>
      <c r="H153" s="1" t="s">
        <v>401</v>
      </c>
      <c r="I153" s="1" t="s">
        <v>150</v>
      </c>
      <c r="K153" s="1" t="s">
        <v>139</v>
      </c>
      <c r="L153" s="1" t="s">
        <v>400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sonos-kitchen-home</v>
      </c>
      <c r="AA153" s="2" t="s">
        <v>650</v>
      </c>
      <c r="AB153" s="1" t="s">
        <v>652</v>
      </c>
      <c r="AC153" s="1" t="s">
        <v>653</v>
      </c>
      <c r="AD153" s="1" t="str">
        <f>IF(OR(ISBLANK(AG153), ISBLANK(AH153)), "", Table2[[#This Row],[device_via_device]])</f>
        <v>Sonos</v>
      </c>
      <c r="AE153" s="1" t="s">
        <v>261</v>
      </c>
      <c r="AF153" s="1" t="s">
        <v>731</v>
      </c>
      <c r="AG153" s="1" t="s">
        <v>657</v>
      </c>
      <c r="AH153" s="35" t="s">
        <v>743</v>
      </c>
      <c r="AI153" s="28" t="str">
        <f>IF(OR(ISBLANK(AG153), ISBLANK(AH153)), "", _xlfn.CONCAT("[[""mac"", """, AG153, """], [""ip"", """, AH153, """]]"))</f>
        <v>[["mac", "48:a6:b8:e2:50:40"], ["ip", "10.0.2.41"]]</v>
      </c>
    </row>
    <row r="154" spans="1:36" x14ac:dyDescent="0.2">
      <c r="A154" s="1">
        <v>2608</v>
      </c>
      <c r="B154" s="1" t="s">
        <v>28</v>
      </c>
      <c r="C154" s="1" t="s">
        <v>199</v>
      </c>
      <c r="D154" s="1" t="s">
        <v>151</v>
      </c>
      <c r="E154" s="1" t="s">
        <v>153</v>
      </c>
      <c r="F154" s="1" t="str">
        <f>IF(ISBLANK(E154), "", Table2[[#This Row],[unique_id]])</f>
        <v>kitchen_speaker</v>
      </c>
      <c r="G154" s="1" t="s">
        <v>207</v>
      </c>
      <c r="H154" s="1" t="s">
        <v>401</v>
      </c>
      <c r="I154" s="1" t="s">
        <v>150</v>
      </c>
      <c r="K154" s="1" t="s">
        <v>139</v>
      </c>
      <c r="L154" s="1" t="s">
        <v>400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sonos-kitchen-speaker</v>
      </c>
      <c r="AA154" s="2" t="s">
        <v>650</v>
      </c>
      <c r="AB154" s="1" t="s">
        <v>651</v>
      </c>
      <c r="AC154" s="4" t="s">
        <v>654</v>
      </c>
      <c r="AD154" s="1" t="str">
        <f>IF(OR(ISBLANK(AG154), ISBLANK(AH154)), "", Table2[[#This Row],[device_via_device]])</f>
        <v>Sonos</v>
      </c>
      <c r="AE154" s="1" t="s">
        <v>261</v>
      </c>
      <c r="AF154" s="1" t="s">
        <v>731</v>
      </c>
      <c r="AG154" s="1" t="s">
        <v>656</v>
      </c>
      <c r="AH154" s="35" t="s">
        <v>744</v>
      </c>
      <c r="AI154" s="28" t="str">
        <f>IF(OR(ISBLANK(AG154), ISBLANK(AH154)), "", _xlfn.CONCAT("[[""mac"", """, AG154, """], [""ip"", """, AH154, """]]"))</f>
        <v>[["mac", "5c:aa:fd:f1:a3:d4"], ["ip", "10.0.2.42"]]</v>
      </c>
    </row>
    <row r="155" spans="1:36" x14ac:dyDescent="0.2">
      <c r="A155" s="1">
        <v>2612</v>
      </c>
      <c r="B155" s="1" t="s">
        <v>28</v>
      </c>
      <c r="C155" s="1" t="s">
        <v>390</v>
      </c>
      <c r="D155" s="1" t="s">
        <v>151</v>
      </c>
      <c r="E155" s="1" t="s">
        <v>196</v>
      </c>
      <c r="F155" s="1" t="str">
        <f>IF(ISBLANK(E155), "", Table2[[#This Row],[unique_id]])</f>
        <v>lounge_tv</v>
      </c>
      <c r="G155" s="1" t="s">
        <v>197</v>
      </c>
      <c r="H155" s="1" t="s">
        <v>401</v>
      </c>
      <c r="I155" s="1" t="s">
        <v>150</v>
      </c>
      <c r="K155" s="1" t="s">
        <v>139</v>
      </c>
      <c r="L155" s="1" t="s">
        <v>400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apple-lounge-tv</v>
      </c>
      <c r="AA155" s="2" t="s">
        <v>726</v>
      </c>
      <c r="AB155" s="1" t="s">
        <v>640</v>
      </c>
      <c r="AC155" s="4" t="s">
        <v>727</v>
      </c>
      <c r="AD155" s="1" t="s">
        <v>390</v>
      </c>
      <c r="AE155" s="1" t="s">
        <v>246</v>
      </c>
      <c r="AF155" s="1" t="s">
        <v>731</v>
      </c>
      <c r="AG155" s="33" t="s">
        <v>732</v>
      </c>
      <c r="AH155" s="35" t="s">
        <v>745</v>
      </c>
      <c r="AI155" s="28" t="str">
        <f>IF(OR(ISBLANK(AG155), ISBLANK(AH155)), "", _xlfn.CONCAT("[[""mac"", """, AG155, """], [""ip"", """, AH155, """]]"))</f>
        <v>[["mac", "90:dd:5d:ce:1e:96"], ["ip", "10.0.2.47"]]</v>
      </c>
    </row>
    <row r="156" spans="1:36" x14ac:dyDescent="0.2">
      <c r="A156" s="1">
        <v>2611</v>
      </c>
      <c r="B156" s="1" t="s">
        <v>28</v>
      </c>
      <c r="C156" s="1" t="s">
        <v>390</v>
      </c>
      <c r="D156" s="1" t="s">
        <v>151</v>
      </c>
      <c r="E156" s="1" t="s">
        <v>391</v>
      </c>
      <c r="F156" s="1" t="str">
        <f>IF(ISBLANK(E156), "", Table2[[#This Row],[unique_id]])</f>
        <v>lounge_speaker</v>
      </c>
      <c r="G156" s="1" t="s">
        <v>388</v>
      </c>
      <c r="H156" s="1" t="s">
        <v>401</v>
      </c>
      <c r="I156" s="1" t="s">
        <v>150</v>
      </c>
      <c r="K156" s="1" t="s">
        <v>139</v>
      </c>
      <c r="L156" s="1" t="s">
        <v>400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apple-lounge-speaker</v>
      </c>
      <c r="AA156" s="2" t="s">
        <v>726</v>
      </c>
      <c r="AB156" s="1" t="s">
        <v>651</v>
      </c>
      <c r="AC156" s="4" t="s">
        <v>725</v>
      </c>
      <c r="AD156" s="1" t="s">
        <v>390</v>
      </c>
      <c r="AE156" s="1" t="s">
        <v>246</v>
      </c>
      <c r="AF156" s="1" t="s">
        <v>731</v>
      </c>
      <c r="AG156" s="33" t="s">
        <v>733</v>
      </c>
      <c r="AH156" s="35" t="s">
        <v>746</v>
      </c>
      <c r="AI156" s="28" t="str">
        <f>IF(OR(ISBLANK(AG156), ISBLANK(AH156)), "", _xlfn.CONCAT("[[""mac"", """, AG156, """], [""ip"", """, AH156, """]]"))</f>
        <v>[["mac", "d4:a3:3d:5c:8c:28"], ["ip", "10.0.2.48"]]</v>
      </c>
    </row>
    <row r="157" spans="1:36" x14ac:dyDescent="0.2">
      <c r="A157" s="1">
        <v>2600</v>
      </c>
      <c r="B157" s="1" t="s">
        <v>277</v>
      </c>
      <c r="C157" s="1" t="s">
        <v>305</v>
      </c>
      <c r="D157" s="1" t="s">
        <v>151</v>
      </c>
      <c r="E157" s="1" t="s">
        <v>152</v>
      </c>
      <c r="F157" s="1" t="str">
        <f>IF(ISBLANK(E157), "", Table2[[#This Row],[unique_id]])</f>
        <v>ada_home</v>
      </c>
      <c r="G157" s="1" t="s">
        <v>206</v>
      </c>
      <c r="H157" s="1" t="s">
        <v>401</v>
      </c>
      <c r="I157" s="1" t="s">
        <v>150</v>
      </c>
      <c r="K157" s="1" t="s">
        <v>139</v>
      </c>
      <c r="L157" s="1" t="s">
        <v>400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google-ada-home</v>
      </c>
      <c r="AA157" s="2" t="s">
        <v>717</v>
      </c>
      <c r="AB157" s="1" t="s">
        <v>652</v>
      </c>
      <c r="AC157" s="1" t="s">
        <v>715</v>
      </c>
      <c r="AD157" s="1" t="s">
        <v>305</v>
      </c>
      <c r="AE157" s="1" t="s">
        <v>133</v>
      </c>
      <c r="AF157" s="1" t="s">
        <v>731</v>
      </c>
      <c r="AG157" s="31" t="s">
        <v>714</v>
      </c>
      <c r="AH157" s="35" t="s">
        <v>747</v>
      </c>
      <c r="AI157" s="28" t="str">
        <f>IF(OR(ISBLANK(AG157), ISBLANK(AH157)), "", _xlfn.CONCAT("[[""mac"", """, AG157, """], [""ip"", """, AH157, """]]"))</f>
        <v>[["mac", "00:00:00:00:00:00"], ["ip", "10.0.2.50"]]</v>
      </c>
    </row>
    <row r="158" spans="1:36" x14ac:dyDescent="0.2">
      <c r="A158" s="1">
        <v>2601</v>
      </c>
      <c r="B158" s="1" t="s">
        <v>277</v>
      </c>
      <c r="C158" s="1" t="s">
        <v>305</v>
      </c>
      <c r="D158" s="1" t="s">
        <v>151</v>
      </c>
      <c r="E158" s="1" t="s">
        <v>380</v>
      </c>
      <c r="F158" s="1" t="str">
        <f>IF(ISBLANK(E158), "", Table2[[#This Row],[unique_id]])</f>
        <v>edwin_home</v>
      </c>
      <c r="G158" s="1" t="s">
        <v>382</v>
      </c>
      <c r="H158" s="1" t="s">
        <v>401</v>
      </c>
      <c r="I158" s="1" t="s">
        <v>150</v>
      </c>
      <c r="K158" s="1" t="s">
        <v>139</v>
      </c>
      <c r="L158" s="1" t="s">
        <v>400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google-edwin-home</v>
      </c>
      <c r="AA158" s="2" t="s">
        <v>717</v>
      </c>
      <c r="AB158" s="1" t="s">
        <v>652</v>
      </c>
      <c r="AC158" s="1" t="s">
        <v>715</v>
      </c>
      <c r="AD158" s="1" t="s">
        <v>305</v>
      </c>
      <c r="AE158" s="1" t="s">
        <v>129</v>
      </c>
      <c r="AF158" s="1" t="s">
        <v>731</v>
      </c>
      <c r="AG158" s="31" t="s">
        <v>714</v>
      </c>
      <c r="AH158" s="35" t="s">
        <v>748</v>
      </c>
      <c r="AI158" s="28" t="str">
        <f>IF(OR(ISBLANK(AG158), ISBLANK(AH158)), "", _xlfn.CONCAT("[[""mac"", """, AG158, """], [""ip"", """, AH158, """]]"))</f>
        <v>[["mac", "00:00:00:00:00:00"], ["ip", "10.0.2.51"]]</v>
      </c>
    </row>
    <row r="159" spans="1:36" x14ac:dyDescent="0.2">
      <c r="A159" s="1">
        <v>2603</v>
      </c>
      <c r="B159" s="1" t="s">
        <v>277</v>
      </c>
      <c r="C159" s="1" t="s">
        <v>305</v>
      </c>
      <c r="D159" s="1" t="s">
        <v>151</v>
      </c>
      <c r="E159" s="1" t="s">
        <v>394</v>
      </c>
      <c r="F159" s="1" t="str">
        <f>IF(ISBLANK(E159), "", Table2[[#This Row],[unique_id]])</f>
        <v>parents_home</v>
      </c>
      <c r="G159" s="1" t="s">
        <v>384</v>
      </c>
      <c r="H159" s="1" t="s">
        <v>401</v>
      </c>
      <c r="I159" s="1" t="s">
        <v>150</v>
      </c>
      <c r="K159" s="1" t="s">
        <v>139</v>
      </c>
      <c r="L159" s="1" t="s">
        <v>400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google-parents-home</v>
      </c>
      <c r="AA159" s="2" t="s">
        <v>717</v>
      </c>
      <c r="AB159" s="1" t="s">
        <v>652</v>
      </c>
      <c r="AC159" s="1" t="s">
        <v>715</v>
      </c>
      <c r="AD159" s="1" t="s">
        <v>305</v>
      </c>
      <c r="AE159" s="1" t="s">
        <v>244</v>
      </c>
      <c r="AF159" s="1" t="s">
        <v>731</v>
      </c>
      <c r="AG159" s="31" t="s">
        <v>714</v>
      </c>
      <c r="AH159" s="35" t="s">
        <v>749</v>
      </c>
      <c r="AI159" s="28" t="str">
        <f>IF(OR(ISBLANK(AG159), ISBLANK(AH159)), "", _xlfn.CONCAT("[[""mac"", """, AG159, """], [""ip"", """, AH159, """]]"))</f>
        <v>[["mac", "00:00:00:00:00:00"], ["ip", "10.0.2.52"]]</v>
      </c>
    </row>
    <row r="160" spans="1:36" x14ac:dyDescent="0.2">
      <c r="A160" s="1">
        <v>2604</v>
      </c>
      <c r="B160" s="1" t="s">
        <v>277</v>
      </c>
      <c r="C160" s="1" t="s">
        <v>305</v>
      </c>
      <c r="D160" s="1" t="s">
        <v>151</v>
      </c>
      <c r="E160" s="1" t="s">
        <v>392</v>
      </c>
      <c r="F160" s="1" t="str">
        <f>IF(ISBLANK(E160), "", Table2[[#This Row],[unique_id]])</f>
        <v>parents_tv</v>
      </c>
      <c r="G160" s="1" t="s">
        <v>389</v>
      </c>
      <c r="H160" s="1" t="s">
        <v>401</v>
      </c>
      <c r="I160" s="1" t="s">
        <v>150</v>
      </c>
      <c r="K160" s="1" t="s">
        <v>139</v>
      </c>
      <c r="L160" s="1" t="s">
        <v>400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google-parents-tv</v>
      </c>
      <c r="AA160" s="2" t="s">
        <v>717</v>
      </c>
      <c r="AB160" s="1" t="s">
        <v>640</v>
      </c>
      <c r="AC160" s="1" t="s">
        <v>716</v>
      </c>
      <c r="AD160" s="1" t="s">
        <v>305</v>
      </c>
      <c r="AE160" s="1" t="s">
        <v>244</v>
      </c>
      <c r="AF160" s="1" t="s">
        <v>731</v>
      </c>
      <c r="AG160" s="31" t="s">
        <v>714</v>
      </c>
      <c r="AH160" s="35" t="s">
        <v>750</v>
      </c>
      <c r="AI160" s="28" t="str">
        <f>IF(OR(ISBLANK(AG160), ISBLANK(AH160)), "", _xlfn.CONCAT("[[""mac"", """, AG160, """], [""ip"", """, AH160, """]]"))</f>
        <v>[["mac", "00:00:00:00:00:00"], ["ip", "10.0.2.53"]]</v>
      </c>
    </row>
    <row r="161" spans="1:35" x14ac:dyDescent="0.2">
      <c r="A161" s="1">
        <v>2610</v>
      </c>
      <c r="B161" s="1" t="s">
        <v>277</v>
      </c>
      <c r="C161" s="1" t="s">
        <v>305</v>
      </c>
      <c r="D161" s="1" t="s">
        <v>151</v>
      </c>
      <c r="E161" s="1" t="s">
        <v>381</v>
      </c>
      <c r="F161" s="1" t="str">
        <f>IF(ISBLANK(E161), "", Table2[[#This Row],[unique_id]])</f>
        <v>lounge_home</v>
      </c>
      <c r="G161" s="1" t="s">
        <v>383</v>
      </c>
      <c r="H161" s="1" t="s">
        <v>401</v>
      </c>
      <c r="I161" s="1" t="s">
        <v>150</v>
      </c>
      <c r="K161" s="1" t="s">
        <v>139</v>
      </c>
      <c r="L161" s="1" t="s">
        <v>400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google-lounge-home</v>
      </c>
      <c r="AA161" s="2" t="s">
        <v>717</v>
      </c>
      <c r="AB161" s="1" t="s">
        <v>652</v>
      </c>
      <c r="AC161" s="1" t="s">
        <v>715</v>
      </c>
      <c r="AD161" s="1" t="s">
        <v>305</v>
      </c>
      <c r="AE161" s="1" t="s">
        <v>246</v>
      </c>
      <c r="AF161" s="1" t="s">
        <v>731</v>
      </c>
      <c r="AG161" s="31" t="s">
        <v>714</v>
      </c>
      <c r="AH161" s="35" t="s">
        <v>751</v>
      </c>
      <c r="AI161" s="28" t="str">
        <f>IF(OR(ISBLANK(AG161), ISBLANK(AH161)), "", _xlfn.CONCAT("[[""mac"", """, AG161, """], [""ip"", """, AH161, """]]"))</f>
        <v>[["mac", "00:00:00:00:00:00"], ["ip", "10.0.2.54"]]</v>
      </c>
    </row>
    <row r="162" spans="1:35" x14ac:dyDescent="0.2">
      <c r="A162" s="1">
        <v>1450</v>
      </c>
      <c r="B162" s="1" t="s">
        <v>28</v>
      </c>
      <c r="C162" s="1" t="s">
        <v>136</v>
      </c>
      <c r="D162" s="1" t="s">
        <v>131</v>
      </c>
      <c r="E162" s="1" t="s">
        <v>132</v>
      </c>
      <c r="F162" s="1" t="str">
        <f>IF(ISBLANK(E162), "", Table2[[#This Row],[unique_id]])</f>
        <v>ada</v>
      </c>
      <c r="G162" s="1" t="s">
        <v>133</v>
      </c>
      <c r="H162" s="1" t="s">
        <v>134</v>
      </c>
      <c r="I162" s="1" t="s">
        <v>135</v>
      </c>
      <c r="K162" s="1" t="s">
        <v>139</v>
      </c>
      <c r="R162" s="1" t="s">
        <v>347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senseme-ada-fan</v>
      </c>
      <c r="AA162" s="2" t="s">
        <v>658</v>
      </c>
      <c r="AB162" s="1" t="s">
        <v>131</v>
      </c>
      <c r="AC162" s="1" t="s">
        <v>659</v>
      </c>
      <c r="AD162" s="1" t="str">
        <f>IF(OR(ISBLANK(AG162), ISBLANK(AH162)), "", Table2[[#This Row],[device_via_device]])</f>
        <v>SenseMe</v>
      </c>
      <c r="AE162" s="1" t="s">
        <v>133</v>
      </c>
      <c r="AF162" s="1" t="s">
        <v>731</v>
      </c>
      <c r="AG162" s="1" t="s">
        <v>660</v>
      </c>
      <c r="AH162" s="34" t="s">
        <v>752</v>
      </c>
      <c r="AI162" s="28" t="str">
        <f>IF(OR(ISBLANK(AG162), ISBLANK(AH162)), "", _xlfn.CONCAT("[[""mac"", """, AG162, """], [""ip"", """, AH162, """]]"))</f>
        <v>[["mac", "20:f8:5e:d7:19:e0"], ["ip", "10.0.2.60"]]</v>
      </c>
    </row>
    <row r="163" spans="1:35" x14ac:dyDescent="0.2">
      <c r="A163" s="1">
        <v>1451</v>
      </c>
      <c r="B163" s="1" t="s">
        <v>28</v>
      </c>
      <c r="C163" s="1" t="s">
        <v>136</v>
      </c>
      <c r="D163" s="1" t="s">
        <v>131</v>
      </c>
      <c r="E163" s="1" t="s">
        <v>260</v>
      </c>
      <c r="F163" s="1" t="str">
        <f>IF(ISBLANK(E163), "", Table2[[#This Row],[unique_id]])</f>
        <v>edwin</v>
      </c>
      <c r="G163" s="1" t="s">
        <v>129</v>
      </c>
      <c r="H163" s="1" t="s">
        <v>134</v>
      </c>
      <c r="I163" s="1" t="s">
        <v>135</v>
      </c>
      <c r="K163" s="1" t="s">
        <v>139</v>
      </c>
      <c r="R163" s="1" t="s">
        <v>347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senseme-edwin-fan</v>
      </c>
      <c r="AA163" s="2" t="s">
        <v>658</v>
      </c>
      <c r="AB163" s="1" t="s">
        <v>131</v>
      </c>
      <c r="AC163" s="4" t="s">
        <v>659</v>
      </c>
      <c r="AD163" s="1" t="str">
        <f>IF(OR(ISBLANK(AG163), ISBLANK(AH163)), "", Table2[[#This Row],[device_via_device]])</f>
        <v>SenseMe</v>
      </c>
      <c r="AE163" s="1" t="s">
        <v>129</v>
      </c>
      <c r="AF163" s="1" t="s">
        <v>731</v>
      </c>
      <c r="AG163" s="1" t="s">
        <v>661</v>
      </c>
      <c r="AH163" s="34" t="s">
        <v>753</v>
      </c>
      <c r="AI163" s="28" t="str">
        <f>IF(OR(ISBLANK(AG163), ISBLANK(AH163)), "", _xlfn.CONCAT("[[""mac"", """, AG163, """], [""ip"", """, AH163, """]]"))</f>
        <v>[["mac", "20:f8:5e:d7:26:1c"], ["ip", "10.0.2.61"]]</v>
      </c>
    </row>
    <row r="164" spans="1:35" x14ac:dyDescent="0.2">
      <c r="A164" s="1">
        <v>1452</v>
      </c>
      <c r="B164" s="1" t="s">
        <v>28</v>
      </c>
      <c r="C164" s="1" t="s">
        <v>136</v>
      </c>
      <c r="D164" s="1" t="s">
        <v>131</v>
      </c>
      <c r="E164" s="1" t="s">
        <v>259</v>
      </c>
      <c r="F164" s="1" t="str">
        <f>IF(ISBLANK(E164), "", Table2[[#This Row],[unique_id]])</f>
        <v>parents</v>
      </c>
      <c r="G164" s="1" t="s">
        <v>244</v>
      </c>
      <c r="H164" s="1" t="s">
        <v>134</v>
      </c>
      <c r="I164" s="1" t="s">
        <v>135</v>
      </c>
      <c r="K164" s="1" t="s">
        <v>139</v>
      </c>
      <c r="R164" s="1" t="s">
        <v>347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senseme-parents-fan</v>
      </c>
      <c r="AA164" s="2" t="s">
        <v>658</v>
      </c>
      <c r="AB164" s="1" t="s">
        <v>131</v>
      </c>
      <c r="AC164" s="4" t="s">
        <v>659</v>
      </c>
      <c r="AD164" s="1" t="str">
        <f>IF(OR(ISBLANK(AG164), ISBLANK(AH164)), "", Table2[[#This Row],[device_via_device]])</f>
        <v>SenseMe</v>
      </c>
      <c r="AE164" s="1" t="s">
        <v>244</v>
      </c>
      <c r="AF164" s="1" t="s">
        <v>731</v>
      </c>
      <c r="AG164" s="1" t="s">
        <v>664</v>
      </c>
      <c r="AH164" s="34" t="s">
        <v>754</v>
      </c>
      <c r="AI164" s="28" t="str">
        <f>IF(OR(ISBLANK(AG164), ISBLANK(AH164)), "", _xlfn.CONCAT("[[""mac"", """, AG164, """], [""ip"", """, AH164, """]]"))</f>
        <v>[["mac", "20:f8:5e:d8:a5:6b"], ["ip", "10.0.2.62"]]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>IF(OR(ISBLANK(AG165), ISBLANK(AH165)), "", _xlfn.CONCAT("[[""mac"", """, AG165, """], [""ip"", """, AH165, """]]"))</f>
        <v/>
      </c>
    </row>
    <row r="166" spans="1:35" x14ac:dyDescent="0.2">
      <c r="A166" s="1">
        <v>1454</v>
      </c>
      <c r="B166" s="1" t="s">
        <v>28</v>
      </c>
      <c r="C166" s="1" t="s">
        <v>136</v>
      </c>
      <c r="D166" s="1" t="s">
        <v>131</v>
      </c>
      <c r="E166" s="1" t="s">
        <v>504</v>
      </c>
      <c r="F166" s="1" t="str">
        <f>IF(ISBLANK(E166), "", Table2[[#This Row],[unique_id]])</f>
        <v>lounge</v>
      </c>
      <c r="G166" s="1" t="s">
        <v>246</v>
      </c>
      <c r="H166" s="1" t="s">
        <v>134</v>
      </c>
      <c r="I166" s="1" t="s">
        <v>135</v>
      </c>
      <c r="K166" s="1" t="s">
        <v>139</v>
      </c>
      <c r="R166" s="1" t="s">
        <v>347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senseme-lounge-fan</v>
      </c>
      <c r="AA166" s="2" t="s">
        <v>658</v>
      </c>
      <c r="AB166" s="1" t="s">
        <v>131</v>
      </c>
      <c r="AC166" s="4" t="s">
        <v>659</v>
      </c>
      <c r="AD166" s="1" t="str">
        <f>IF(OR(ISBLANK(AG166), ISBLANK(AH166)), "", Table2[[#This Row],[device_via_device]])</f>
        <v>SenseMe</v>
      </c>
      <c r="AE166" s="1" t="s">
        <v>246</v>
      </c>
      <c r="AF166" s="1" t="s">
        <v>731</v>
      </c>
      <c r="AG166" s="1" t="s">
        <v>665</v>
      </c>
      <c r="AH166" s="34" t="s">
        <v>755</v>
      </c>
      <c r="AI166" s="28" t="str">
        <f>IF(OR(ISBLANK(AG166), ISBLANK(AH166)), "", _xlfn.CONCAT("[[""mac"", """, AG166, """], [""ip"", """, AH166, """]]"))</f>
        <v>[["mac", "20:f8:5e:d9:11:77"], ["ip", "10.0.2.63"]]</v>
      </c>
    </row>
    <row r="167" spans="1:35" x14ac:dyDescent="0.2">
      <c r="A167" s="1">
        <v>1455</v>
      </c>
      <c r="B167" s="1" t="s">
        <v>28</v>
      </c>
      <c r="C167" s="1" t="s">
        <v>136</v>
      </c>
      <c r="D167" s="1" t="s">
        <v>131</v>
      </c>
      <c r="E167" s="1" t="s">
        <v>344</v>
      </c>
      <c r="F167" s="1" t="str">
        <f>IF(ISBLANK(E167), "", Table2[[#This Row],[unique_id]])</f>
        <v>deck_east</v>
      </c>
      <c r="G167" s="1" t="s">
        <v>274</v>
      </c>
      <c r="H167" s="1" t="s">
        <v>134</v>
      </c>
      <c r="I167" s="1" t="s">
        <v>135</v>
      </c>
      <c r="K167" s="1" t="s">
        <v>139</v>
      </c>
      <c r="R167" s="1" t="s">
        <v>347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senseme-deck-east-fan</v>
      </c>
      <c r="AA167" s="2" t="s">
        <v>658</v>
      </c>
      <c r="AB167" s="1" t="s">
        <v>667</v>
      </c>
      <c r="AC167" s="1" t="s">
        <v>659</v>
      </c>
      <c r="AD167" s="1" t="str">
        <f>IF(OR(ISBLANK(AG167), ISBLANK(AH167)), "", Table2[[#This Row],[device_via_device]])</f>
        <v>SenseMe</v>
      </c>
      <c r="AE167" s="1" t="s">
        <v>628</v>
      </c>
      <c r="AF167" s="1" t="s">
        <v>731</v>
      </c>
      <c r="AG167" s="1" t="s">
        <v>662</v>
      </c>
      <c r="AH167" s="34" t="s">
        <v>756</v>
      </c>
      <c r="AI167" s="28" t="str">
        <f>IF(OR(ISBLANK(AG167), ISBLANK(AH167)), "", _xlfn.CONCAT("[[""mac"", """, AG167, """], [""ip"", """, AH167, """]]"))</f>
        <v>[["mac", "20:f8:5e:1e:ea:a0"], ["ip", "10.0.2.64"]]</v>
      </c>
    </row>
    <row r="168" spans="1:35" x14ac:dyDescent="0.2">
      <c r="A168" s="1">
        <v>1456</v>
      </c>
      <c r="B168" s="1" t="s">
        <v>28</v>
      </c>
      <c r="C168" s="1" t="s">
        <v>136</v>
      </c>
      <c r="D168" s="1" t="s">
        <v>131</v>
      </c>
      <c r="E168" s="1" t="s">
        <v>345</v>
      </c>
      <c r="F168" s="1" t="str">
        <f>IF(ISBLANK(E168), "", Table2[[#This Row],[unique_id]])</f>
        <v>deck_west</v>
      </c>
      <c r="G168" s="1" t="s">
        <v>273</v>
      </c>
      <c r="H168" s="1" t="s">
        <v>134</v>
      </c>
      <c r="I168" s="1" t="s">
        <v>135</v>
      </c>
      <c r="K168" s="1" t="s">
        <v>139</v>
      </c>
      <c r="R168" s="1" t="s">
        <v>347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senseme-deck-west-fan</v>
      </c>
      <c r="AA168" s="2" t="s">
        <v>658</v>
      </c>
      <c r="AB168" s="1" t="s">
        <v>668</v>
      </c>
      <c r="AC168" s="1" t="s">
        <v>659</v>
      </c>
      <c r="AD168" s="1" t="str">
        <f>IF(OR(ISBLANK(AG168), ISBLANK(AH168)), "", Table2[[#This Row],[device_via_device]])</f>
        <v>SenseMe</v>
      </c>
      <c r="AE168" s="1" t="s">
        <v>628</v>
      </c>
      <c r="AF168" s="1" t="s">
        <v>731</v>
      </c>
      <c r="AG168" s="1" t="s">
        <v>663</v>
      </c>
      <c r="AH168" s="35" t="s">
        <v>757</v>
      </c>
      <c r="AI168" s="28" t="str">
        <f>IF(OR(ISBLANK(AG168), ISBLANK(AH168)), "", _xlfn.CONCAT("[[""mac"", """, AG168, """], [""ip"", """, AH168, """]]"))</f>
        <v>[["mac", "20:f8:5e:1e:da:35"], ["ip", "10.0.2.65"]]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>IF(OR(ISBLANK(AG169), ISBLANK(AH169)), "", _xlfn.CONCAT("[[""mac"", """, AG169, """], [""ip"", """, AH169, """]]"))</f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>IF(OR(ISBLANK(AG170), ISBLANK(AH170)), "", _xlfn.CONCAT("[[""mac"", """, AG170, """], [""ip"", """, AH170, """]]"))</f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28" t="str">
        <f>IF(OR(ISBLANK(AG171), ISBLANK(AH171)), "", _xlfn.CONCAT("[[""mac"", """, AG171, """], [""ip"", """, AH171, """]]"))</f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28" t="str">
        <f>IF(OR(ISBLANK(AG172), ISBLANK(AH172)), "", _xlfn.CONCAT("[[""mac"", """, AG172, """], [""ip"", """, AH172, """]]"))</f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28" t="str">
        <f>IF(OR(ISBLANK(AG173), ISBLANK(AH173)), "", _xlfn.CONCAT("[[""mac"", """, AG173, """], [""ip"", """, AH173, """]]"))</f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28" t="str">
        <f>IF(OR(ISBLANK(AG174), ISBLANK(AH174)), "", _xlfn.CONCAT("[[""mac"", """, AG174, """], [""ip"", """, AH174, """]]"))</f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28" t="str">
        <f>IF(OR(ISBLANK(AG175), ISBLANK(AH175)), "", _xlfn.CONCAT("[[""mac"", """, AG175, """], [""ip"", """, AH175, """]]"))</f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28" t="str">
        <f>IF(OR(ISBLANK(AG176), ISBLANK(AH176)), "", _xlfn.CONCAT("[[""mac"", """, AG176, """], [""ip"", """, AH176, """]]"))</f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28" t="str">
        <f>IF(OR(ISBLANK(AG177), ISBLANK(AH177)), "", _xlfn.CONCAT("[[""mac"", """, AG177, """], [""ip"", """, AH177, """]]"))</f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IF(OR(ISBLANK(AG178), ISBLANK(AH178)), "", _xlfn.CONCAT("[[""mac"", """, AG178, """], [""ip"", """, AH178, """]]"))</f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IF(OR(ISBLANK(AG179), ISBLANK(AH179)), "", _xlfn.CONCAT("[[""mac"", """, AG179, """], [""ip"", """, AH179, """]]"))</f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28" t="str">
        <f>IF(OR(ISBLANK(AG180), ISBLANK(AH180)), "", _xlfn.CONCAT("[[""mac"", """, AG180, """], [""ip"", """, AH180, """]]"))</f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IF(OR(ISBLANK(AG181), ISBLANK(AH181)), "", _xlfn.CONCAT("[[""mac"", """, AG181, """], [""ip"", """, AH181, """]]"))</f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28" t="str">
        <f>IF(OR(ISBLANK(AG182), ISBLANK(AH182)), "", _xlfn.CONCAT("[[""mac"", """, AG182, """], [""ip"", """, AH182, """]]"))</f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28" t="str">
        <f>IF(OR(ISBLANK(AG183), ISBLANK(AH183)), "", _xlfn.CONCAT("[[""mac"", """, AG183, """], [""ip"", """, AH183, """]]"))</f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28" t="str">
        <f>IF(OR(ISBLANK(AG184), ISBLANK(AH184)), "", _xlfn.CONCAT("[[""mac"", """, AG184, """], [""ip"", """, AH184, """]]"))</f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28" t="str">
        <f>IF(OR(ISBLANK(AG185), ISBLANK(AH185)), "", _xlfn.CONCAT("[[""mac"", """, AG185, """], [""ip"", """, AH185, """]]"))</f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605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28" t="str">
        <f>IF(OR(ISBLANK(AG186), ISBLANK(AH186)), "", _xlfn.CONCAT("[[""mac"", """, AG186, """], [""ip"", """, AH186, """]]"))</f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28" t="str">
        <f>IF(OR(ISBLANK(AG187), ISBLANK(AH187)), "", _xlfn.CONCAT("[[""mac"", """, AG187, """], [""ip"", """, AH187, """]]"))</f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28" t="str">
        <f>IF(OR(ISBLANK(AG188), ISBLANK(AH188)), "", _xlfn.CONCAT("[[""mac"", """, AG188, """], [""ip"", """, AH188, """]]"))</f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28" t="str">
        <f>IF(OR(ISBLANK(AG189), ISBLANK(AH189)), "", _xlfn.CONCAT("[[""mac"", """, AG189, """], [""ip"", """, AH189, """]]"))</f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28" t="str">
        <f>IF(OR(ISBLANK(AG190), ISBLANK(AH190)), "", _xlfn.CONCAT("[[""mac"", """, AG190, """], [""ip"", """, AH190, """]]"))</f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645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28" t="str">
        <f>IF(OR(ISBLANK(AG191), ISBLANK(AH191)), "", _xlfn.CONCAT("[[""mac"", """, AG191, """], [""ip"", """, AH191, """]]"))</f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646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28" t="str">
        <f>IF(OR(ISBLANK(AG192), ISBLANK(AH192)), "", _xlfn.CONCAT("[[""mac"", """, AG192, """], [""ip"", """, AH192, """]]"))</f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>IF(OR(ISBLANK(AG193), ISBLANK(AH193)), "", _xlfn.CONCAT("[[""mac"", """, AG193, """], [""ip"", """, AH193, """]]"))</f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647</v>
      </c>
      <c r="F194" s="28" t="str">
        <f>IF(ISBLANK(E194), "", Table2[[#This Row],[unique_id]])</f>
        <v>rack_outlettoday_s_consumption</v>
      </c>
      <c r="G194" s="1" t="s">
        <v>608</v>
      </c>
      <c r="H194" s="1" t="s">
        <v>278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28" t="str">
        <f>IF(OR(ISBLANK(AG194), ISBLANK(AH194)), "", _xlfn.CONCAT("[[""mac"", """, AG194, """], [""ip"", """, AH194, """]]"))</f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648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28" t="str">
        <f>IF(OR(ISBLANK(AG195), ISBLANK(AH195)), "", _xlfn.CONCAT("[[""mac"", """, AG195, """], [""ip"", """, AH195, """]]"))</f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28" t="str">
        <f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28" t="str">
        <f>IF(OR(ISBLANK(AG197), ISBLANK(AH197)), "", _xlfn.CONCAT("[[""mac"", """, AG197, """], [""ip"", """, AH197, """]]"))</f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28" t="str">
        <f>IF(OR(ISBLANK(AG198), ISBLANK(AH198)), "", _xlfn.CONCAT("[[""mac"", """, AG198, """], [""ip"", """, AH198, """]]"))</f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28" t="str">
        <f>IF(OR(ISBLANK(AG199), ISBLANK(AH199)), "", _xlfn.CONCAT("[[""mac"", """, AG199, """], [""ip"", """, AH199, """]]"))</f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28" t="str">
        <f>IF(OR(ISBLANK(AG200), ISBLANK(AH200)), "", _xlfn.CONCAT("[[""mac"", """, AG200, """], [""ip"", """, AH200, """]]"))</f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28" t="str">
        <f>IF(OR(ISBLANK(AG201), ISBLANK(AH201)), "", _xlfn.CONCAT("[[""mac"", """, AG201, """], [""ip"", """, AH201, """]]"))</f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28" t="str">
        <f>IF(OR(ISBLANK(AG202), ISBLANK(AH202)), "", _xlfn.CONCAT("[[""mac"", """, AG202, """], [""ip"", """, AH202, """]]"))</f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28" t="str">
        <f>IF(OR(ISBLANK(AG203), ISBLANK(AH203)), "", _xlfn.CONCAT("[[""mac"", """, AG203, """], [""ip"", """, AH203, """]]"))</f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28" t="str">
        <f>IF(OR(ISBLANK(AG204), ISBLANK(AH204)), "", _xlfn.CONCAT("[[""mac"", """, AG204, """], [""ip"", """, AH204, """]]"))</f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28" t="str">
        <f>IF(OR(ISBLANK(AG205), ISBLANK(AH205)), "", _xlfn.CONCAT("[[""mac"", """, AG205, """], [""ip"", """, AH205, """]]"))</f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28" t="str">
        <f>IF(OR(ISBLANK(AG206), ISBLANK(AH206)), "", _xlfn.CONCAT("[[""mac"", """, AG206, """], [""ip"", """, AH206, """]]"))</f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467</v>
      </c>
      <c r="Y207" s="1">
        <v>1</v>
      </c>
      <c r="Z207" s="1" t="s">
        <v>675</v>
      </c>
      <c r="AD207" s="1" t="s">
        <v>433</v>
      </c>
      <c r="AE207" s="1" t="s">
        <v>181</v>
      </c>
      <c r="AI207" s="28" t="str">
        <f>IF(OR(ISBLANK(AG207), ISBLANK(AH207)), "", _xlfn.CONCAT("[[""mac"", """, AG207, """], [""ip"", """, AH207, """]]"))</f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469</v>
      </c>
      <c r="Y208" s="1">
        <v>1</v>
      </c>
      <c r="Z208" s="1" t="s">
        <v>675</v>
      </c>
      <c r="AD208" s="1" t="s">
        <v>433</v>
      </c>
      <c r="AE208" s="1" t="s">
        <v>181</v>
      </c>
      <c r="AI208" s="28" t="str">
        <f>IF(OR(ISBLANK(AG208), ISBLANK(AH208)), "", _xlfn.CONCAT("[[""mac"", """, AG208, """], [""ip"", """, AH208, """]]"))</f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471</v>
      </c>
      <c r="Y209" s="1">
        <v>1</v>
      </c>
      <c r="Z209" s="1" t="s">
        <v>675</v>
      </c>
      <c r="AD209" s="1" t="s">
        <v>433</v>
      </c>
      <c r="AE209" s="1" t="s">
        <v>181</v>
      </c>
      <c r="AI209" s="28" t="str">
        <f>IF(OR(ISBLANK(AG209), ISBLANK(AH209)), "", _xlfn.CONCAT("[[""mac"", """, AG209, """], [""ip"", """, AH209, """]]"))</f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471</v>
      </c>
      <c r="Y210" s="1">
        <v>1</v>
      </c>
      <c r="Z210" s="1" t="s">
        <v>675</v>
      </c>
      <c r="AD210" s="1" t="s">
        <v>433</v>
      </c>
      <c r="AE210" s="1" t="s">
        <v>181</v>
      </c>
      <c r="AI210" s="28" t="str">
        <f>IF(OR(ISBLANK(AG210), ISBLANK(AH210)), "", _xlfn.CONCAT("[[""mac"", """, AG210, """], [""ip"", """, AH210, """]]"))</f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>IF(OR(ISBLANK(AG211), ISBLANK(AH211)), "", _xlfn.CONCAT("[[""mac"", """, AG211, """], [""ip"", """, AH211, """]]"))</f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28" t="str">
        <f>IF(OR(ISBLANK(AG212), ISBLANK(AH212)), "", _xlfn.CONCAT("[[""mac"", """, AG212, """], [""ip"", """, AH212, """]]"))</f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AI213" s="28" t="str">
        <f>IF(OR(ISBLANK(AG213), ISBLANK(AH213)), "", _xlfn.CONCAT("[[""mac"", """, AG213, """], [""ip"", """, AH213, """]]"))</f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AI214" s="28" t="str">
        <f>IF(OR(ISBLANK(AG214), ISBLANK(AH214)), "", _xlfn.CONCAT("[[""mac"", """, AG214, """], [""ip"", """, AH214, """]]"))</f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AI215" s="28" t="str">
        <f>IF(OR(ISBLANK(AG215), ISBLANK(AH215)), "", _xlfn.CONCAT("[[""mac"", """, AG215, """], [""ip"", """, AH215, """]]"))</f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AI216" s="28" t="str">
        <f>IF(OR(ISBLANK(AG216), ISBLANK(AH216)), "", _xlfn.CONCAT("[[""mac"", """, AG216, """], [""ip"", """, AH216, """]]"))</f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AI217" s="28" t="str">
        <f>IF(OR(ISBLANK(AG217), ISBLANK(AH217)), "", _xlfn.CONCAT("[[""mac"", """, AG217, """], [""ip"", """, AH217, """]]"))</f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AI218" s="28" t="str">
        <f>IF(OR(ISBLANK(AG218), ISBLANK(AH218)), "", _xlfn.CONCAT("[[""mac"", """, AG218, """], [""ip"", """, AH218, """]]"))</f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AI219" s="28" t="str">
        <f>IF(OR(ISBLANK(AG219), ISBLANK(AH219)), "", _xlfn.CONCAT("[[""mac"", """, AG219, """], [""ip"", """, AH219, """]]"))</f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AI220" s="28" t="str">
        <f>IF(OR(ISBLANK(AG220), ISBLANK(AH220)), "", _xlfn.CONCAT("[[""mac"", """, AG220, """], [""ip"", """, AH220, """]]"))</f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28" t="str">
        <f>IF(OR(ISBLANK(AG221), ISBLANK(AH221)), "", _xlfn.CONCAT("[[""mac"", """, AG221, """], [""ip"", """, AH221, """]]"))</f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28" t="str">
        <f>IF(OR(ISBLANK(AG222), ISBLANK(AH222)), "", _xlfn.CONCAT("[[""mac"", """, AG222, """], [""ip"", """, AH222, """]]"))</f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28" t="str">
        <f>IF(OR(ISBLANK(AG223), ISBLANK(AH223)), "", _xlfn.CONCAT("[[""mac"", """, AG223, """], [""ip"", """, AH223, """]]"))</f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I224" s="28" t="str">
        <f>IF(OR(ISBLANK(AG224), ISBLANK(AH224)), "", _xlfn.CONCAT("[[""mac"", """, AG224, """], [""ip"", """, AH224, """]]"))</f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AI225" s="28" t="str">
        <f>IF(OR(ISBLANK(AG225), ISBLANK(AH225)), "", _xlfn.CONCAT("[[""mac"", """, AG225, """], [""ip"", """, AH225, """]]"))</f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AI226" s="28" t="str">
        <f>IF(OR(ISBLANK(AG226), ISBLANK(AH226)), "", _xlfn.CONCAT("[[""mac"", """, AG226, """], [""ip"", """, AH226, """]]"))</f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AI227" s="28" t="str">
        <f>IF(OR(ISBLANK(AG227), ISBLANK(AH227)), "", _xlfn.CONCAT("[[""mac"", """, AG227, """], [""ip"", """, AH227, """]]"))</f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28" t="str">
        <f>IF(OR(ISBLANK(AG228), ISBLANK(AH228)), "", _xlfn.CONCAT("[[""mac"", """, AG228, """], [""ip"", """, AH228, """]]"))</f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I229" s="28" t="str">
        <f>IF(OR(ISBLANK(AG229), ISBLANK(AH229)), "", _xlfn.CONCAT("[[""mac"", """, AG229, """], [""ip"", """, AH229, """]]"))</f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>IF(OR(ISBLANK(AG230), ISBLANK(AH230)), "", _xlfn.CONCAT("[[""mac"", """, AG230, """], [""ip"", """, AH230, """]]"))</f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28" t="str">
        <f>IF(OR(ISBLANK(AG231), ISBLANK(AH231)), "", _xlfn.CONCAT("[[""mac"", """, AG231, """], [""ip"", """, AH231, """]]"))</f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28" t="str">
        <f>IF(OR(ISBLANK(AG232), ISBLANK(AH232)), "", _xlfn.CONCAT("[[""mac"", """, AG232, """], [""ip"", """, AH232, """]]"))</f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28" t="str">
        <f>IF(OR(ISBLANK(AG233), ISBLANK(AH233)), "", _xlfn.CONCAT("[[""mac"", """, AG233, """], [""ip"", """, AH233, """]]"))</f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28" t="str">
        <f>IF(OR(ISBLANK(AG234), ISBLANK(AH234)), "", _xlfn.CONCAT("[[""mac"", """, AG234, """], [""ip"", """, AH234, """]]"))</f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28" t="str">
        <f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28" t="str">
        <f>IF(OR(ISBLANK(AG236), ISBLANK(AH236)), "", _xlfn.CONCAT("[[""mac"", """, AG236, """], [""ip"", """, AH236, """]]"))</f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>IF(ISBLANK(U237),  "", _xlfn.CONCAT("haas/entity/sensor/", LOWER(C237), "/", E237, "/config"))</f>
        <v>haas/entity/sensor/weewx/weatherstation_console_battery_voltage/config</v>
      </c>
      <c r="W237" s="1" t="str">
        <f>IF(ISBLANK(U237),  "", _xlfn.CONCAT("haas/entity/sensor/", LOWER(C237), "/", E237))</f>
        <v>haas/entity/sensor/weewx/weatherstation_console_battery_voltage</v>
      </c>
      <c r="X237" s="7" t="s">
        <v>468</v>
      </c>
      <c r="Y237" s="1">
        <v>1</v>
      </c>
      <c r="Z237" s="1" t="s">
        <v>666</v>
      </c>
      <c r="AA237" s="2">
        <v>3.15</v>
      </c>
      <c r="AB237" s="1" t="s">
        <v>635</v>
      </c>
      <c r="AC237" s="1" t="s">
        <v>38</v>
      </c>
      <c r="AD237" s="1" t="s">
        <v>39</v>
      </c>
      <c r="AE237" s="1" t="s">
        <v>30</v>
      </c>
      <c r="AI237" s="28" t="str">
        <f>IF(OR(ISBLANK(AG237), ISBLANK(AH237)), "", _xlfn.CONCAT("[[""mac"", """, AG237, """], [""ip"", """, AH237, """]]"))</f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>IF(OR(ISBLANK(AG238), ISBLANK(AH238)), "", _xlfn.CONCAT("[[""mac"", """, AG238, """], [""ip"", """, AH238, """]]"))</f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666</v>
      </c>
      <c r="AA239" s="2">
        <v>3.15</v>
      </c>
      <c r="AB239" s="1" t="s">
        <v>635</v>
      </c>
      <c r="AC239" s="1" t="s">
        <v>38</v>
      </c>
      <c r="AD239" s="1" t="s">
        <v>39</v>
      </c>
      <c r="AE239" s="1" t="s">
        <v>30</v>
      </c>
      <c r="AI239" s="28" t="str">
        <f>IF(OR(ISBLANK(AG239), ISBLANK(AH239)), "", _xlfn.CONCAT("[[""mac"", """, AG239, """], [""ip"", """, AH239, """]]"))</f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666</v>
      </c>
      <c r="AA240" s="2">
        <v>3.15</v>
      </c>
      <c r="AB240" s="1" t="s">
        <v>635</v>
      </c>
      <c r="AC240" s="1" t="s">
        <v>38</v>
      </c>
      <c r="AD240" s="1" t="s">
        <v>39</v>
      </c>
      <c r="AE240" s="1" t="s">
        <v>30</v>
      </c>
      <c r="AI240" s="28" t="str">
        <f>IF(OR(ISBLANK(AG240), ISBLANK(AH240)), "", _xlfn.CONCAT("[[""mac"", """, AG240, """], [""ip"", """, AH240, """]]"))</f>
        <v/>
      </c>
      <c r="AJ240" s="5" t="s">
        <v>201</v>
      </c>
    </row>
    <row r="241" spans="1:36" x14ac:dyDescent="0.2">
      <c r="A241" s="1">
        <v>5005</v>
      </c>
      <c r="B241" s="1" t="s">
        <v>28</v>
      </c>
      <c r="C241" s="1" t="s">
        <v>700</v>
      </c>
      <c r="E241" s="7"/>
      <c r="I241" s="7"/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">
        <v>699</v>
      </c>
      <c r="AA241" s="2" t="s">
        <v>698</v>
      </c>
      <c r="AB241" s="1" t="s">
        <v>696</v>
      </c>
      <c r="AC241" s="1" t="s">
        <v>697</v>
      </c>
      <c r="AD241" s="1" t="s">
        <v>695</v>
      </c>
      <c r="AE241" s="1" t="s">
        <v>30</v>
      </c>
      <c r="AF241" s="1" t="s">
        <v>729</v>
      </c>
      <c r="AG241" s="1" t="s">
        <v>694</v>
      </c>
      <c r="AH241" s="34" t="s">
        <v>758</v>
      </c>
      <c r="AI241" s="28" t="str">
        <f>IF(OR(ISBLANK(AG241), ISBLANK(AH241)), "", _xlfn.CONCAT("[[""mac"", """, AG241, """], [""ip"", """, AH241, """]]"))</f>
        <v>[["mac", "30:05:5c:8a:ff:10"], ["ip", "10.0.6.10"]]</v>
      </c>
      <c r="AJ241" s="1"/>
    </row>
    <row r="242" spans="1:36" x14ac:dyDescent="0.2">
      <c r="A242" s="1">
        <v>2103</v>
      </c>
      <c r="B242" s="1" t="s">
        <v>28</v>
      </c>
      <c r="C242" s="1" t="s">
        <v>302</v>
      </c>
      <c r="D242" s="1" t="s">
        <v>29</v>
      </c>
      <c r="E242" s="1" t="s">
        <v>306</v>
      </c>
      <c r="F242" s="1" t="str">
        <f>IF(ISBLANK(E242), "", Table2[[#This Row],[unique_id]])</f>
        <v>various_adhoc_outlet_current_consumption</v>
      </c>
      <c r="G242" s="1" t="s">
        <v>296</v>
      </c>
      <c r="H242" s="1" t="s">
        <v>339</v>
      </c>
      <c r="I242" s="1" t="s">
        <v>146</v>
      </c>
      <c r="K242" s="1" t="s">
        <v>139</v>
      </c>
      <c r="P242" s="1" t="s">
        <v>577</v>
      </c>
      <c r="R242" s="1" t="s">
        <v>341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tplink-various-adhoc-outlet</v>
      </c>
      <c r="AA242" s="2" t="s">
        <v>632</v>
      </c>
      <c r="AB242" s="1" t="s">
        <v>669</v>
      </c>
      <c r="AC242" s="7" t="s">
        <v>631</v>
      </c>
      <c r="AD242" s="1" t="str">
        <f>IF(OR(ISBLANK(AG242), ISBLANK(AH242)), "", Table2[[#This Row],[device_via_device]])</f>
        <v>TPLink</v>
      </c>
      <c r="AE242" s="1" t="s">
        <v>626</v>
      </c>
      <c r="AF242" s="1" t="s">
        <v>729</v>
      </c>
      <c r="AG242" s="1" t="s">
        <v>609</v>
      </c>
      <c r="AH242" s="34" t="s">
        <v>759</v>
      </c>
      <c r="AI242" s="28" t="str">
        <f>IF(OR(ISBLANK(AG242), ISBLANK(AH242)), "", _xlfn.CONCAT("[[""mac"", """, AG242, """], [""ip"", """, AH242, """]]"))</f>
        <v>[["mac", "10:27:f5:31:f2:2b"], ["ip", "10.0.6.20"]]</v>
      </c>
      <c r="AJ242" s="5"/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>IF(OR(ISBLANK(AG243), ISBLANK(AH243)), "", _xlfn.CONCAT("[[""mac"", """, AG243, """], [""ip"", """, AH243, """]]"))</f>
        <v/>
      </c>
    </row>
    <row r="244" spans="1:36" x14ac:dyDescent="0.2">
      <c r="A244" s="1">
        <v>2104</v>
      </c>
      <c r="B244" s="1" t="s">
        <v>28</v>
      </c>
      <c r="C244" s="1" t="s">
        <v>302</v>
      </c>
      <c r="D244" s="1" t="s">
        <v>29</v>
      </c>
      <c r="E244" s="1" t="s">
        <v>308</v>
      </c>
      <c r="F244" s="1" t="str">
        <f>IF(ISBLANK(E244), "", Table2[[#This Row],[unique_id]])</f>
        <v>study_battery_charger_current_consumption</v>
      </c>
      <c r="G244" s="1" t="s">
        <v>295</v>
      </c>
      <c r="H244" s="1" t="s">
        <v>339</v>
      </c>
      <c r="I244" s="1" t="s">
        <v>146</v>
      </c>
      <c r="K244" s="1" t="s">
        <v>139</v>
      </c>
      <c r="P244" s="1" t="s">
        <v>577</v>
      </c>
      <c r="R244" s="1" t="s">
        <v>341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tplink-study-battery-charger</v>
      </c>
      <c r="AA244" s="2" t="s">
        <v>632</v>
      </c>
      <c r="AB244" s="1" t="s">
        <v>670</v>
      </c>
      <c r="AC244" s="7" t="s">
        <v>631</v>
      </c>
      <c r="AD244" s="1" t="str">
        <f>IF(OR(ISBLANK(AG244), ISBLANK(AH244)), "", Table2[[#This Row],[device_via_device]])</f>
        <v>TPLink</v>
      </c>
      <c r="AE244" s="1" t="s">
        <v>627</v>
      </c>
      <c r="AF244" s="1" t="s">
        <v>729</v>
      </c>
      <c r="AG244" s="1" t="s">
        <v>610</v>
      </c>
      <c r="AH244" s="34" t="s">
        <v>760</v>
      </c>
      <c r="AI244" s="28" t="str">
        <f>IF(OR(ISBLANK(AG244), ISBLANK(AH244)), "", _xlfn.CONCAT("[[""mac"", """, AG244, """], [""ip"", """, AH244, """]]"))</f>
        <v>[["mac", "5c:a6:e6:25:64:e9"], ["ip", "10.0.6.21"]]</v>
      </c>
    </row>
    <row r="245" spans="1:36" x14ac:dyDescent="0.2">
      <c r="A245" s="1">
        <v>2105</v>
      </c>
      <c r="B245" s="1" t="s">
        <v>28</v>
      </c>
      <c r="C245" s="1" t="s">
        <v>302</v>
      </c>
      <c r="D245" s="1" t="s">
        <v>29</v>
      </c>
      <c r="E245" s="1" t="s">
        <v>307</v>
      </c>
      <c r="F245" s="1" t="str">
        <f>IF(ISBLANK(E245), "", Table2[[#This Row],[unique_id]])</f>
        <v>laundry_vacuum_charger_current_consumption</v>
      </c>
      <c r="G245" s="1" t="s">
        <v>294</v>
      </c>
      <c r="H245" s="1" t="s">
        <v>339</v>
      </c>
      <c r="I245" s="1" t="s">
        <v>146</v>
      </c>
      <c r="K245" s="1" t="s">
        <v>139</v>
      </c>
      <c r="P245" s="1" t="s">
        <v>577</v>
      </c>
      <c r="R245" s="1" t="s">
        <v>341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tplink-laundry-vacuum-charger</v>
      </c>
      <c r="AA245" s="2" t="s">
        <v>632</v>
      </c>
      <c r="AB245" s="1" t="s">
        <v>671</v>
      </c>
      <c r="AC245" s="7" t="s">
        <v>631</v>
      </c>
      <c r="AD245" s="1" t="str">
        <f>IF(OR(ISBLANK(AG245), ISBLANK(AH245)), "", Table2[[#This Row],[device_via_device]])</f>
        <v>TPLink</v>
      </c>
      <c r="AE245" s="1" t="s">
        <v>272</v>
      </c>
      <c r="AF245" s="1" t="s">
        <v>729</v>
      </c>
      <c r="AG245" s="1" t="s">
        <v>611</v>
      </c>
      <c r="AH245" s="34" t="s">
        <v>761</v>
      </c>
      <c r="AI245" s="28" t="str">
        <f>IF(OR(ISBLANK(AG245), ISBLANK(AH245)), "", _xlfn.CONCAT("[[""mac"", """, AG245, """], [""ip"", """, AH245, """]]"))</f>
        <v>[["mac", "5c:a6:e6:25:57:fd"], ["ip", "10.0.6.22"]]</v>
      </c>
    </row>
    <row r="246" spans="1:36" x14ac:dyDescent="0.2">
      <c r="A246" s="1">
        <v>2110</v>
      </c>
      <c r="B246" s="1" t="s">
        <v>28</v>
      </c>
      <c r="C246" s="1" t="s">
        <v>302</v>
      </c>
      <c r="D246" s="1" t="s">
        <v>29</v>
      </c>
      <c r="E246" s="1" t="s">
        <v>316</v>
      </c>
      <c r="F246" s="1" t="str">
        <f>IF(ISBLANK(E246), "", Table2[[#This Row],[unique_id]])</f>
        <v>kitchen_dish_washer_current_consumption</v>
      </c>
      <c r="G246" s="1" t="s">
        <v>292</v>
      </c>
      <c r="H246" s="1" t="s">
        <v>339</v>
      </c>
      <c r="I246" s="1" t="s">
        <v>146</v>
      </c>
      <c r="K246" s="1" t="s">
        <v>139</v>
      </c>
      <c r="P246" s="1" t="s">
        <v>577</v>
      </c>
      <c r="R246" s="1" t="s">
        <v>341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tplink-kitchen-dish_washer</v>
      </c>
      <c r="AA246" s="2" t="s">
        <v>632</v>
      </c>
      <c r="AB246" s="1" t="s">
        <v>644</v>
      </c>
      <c r="AC246" s="7" t="s">
        <v>631</v>
      </c>
      <c r="AD246" s="1" t="str">
        <f>IF(OR(ISBLANK(AG246), ISBLANK(AH246)), "", Table2[[#This Row],[device_via_device]])</f>
        <v>TPLink</v>
      </c>
      <c r="AE246" s="1" t="s">
        <v>261</v>
      </c>
      <c r="AF246" s="1" t="s">
        <v>729</v>
      </c>
      <c r="AG246" s="1" t="s">
        <v>612</v>
      </c>
      <c r="AH246" s="34" t="s">
        <v>762</v>
      </c>
      <c r="AI246" s="28" t="str">
        <f>IF(OR(ISBLANK(AG246), ISBLANK(AH246)), "", _xlfn.CONCAT("[[""mac"", """, AG246, """], [""ip"", """, AH246, """]]"))</f>
        <v>[["mac", "5c:a6:e6:25:55:f7"], ["ip", "10.0.6.23"]]</v>
      </c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>IF(OR(ISBLANK(AG247), ISBLANK(AH247)), "", _xlfn.CONCAT("[[""mac"", """, AG247, """], [""ip"", """, AH247, """]]"))</f>
        <v/>
      </c>
    </row>
    <row r="248" spans="1:36" x14ac:dyDescent="0.2">
      <c r="A248" s="1">
        <v>2111</v>
      </c>
      <c r="B248" s="1" t="s">
        <v>28</v>
      </c>
      <c r="C248" s="1" t="s">
        <v>302</v>
      </c>
      <c r="D248" s="1" t="s">
        <v>29</v>
      </c>
      <c r="E248" s="1" t="s">
        <v>310</v>
      </c>
      <c r="F248" s="1" t="str">
        <f>IF(ISBLANK(E248), "", Table2[[#This Row],[unique_id]])</f>
        <v>laundry_clothes_dryer_current_consumption</v>
      </c>
      <c r="G248" s="1" t="s">
        <v>293</v>
      </c>
      <c r="H248" s="1" t="s">
        <v>339</v>
      </c>
      <c r="I248" s="1" t="s">
        <v>146</v>
      </c>
      <c r="K248" s="1" t="s">
        <v>139</v>
      </c>
      <c r="P248" s="1" t="s">
        <v>577</v>
      </c>
      <c r="R248" s="1" t="s">
        <v>341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tplink-laundry-clothes-dryer</v>
      </c>
      <c r="AA248" s="2" t="s">
        <v>632</v>
      </c>
      <c r="AB248" s="1" t="s">
        <v>672</v>
      </c>
      <c r="AC248" s="7" t="s">
        <v>631</v>
      </c>
      <c r="AD248" s="1" t="str">
        <f>IF(OR(ISBLANK(AG248), ISBLANK(AH248)), "", Table2[[#This Row],[device_via_device]])</f>
        <v>TPLink</v>
      </c>
      <c r="AE248" s="1" t="s">
        <v>272</v>
      </c>
      <c r="AF248" s="1" t="s">
        <v>729</v>
      </c>
      <c r="AG248" s="1" t="s">
        <v>613</v>
      </c>
      <c r="AH248" s="34" t="s">
        <v>763</v>
      </c>
      <c r="AI248" s="28" t="str">
        <f>IF(OR(ISBLANK(AG248), ISBLANK(AH248)), "", _xlfn.CONCAT("[[""mac"", """, AG248, """], [""ip"", """, AH248, """]]"))</f>
        <v>[["mac", "5c:a6:e6:25:55:f0"], ["ip", "10.0.6.24"]]</v>
      </c>
    </row>
    <row r="249" spans="1:36" x14ac:dyDescent="0.2">
      <c r="A249" s="1">
        <v>2112</v>
      </c>
      <c r="B249" s="1" t="s">
        <v>28</v>
      </c>
      <c r="C249" s="1" t="s">
        <v>302</v>
      </c>
      <c r="D249" s="1" t="s">
        <v>29</v>
      </c>
      <c r="E249" s="1" t="s">
        <v>309</v>
      </c>
      <c r="F249" s="1" t="str">
        <f>IF(ISBLANK(E249), "", Table2[[#This Row],[unique_id]])</f>
        <v>laundry_washing_machine_current_consumption</v>
      </c>
      <c r="G249" s="1" t="s">
        <v>291</v>
      </c>
      <c r="H249" s="1" t="s">
        <v>339</v>
      </c>
      <c r="I249" s="1" t="s">
        <v>146</v>
      </c>
      <c r="K249" s="1" t="s">
        <v>139</v>
      </c>
      <c r="P249" s="1" t="s">
        <v>577</v>
      </c>
      <c r="R249" s="1" t="s">
        <v>341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tplink-laundry-washing-machine</v>
      </c>
      <c r="AA249" s="2" t="s">
        <v>632</v>
      </c>
      <c r="AB249" s="1" t="s">
        <v>673</v>
      </c>
      <c r="AC249" s="7" t="s">
        <v>631</v>
      </c>
      <c r="AD249" s="1" t="str">
        <f>IF(OR(ISBLANK(AG249), ISBLANK(AH249)), "", Table2[[#This Row],[device_via_device]])</f>
        <v>TPLink</v>
      </c>
      <c r="AE249" s="1" t="s">
        <v>272</v>
      </c>
      <c r="AF249" s="1" t="s">
        <v>729</v>
      </c>
      <c r="AG249" s="1" t="s">
        <v>614</v>
      </c>
      <c r="AH249" s="36" t="s">
        <v>764</v>
      </c>
      <c r="AI249" s="28" t="str">
        <f>IF(OR(ISBLANK(AG249), ISBLANK(AH249)), "", _xlfn.CONCAT("[[""mac"", """, AG249, """], [""ip"", """, AH249, """]]"))</f>
        <v>[["mac", "5c:a6:e6:25:5a:a3"], ["ip", "10.0.6.25"]]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>IF(OR(ISBLANK(AG250), ISBLANK(AH250)), "", _xlfn.CONCAT("[[""mac"", """, AG250, """], [""ip"", """, AH250, """]]"))</f>
        <v/>
      </c>
    </row>
    <row r="251" spans="1:36" x14ac:dyDescent="0.2">
      <c r="A251" s="1">
        <v>2113</v>
      </c>
      <c r="B251" s="1" t="s">
        <v>28</v>
      </c>
      <c r="C251" s="1" t="s">
        <v>302</v>
      </c>
      <c r="D251" s="1" t="s">
        <v>29</v>
      </c>
      <c r="E251" s="1" t="s">
        <v>301</v>
      </c>
      <c r="F251" s="1" t="str">
        <f>IF(ISBLANK(E251), "", Table2[[#This Row],[unique_id]])</f>
        <v>kitchen_coffee_machine_current_consumption</v>
      </c>
      <c r="G251" s="1" t="s">
        <v>138</v>
      </c>
      <c r="H251" s="1" t="s">
        <v>339</v>
      </c>
      <c r="I251" s="1" t="s">
        <v>146</v>
      </c>
      <c r="K251" s="1" t="s">
        <v>139</v>
      </c>
      <c r="P251" s="1" t="s">
        <v>577</v>
      </c>
      <c r="R251" s="1" t="s">
        <v>341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tplink-kitchen-coffee-machine</v>
      </c>
      <c r="AA251" s="2" t="s">
        <v>632</v>
      </c>
      <c r="AB251" s="1" t="s">
        <v>674</v>
      </c>
      <c r="AC251" s="1" t="s">
        <v>631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729</v>
      </c>
      <c r="AG251" s="1" t="s">
        <v>615</v>
      </c>
      <c r="AH251" s="34" t="s">
        <v>765</v>
      </c>
      <c r="AI251" s="28" t="str">
        <f>IF(OR(ISBLANK(AG251), ISBLANK(AH251)), "", _xlfn.CONCAT("[[""mac"", """, AG251, """], [""ip"", """, AH251, """]]"))</f>
        <v>[["mac", "60:a4:b7:1f:71:0a"], ["ip", "10.0.6.26"]]</v>
      </c>
    </row>
    <row r="252" spans="1:36" x14ac:dyDescent="0.2">
      <c r="A252" s="1">
        <v>2114</v>
      </c>
      <c r="B252" s="1" t="s">
        <v>28</v>
      </c>
      <c r="C252" s="1" t="s">
        <v>302</v>
      </c>
      <c r="D252" s="1" t="s">
        <v>29</v>
      </c>
      <c r="E252" s="1" t="s">
        <v>281</v>
      </c>
      <c r="F252" s="1" t="str">
        <f>IF(ISBLANK(E252), "", Table2[[#This Row],[unique_id]])</f>
        <v>kitchen_fridge_current_consumption</v>
      </c>
      <c r="G252" s="1" t="s">
        <v>287</v>
      </c>
      <c r="H252" s="1" t="s">
        <v>339</v>
      </c>
      <c r="I252" s="1" t="s">
        <v>146</v>
      </c>
      <c r="K252" s="1" t="s">
        <v>139</v>
      </c>
      <c r="P252" s="1" t="s">
        <v>577</v>
      </c>
      <c r="R252" s="1" t="s">
        <v>341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tplink-kitchen-fridge</v>
      </c>
      <c r="AA252" s="2" t="s">
        <v>633</v>
      </c>
      <c r="AB252" s="1" t="s">
        <v>637</v>
      </c>
      <c r="AC252" s="1" t="s">
        <v>630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729</v>
      </c>
      <c r="AG252" s="1" t="s">
        <v>616</v>
      </c>
      <c r="AH252" s="36" t="s">
        <v>766</v>
      </c>
      <c r="AI252" s="28" t="str">
        <f>IF(OR(ISBLANK(AG252), ISBLANK(AH252)), "", _xlfn.CONCAT("[[""mac"", """, AG252, """], [""ip"", """, AH252, """]]"))</f>
        <v>[["mac", "ac:84:c6:54:96:50"], ["ip", "10.0.6.27"]]</v>
      </c>
    </row>
    <row r="253" spans="1:36" x14ac:dyDescent="0.2">
      <c r="A253" s="1">
        <v>2115</v>
      </c>
      <c r="B253" s="1" t="s">
        <v>28</v>
      </c>
      <c r="C253" s="1" t="s">
        <v>302</v>
      </c>
      <c r="D253" s="1" t="s">
        <v>29</v>
      </c>
      <c r="E253" s="1" t="s">
        <v>279</v>
      </c>
      <c r="F253" s="1" t="str">
        <f>IF(ISBLANK(E253), "", Table2[[#This Row],[unique_id]])</f>
        <v>deck_freezer_current_consumption</v>
      </c>
      <c r="G253" s="1" t="s">
        <v>288</v>
      </c>
      <c r="H253" s="1" t="s">
        <v>339</v>
      </c>
      <c r="I253" s="1" t="s">
        <v>146</v>
      </c>
      <c r="K253" s="1" t="s">
        <v>139</v>
      </c>
      <c r="P253" s="1" t="s">
        <v>577</v>
      </c>
      <c r="R253" s="1" t="s">
        <v>341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tplink-deck-freezer</v>
      </c>
      <c r="AA253" s="2" t="s">
        <v>633</v>
      </c>
      <c r="AB253" s="1" t="s">
        <v>638</v>
      </c>
      <c r="AC253" s="1" t="s">
        <v>630</v>
      </c>
      <c r="AD253" s="1" t="str">
        <f>IF(OR(ISBLANK(AG253), ISBLANK(AH253)), "", Table2[[#This Row],[device_via_device]])</f>
        <v>TPLink</v>
      </c>
      <c r="AE253" s="1" t="s">
        <v>628</v>
      </c>
      <c r="AF253" s="1" t="s">
        <v>729</v>
      </c>
      <c r="AG253" s="1" t="s">
        <v>617</v>
      </c>
      <c r="AH253" s="36" t="s">
        <v>767</v>
      </c>
      <c r="AI253" s="28" t="str">
        <f>IF(OR(ISBLANK(AG253), ISBLANK(AH253)), "", _xlfn.CONCAT("[[""mac"", """, AG253, """], [""ip"", """, AH253, """]]"))</f>
        <v>[["mac", "ac:84:c6:54:9e:cf"], ["ip", "10.0.6.28"]]</v>
      </c>
    </row>
    <row r="254" spans="1:36" x14ac:dyDescent="0.2">
      <c r="A254" s="1">
        <v>2116</v>
      </c>
      <c r="B254" s="1" t="s">
        <v>28</v>
      </c>
      <c r="C254" s="1" t="s">
        <v>302</v>
      </c>
      <c r="D254" s="1" t="s">
        <v>29</v>
      </c>
      <c r="E254" s="1" t="s">
        <v>604</v>
      </c>
      <c r="F254" s="1" t="str">
        <f>IF(ISBLANK(E254), "", Table2[[#This Row],[unique_id]])</f>
        <v>deck_festoons_current_consumption</v>
      </c>
      <c r="G254" s="1" t="s">
        <v>472</v>
      </c>
      <c r="H254" s="1" t="s">
        <v>339</v>
      </c>
      <c r="I254" s="1" t="s">
        <v>146</v>
      </c>
      <c r="K254" s="1" t="s">
        <v>139</v>
      </c>
      <c r="P254" s="1" t="s">
        <v>577</v>
      </c>
      <c r="R254" s="1" t="s">
        <v>341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tplink-deck-festoons</v>
      </c>
      <c r="AA254" s="2" t="s">
        <v>633</v>
      </c>
      <c r="AB254" s="1" t="s">
        <v>639</v>
      </c>
      <c r="AC254" s="1" t="s">
        <v>630</v>
      </c>
      <c r="AD254" s="1" t="str">
        <f>IF(OR(ISBLANK(AG254), ISBLANK(AH254)), "", Table2[[#This Row],[device_via_device]])</f>
        <v>TPLink</v>
      </c>
      <c r="AE254" s="1" t="s">
        <v>628</v>
      </c>
      <c r="AF254" s="1" t="s">
        <v>729</v>
      </c>
      <c r="AG254" s="1" t="s">
        <v>618</v>
      </c>
      <c r="AH254" s="34" t="s">
        <v>768</v>
      </c>
      <c r="AI254" s="28" t="str">
        <f>IF(OR(ISBLANK(AG254), ISBLANK(AH254)), "", _xlfn.CONCAT("[[""mac"", """, AG254, """], [""ip"", """, AH254, """]]"))</f>
        <v>[["mac", "ac:84:c6:54:a3:96"], ["ip", "10.0.6.29"]]</v>
      </c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>IF(OR(ISBLANK(AG255), ISBLANK(AH255)), "", _xlfn.CONCAT("[[""mac"", """, AG255, """], [""ip"", """, AH255, """]]"))</f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>IF(OR(ISBLANK(AG256), ISBLANK(AH256)), "", _xlfn.CONCAT("[[""mac"", """, AG256, """], [""ip"", """, AH256, """]]"))</f>
        <v/>
      </c>
      <c r="AJ256" s="1"/>
    </row>
    <row r="257" spans="1:36" x14ac:dyDescent="0.2">
      <c r="A257" s="1">
        <v>2117</v>
      </c>
      <c r="B257" s="1" t="s">
        <v>28</v>
      </c>
      <c r="C257" s="1" t="s">
        <v>302</v>
      </c>
      <c r="D257" s="1" t="s">
        <v>29</v>
      </c>
      <c r="E257" s="1" t="s">
        <v>282</v>
      </c>
      <c r="F257" s="1" t="str">
        <f>IF(ISBLANK(E257), "", Table2[[#This Row],[unique_id]])</f>
        <v>lounge_tv_current_consumption</v>
      </c>
      <c r="G257" s="1" t="s">
        <v>197</v>
      </c>
      <c r="H257" s="1" t="s">
        <v>339</v>
      </c>
      <c r="I257" s="1" t="s">
        <v>146</v>
      </c>
      <c r="K257" s="1" t="s">
        <v>139</v>
      </c>
      <c r="P257" s="1" t="s">
        <v>577</v>
      </c>
      <c r="R257" s="1" t="s">
        <v>341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tplink-lounge-tv</v>
      </c>
      <c r="AA257" s="2" t="s">
        <v>633</v>
      </c>
      <c r="AB257" s="1" t="s">
        <v>640</v>
      </c>
      <c r="AC257" s="1" t="s">
        <v>630</v>
      </c>
      <c r="AD257" s="1" t="str">
        <f>IF(OR(ISBLANK(AG257), ISBLANK(AH257)), "", Table2[[#This Row],[device_via_device]])</f>
        <v>TPLink</v>
      </c>
      <c r="AE257" s="1" t="s">
        <v>246</v>
      </c>
      <c r="AF257" s="1" t="s">
        <v>729</v>
      </c>
      <c r="AG257" s="1" t="s">
        <v>619</v>
      </c>
      <c r="AH257" s="34" t="s">
        <v>769</v>
      </c>
      <c r="AI257" s="28" t="str">
        <f>IF(OR(ISBLANK(AG257), ISBLANK(AH257)), "", _xlfn.CONCAT("[[""mac"", """, AG257, """], [""ip"", """, AH257, """]]"))</f>
        <v>[["mac", "ac:84:c6:54:a3:a2"], ["ip", "10.0.6.30"]]</v>
      </c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>IF(OR(ISBLANK(AG258), ISBLANK(AH258)), "", _xlfn.CONCAT("[[""mac"", """, AG258, """], [""ip"", """, AH258, """]]"))</f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>IF(OR(ISBLANK(AG259), ISBLANK(AH259)), "", _xlfn.CONCAT("[[""mac"", """, AG259, """], [""ip"", """, AH259, """]]"))</f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AI260" s="28" t="str">
        <f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28" t="str">
        <f>IF(OR(ISBLANK(AG261), ISBLANK(AH261)), "", _xlfn.CONCAT("[[""mac"", """, AG261, """], [""ip"", """, AH261, """]]"))</f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28" t="str">
        <f>IF(OR(ISBLANK(AG262), ISBLANK(AH262)), "", _xlfn.CONCAT("[[""mac"", """, AG262, """], [""ip"", """, AH262, """]]"))</f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28" t="str">
        <f>IF(OR(ISBLANK(AG263), ISBLANK(AH263)), "", _xlfn.CONCAT("[[""mac"", """, AG263, """], [""ip"", """, AH263, """]]"))</f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28" t="str">
        <f>IF(OR(ISBLANK(AG264), ISBLANK(AH264)), "", _xlfn.CONCAT("[[""mac"", """, AG264, """], [""ip"", """, AH264, """]]"))</f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28" t="str">
        <f>IF(OR(ISBLANK(AG265), ISBLANK(AH265)), "", _xlfn.CONCAT("[[""mac"", """, AG265, """], [""ip"", """, AH265, """]]"))</f>
        <v/>
      </c>
      <c r="AJ265" s="1"/>
    </row>
    <row r="266" spans="1:36" x14ac:dyDescent="0.2">
      <c r="A266" s="1">
        <v>2118</v>
      </c>
      <c r="B266" s="1" t="s">
        <v>28</v>
      </c>
      <c r="C266" s="1" t="s">
        <v>302</v>
      </c>
      <c r="D266" s="1" t="s">
        <v>29</v>
      </c>
      <c r="E266" s="1" t="s">
        <v>315</v>
      </c>
      <c r="F266" s="1" t="str">
        <f>IF(ISBLANK(E266), "", Table2[[#This Row],[unique_id]])</f>
        <v>bathroom_rails_current_consumption</v>
      </c>
      <c r="G266" s="1" t="s">
        <v>314</v>
      </c>
      <c r="H266" s="1" t="s">
        <v>339</v>
      </c>
      <c r="I266" s="1" t="s">
        <v>146</v>
      </c>
      <c r="K266" s="1" t="s">
        <v>139</v>
      </c>
      <c r="P266" s="1" t="s">
        <v>577</v>
      </c>
      <c r="R266" s="1" t="s">
        <v>341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tplink-bathroom-rails</v>
      </c>
      <c r="AA266" s="2" t="s">
        <v>633</v>
      </c>
      <c r="AB266" s="1" t="s">
        <v>641</v>
      </c>
      <c r="AC266" s="1" t="s">
        <v>630</v>
      </c>
      <c r="AD266" s="1" t="str">
        <f>IF(OR(ISBLANK(AG266), ISBLANK(AH266)), "", Table2[[#This Row],[device_via_device]])</f>
        <v>TPLink</v>
      </c>
      <c r="AE266" s="1" t="s">
        <v>629</v>
      </c>
      <c r="AF266" s="1" t="s">
        <v>729</v>
      </c>
      <c r="AG266" s="1" t="s">
        <v>620</v>
      </c>
      <c r="AH266" s="34" t="s">
        <v>770</v>
      </c>
      <c r="AI266" s="28" t="str">
        <f>IF(OR(ISBLANK(AG266), ISBLANK(AH266)), "", _xlfn.CONCAT("[[""mac"", """, AG266, """], [""ip"", """, AH266, """]]"))</f>
        <v>[["mac", "ac:84:c6:54:9d:98"], ["ip", "10.0.6.31"]]</v>
      </c>
    </row>
    <row r="267" spans="1:36" x14ac:dyDescent="0.2">
      <c r="A267" s="1">
        <v>2119</v>
      </c>
      <c r="B267" s="1" t="s">
        <v>28</v>
      </c>
      <c r="C267" s="1" t="s">
        <v>302</v>
      </c>
      <c r="D267" s="1" t="s">
        <v>29</v>
      </c>
      <c r="E267" s="1" t="s">
        <v>298</v>
      </c>
      <c r="F267" s="1" t="str">
        <f>IF(ISBLANK(E267), "", Table2[[#This Row],[unique_id]])</f>
        <v>study_outlet_current_consumption</v>
      </c>
      <c r="G267" s="1" t="s">
        <v>290</v>
      </c>
      <c r="H267" s="1" t="s">
        <v>339</v>
      </c>
      <c r="I267" s="1" t="s">
        <v>146</v>
      </c>
      <c r="K267" s="1" t="s">
        <v>139</v>
      </c>
      <c r="P267" s="1" t="s">
        <v>577</v>
      </c>
      <c r="R267" s="1" t="s">
        <v>341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tplink-study-outlet</v>
      </c>
      <c r="AA267" s="2" t="s">
        <v>632</v>
      </c>
      <c r="AB267" s="1" t="s">
        <v>642</v>
      </c>
      <c r="AC267" s="7" t="s">
        <v>631</v>
      </c>
      <c r="AD267" s="1" t="str">
        <f>IF(OR(ISBLANK(AG267), ISBLANK(AH267)), "", Table2[[#This Row],[device_via_device]])</f>
        <v>TPLink</v>
      </c>
      <c r="AE267" s="1" t="s">
        <v>627</v>
      </c>
      <c r="AF267" s="1" t="s">
        <v>729</v>
      </c>
      <c r="AG267" s="1" t="s">
        <v>621</v>
      </c>
      <c r="AH267" s="34" t="s">
        <v>771</v>
      </c>
      <c r="AI267" s="28" t="str">
        <f>IF(OR(ISBLANK(AG267), ISBLANK(AH267)), "", _xlfn.CONCAT("[[""mac"", """, AG267, """], [""ip"", """, AH267, """]]"))</f>
        <v>[["mac", "60:a4:b7:1f:72:0a"], ["ip", "10.0.6.32"]]</v>
      </c>
    </row>
    <row r="268" spans="1:36" x14ac:dyDescent="0.2">
      <c r="A268" s="1">
        <v>2120</v>
      </c>
      <c r="B268" s="1" t="s">
        <v>28</v>
      </c>
      <c r="C268" s="1" t="s">
        <v>302</v>
      </c>
      <c r="D268" s="1" t="s">
        <v>29</v>
      </c>
      <c r="E268" s="1" t="s">
        <v>299</v>
      </c>
      <c r="F268" s="1" t="str">
        <f>IF(ISBLANK(E268), "", Table2[[#This Row],[unique_id]])</f>
        <v>office_outlet_current_consumption</v>
      </c>
      <c r="G268" s="1" t="s">
        <v>289</v>
      </c>
      <c r="H268" s="1" t="s">
        <v>339</v>
      </c>
      <c r="I268" s="1" t="s">
        <v>146</v>
      </c>
      <c r="K268" s="1" t="s">
        <v>139</v>
      </c>
      <c r="P268" s="1" t="s">
        <v>577</v>
      </c>
      <c r="R268" s="1" t="s">
        <v>341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tplink-office-outlet</v>
      </c>
      <c r="AA268" s="2" t="s">
        <v>632</v>
      </c>
      <c r="AB268" s="1" t="s">
        <v>642</v>
      </c>
      <c r="AC268" s="7" t="s">
        <v>631</v>
      </c>
      <c r="AD268" s="1" t="str">
        <f>IF(OR(ISBLANK(AG268), ISBLANK(AH268)), "", Table2[[#This Row],[device_via_device]])</f>
        <v>TPLink</v>
      </c>
      <c r="AE268" s="1" t="s">
        <v>271</v>
      </c>
      <c r="AF268" s="1" t="s">
        <v>729</v>
      </c>
      <c r="AG268" s="1" t="s">
        <v>622</v>
      </c>
      <c r="AH268" s="34" t="s">
        <v>772</v>
      </c>
      <c r="AI268" s="28" t="str">
        <f>IF(OR(ISBLANK(AG268), ISBLANK(AH268)), "", _xlfn.CONCAT("[[""mac"", """, AG268, """], [""ip"", """, AH268, """]]"))</f>
        <v>[["mac", "10:27:f5:31:ec:58"], ["ip", "10.0.6.33"]]</v>
      </c>
    </row>
    <row r="269" spans="1:36" x14ac:dyDescent="0.2">
      <c r="A269" s="1">
        <v>2121</v>
      </c>
      <c r="B269" s="1" t="s">
        <v>28</v>
      </c>
      <c r="C269" s="1" t="s">
        <v>302</v>
      </c>
      <c r="D269" s="1" t="s">
        <v>29</v>
      </c>
      <c r="E269" s="1" t="s">
        <v>606</v>
      </c>
      <c r="F269" s="28" t="str">
        <f>IF(ISBLANK(E269), "", Table2[[#This Row],[unique_id]])</f>
        <v>roof_switch_current_consumption</v>
      </c>
      <c r="G269" s="1" t="s">
        <v>283</v>
      </c>
      <c r="H269" s="1" t="s">
        <v>339</v>
      </c>
      <c r="I269" s="1" t="s">
        <v>146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tplink-roof-switch</v>
      </c>
      <c r="AA269" s="2" t="s">
        <v>633</v>
      </c>
      <c r="AB269" s="1" t="s">
        <v>137</v>
      </c>
      <c r="AC269" s="1" t="s">
        <v>630</v>
      </c>
      <c r="AD269" s="1" t="str">
        <f>IF(OR(ISBLANK(AG269), ISBLANK(AH269)), "", Table2[[#This Row],[device_via_device]])</f>
        <v>TPLink</v>
      </c>
      <c r="AE269" s="1" t="s">
        <v>40</v>
      </c>
      <c r="AF269" s="1" t="s">
        <v>729</v>
      </c>
      <c r="AG269" s="1" t="s">
        <v>623</v>
      </c>
      <c r="AH269" s="34" t="s">
        <v>773</v>
      </c>
      <c r="AI269" s="28" t="str">
        <f>IF(OR(ISBLANK(AG269), ISBLANK(AH269)), "", _xlfn.CONCAT("[[""mac"", """, AG269, """], [""ip"", """, AH269, """]]"))</f>
        <v>[["mac", "ac:84:c6:0d:20:9e"], ["ip", "10.0.6.34"]]</v>
      </c>
    </row>
    <row r="270" spans="1:36" x14ac:dyDescent="0.2">
      <c r="A270" s="1">
        <v>2122</v>
      </c>
      <c r="B270" s="1" t="s">
        <v>28</v>
      </c>
      <c r="C270" s="1" t="s">
        <v>302</v>
      </c>
      <c r="D270" s="1" t="s">
        <v>29</v>
      </c>
      <c r="E270" s="1" t="s">
        <v>607</v>
      </c>
      <c r="F270" s="28" t="str">
        <f>IF(ISBLANK(E270), "", Table2[[#This Row],[unique_id]])</f>
        <v>rack_modem_current_consumption</v>
      </c>
      <c r="G270" s="1" t="s">
        <v>285</v>
      </c>
      <c r="H270" s="1" t="s">
        <v>339</v>
      </c>
      <c r="I270" s="1" t="s">
        <v>146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tplink-rack-modem</v>
      </c>
      <c r="AA270" s="2" t="s">
        <v>632</v>
      </c>
      <c r="AB270" s="1" t="s">
        <v>643</v>
      </c>
      <c r="AC270" s="7" t="s">
        <v>631</v>
      </c>
      <c r="AD270" s="1" t="str">
        <f>IF(OR(ISBLANK(AG270), ISBLANK(AH270)), "", Table2[[#This Row],[device_via_device]])</f>
        <v>TPLink</v>
      </c>
      <c r="AE270" s="1" t="s">
        <v>30</v>
      </c>
      <c r="AF270" s="1" t="s">
        <v>729</v>
      </c>
      <c r="AG270" s="1" t="s">
        <v>624</v>
      </c>
      <c r="AH270" s="36" t="s">
        <v>774</v>
      </c>
      <c r="AI270" s="28" t="str">
        <f>IF(OR(ISBLANK(AG270), ISBLANK(AH270)), "", _xlfn.CONCAT("[[""mac"", """, AG270, """], [""ip"", """, AH270, """]]"))</f>
        <v>[["mac", "10:27:f5:31:f6:7e"], ["ip", "10.0.6.35"]]</v>
      </c>
    </row>
    <row r="271" spans="1:36" x14ac:dyDescent="0.2">
      <c r="A271" s="1">
        <v>2123</v>
      </c>
      <c r="B271" s="1" t="s">
        <v>28</v>
      </c>
      <c r="C271" s="1" t="s">
        <v>302</v>
      </c>
      <c r="D271" s="1" t="s">
        <v>29</v>
      </c>
      <c r="E271" s="1" t="s">
        <v>300</v>
      </c>
      <c r="F271" s="28" t="str">
        <f>IF(ISBLANK(E271), "", Table2[[#This Row],[unique_id]])</f>
        <v>rack_outlet_current_consumption</v>
      </c>
      <c r="G271" s="1" t="s">
        <v>608</v>
      </c>
      <c r="H271" s="1" t="s">
        <v>339</v>
      </c>
      <c r="I271" s="1" t="s">
        <v>146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tplink-rack-outlet</v>
      </c>
      <c r="AA271" s="2" t="s">
        <v>633</v>
      </c>
      <c r="AB271" s="1" t="s">
        <v>642</v>
      </c>
      <c r="AC271" s="1" t="s">
        <v>630</v>
      </c>
      <c r="AD271" s="1" t="str">
        <f>IF(OR(ISBLANK(AG271), ISBLANK(AH271)), "", Table2[[#This Row],[device_via_device]])</f>
        <v>TPLink</v>
      </c>
      <c r="AE271" s="1" t="s">
        <v>30</v>
      </c>
      <c r="AF271" s="1" t="s">
        <v>729</v>
      </c>
      <c r="AG271" s="1" t="s">
        <v>625</v>
      </c>
      <c r="AH271" s="34" t="s">
        <v>775</v>
      </c>
      <c r="AI271" s="28" t="str">
        <f>IF(OR(ISBLANK(AG271), ISBLANK(AH271)), "", _xlfn.CONCAT("[[""mac"", """, AG271, """], [""ip"", """, AH271, """]]"))</f>
        <v>[["mac", "ac:84:c6:54:95:8b"], ["ip", "10.0.6.36"]]</v>
      </c>
    </row>
    <row r="272" spans="1:36" x14ac:dyDescent="0.2">
      <c r="A272" s="1">
        <v>2124</v>
      </c>
      <c r="B272" s="1" t="s">
        <v>28</v>
      </c>
      <c r="C272" s="1" t="s">
        <v>302</v>
      </c>
      <c r="D272" s="1" t="s">
        <v>29</v>
      </c>
      <c r="E272" s="1" t="s">
        <v>280</v>
      </c>
      <c r="F272" s="28" t="str">
        <f>IF(ISBLANK(E272), "", Table2[[#This Row],[unique_id]])</f>
        <v>kitchen_fan_current_consumption</v>
      </c>
      <c r="G272" s="1" t="s">
        <v>284</v>
      </c>
      <c r="H272" s="1" t="s">
        <v>339</v>
      </c>
      <c r="I272" s="1" t="s">
        <v>146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tplink-kitchen-fan</v>
      </c>
      <c r="AA272" s="2" t="s">
        <v>633</v>
      </c>
      <c r="AB272" s="1" t="s">
        <v>131</v>
      </c>
      <c r="AC272" s="1" t="s">
        <v>630</v>
      </c>
      <c r="AD272" s="1" t="str">
        <f>IF(OR(ISBLANK(AG272), ISBLANK(AH272)), "", Table2[[#This Row],[device_via_device]])</f>
        <v>TPLink</v>
      </c>
      <c r="AE272" s="1" t="s">
        <v>261</v>
      </c>
      <c r="AF272" s="1" t="s">
        <v>729</v>
      </c>
      <c r="AG272" s="30" t="s">
        <v>634</v>
      </c>
      <c r="AH272" s="37" t="s">
        <v>776</v>
      </c>
      <c r="AI272" s="28" t="str">
        <f>IF(OR(ISBLANK(AG272), ISBLANK(AH272)), "", _xlfn.CONCAT("[[""mac"", """, AG272, """], [""ip"", """, AH272, """]]"))</f>
        <v>[["mac", "ac:84:c6:0d:1b:9c"], ["ip", "10.0.6.37"]]</v>
      </c>
    </row>
    <row r="273" spans="2:36" hidden="1" x14ac:dyDescent="0.2">
      <c r="F273" s="1" t="str">
        <f>IF(ISBLANK(E273), "", Table2[[#This Row],[unique_id]])</f>
        <v/>
      </c>
      <c r="T273" s="2"/>
      <c r="V273" s="1" t="str">
        <f t="shared" ref="V260:V323" si="10">IF(ISBLANK(U273),  "", _xlfn.CONCAT("haas/entity/sensor/", LOWER(C273), "/", E273, "/config"))</f>
        <v/>
      </c>
      <c r="W273" s="1" t="str">
        <f t="shared" ref="W260:W323" si="11">IF(ISBLANK(U273),  "", _xlfn.CONCAT("haas/entity/sensor/", LOWER(C273), "/", E273))</f>
        <v/>
      </c>
      <c r="AI273" s="28" t="str">
        <f t="shared" ref="AI260:AI323" si="12">IF(OR(ISBLANK(AG273), ISBLANK(AH273)), "", _xlfn.CONCAT("[[""mac"", """, AG273, """], [""ip"", """, AH273, """]]"))</f>
        <v/>
      </c>
      <c r="AJ273" s="1"/>
    </row>
    <row r="274" spans="2:36" hidden="1" x14ac:dyDescent="0.2">
      <c r="F274" s="1" t="str">
        <f>IF(ISBLANK(E274), "", Table2[[#This Row],[unique_id]])</f>
        <v/>
      </c>
      <c r="T274" s="2"/>
      <c r="V274" s="1" t="str">
        <f t="shared" si="10"/>
        <v/>
      </c>
      <c r="W274" s="1" t="str">
        <f t="shared" si="11"/>
        <v/>
      </c>
      <c r="AI274" s="28" t="str">
        <f t="shared" si="12"/>
        <v/>
      </c>
      <c r="AJ274" s="1"/>
    </row>
    <row r="275" spans="2:36" hidden="1" x14ac:dyDescent="0.2">
      <c r="B275" s="7"/>
      <c r="C275" s="7"/>
      <c r="D275" s="7"/>
      <c r="E275" s="7"/>
      <c r="F275" s="1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10"/>
        <v/>
      </c>
      <c r="W275" s="1" t="str">
        <f t="shared" si="11"/>
        <v/>
      </c>
      <c r="AI275" s="28" t="str">
        <f t="shared" si="12"/>
        <v/>
      </c>
      <c r="AJ275" s="1"/>
    </row>
    <row r="276" spans="2:36" hidden="1" x14ac:dyDescent="0.2">
      <c r="F276" s="1" t="str">
        <f>IF(ISBLANK(E276), "", Table2[[#This Row],[unique_id]])</f>
        <v/>
      </c>
      <c r="T276" s="2"/>
      <c r="V276" s="1" t="str">
        <f t="shared" si="10"/>
        <v/>
      </c>
      <c r="W276" s="1" t="str">
        <f t="shared" si="11"/>
        <v/>
      </c>
      <c r="AI276" s="28" t="str">
        <f t="shared" si="12"/>
        <v/>
      </c>
      <c r="AJ276" s="1"/>
    </row>
    <row r="277" spans="2:36" hidden="1" x14ac:dyDescent="0.2">
      <c r="F277" s="1" t="str">
        <f>IF(ISBLANK(E277), "", Table2[[#This Row],[unique_id]])</f>
        <v/>
      </c>
      <c r="T277" s="2"/>
      <c r="V277" s="1" t="str">
        <f t="shared" si="10"/>
        <v/>
      </c>
      <c r="W277" s="1" t="str">
        <f t="shared" si="11"/>
        <v/>
      </c>
      <c r="AI277" s="28" t="str">
        <f t="shared" si="12"/>
        <v/>
      </c>
      <c r="AJ277" s="1"/>
    </row>
    <row r="278" spans="2:36" hidden="1" x14ac:dyDescent="0.2">
      <c r="F278" s="1" t="str">
        <f>IF(ISBLANK(E278), "", Table2[[#This Row],[unique_id]])</f>
        <v/>
      </c>
      <c r="T278" s="2"/>
      <c r="V278" s="1" t="str">
        <f t="shared" si="10"/>
        <v/>
      </c>
      <c r="W278" s="1" t="str">
        <f t="shared" si="11"/>
        <v/>
      </c>
      <c r="AI278" s="28" t="str">
        <f t="shared" si="12"/>
        <v/>
      </c>
      <c r="AJ278" s="1"/>
    </row>
    <row r="279" spans="2:36" hidden="1" x14ac:dyDescent="0.2">
      <c r="F279" s="1" t="str">
        <f>IF(ISBLANK(E279), "", Table2[[#This Row],[unique_id]])</f>
        <v/>
      </c>
      <c r="T279" s="2"/>
      <c r="V279" s="1" t="str">
        <f t="shared" si="10"/>
        <v/>
      </c>
      <c r="W279" s="1" t="str">
        <f t="shared" si="11"/>
        <v/>
      </c>
      <c r="AI279" s="28" t="str">
        <f t="shared" si="12"/>
        <v/>
      </c>
      <c r="AJ279" s="1"/>
    </row>
    <row r="280" spans="2:36" hidden="1" x14ac:dyDescent="0.2">
      <c r="E280" s="4"/>
      <c r="F280" s="1" t="str">
        <f>IF(ISBLANK(E280), "", Table2[[#This Row],[unique_id]])</f>
        <v/>
      </c>
      <c r="T280" s="2"/>
      <c r="V280" s="1" t="str">
        <f t="shared" si="10"/>
        <v/>
      </c>
      <c r="W280" s="1" t="str">
        <f t="shared" si="11"/>
        <v/>
      </c>
      <c r="AI280" s="28" t="str">
        <f t="shared" si="12"/>
        <v/>
      </c>
      <c r="AJ280" s="1"/>
    </row>
    <row r="281" spans="2:36" hidden="1" x14ac:dyDescent="0.2">
      <c r="E281" s="4"/>
      <c r="F281" s="1" t="str">
        <f>IF(ISBLANK(E281), "", Table2[[#This Row],[unique_id]])</f>
        <v/>
      </c>
      <c r="T281" s="2"/>
      <c r="V281" s="1" t="str">
        <f t="shared" si="10"/>
        <v/>
      </c>
      <c r="W281" s="1" t="str">
        <f t="shared" si="11"/>
        <v/>
      </c>
      <c r="AI281" s="28" t="str">
        <f t="shared" si="12"/>
        <v/>
      </c>
      <c r="AJ281" s="1"/>
    </row>
    <row r="282" spans="2:36" hidden="1" x14ac:dyDescent="0.2">
      <c r="F282" s="1" t="str">
        <f>IF(ISBLANK(E282), "", Table2[[#This Row],[unique_id]])</f>
        <v/>
      </c>
      <c r="T282" s="2"/>
      <c r="V282" s="1" t="str">
        <f t="shared" si="10"/>
        <v/>
      </c>
      <c r="W282" s="1" t="str">
        <f t="shared" si="11"/>
        <v/>
      </c>
      <c r="AI282" s="28" t="str">
        <f t="shared" si="12"/>
        <v/>
      </c>
      <c r="AJ282" s="1"/>
    </row>
    <row r="283" spans="2:36" hidden="1" x14ac:dyDescent="0.2">
      <c r="F283" s="1" t="str">
        <f>IF(ISBLANK(E283), "", Table2[[#This Row],[unique_id]])</f>
        <v/>
      </c>
      <c r="T283" s="2"/>
      <c r="V283" s="1" t="str">
        <f t="shared" si="10"/>
        <v/>
      </c>
      <c r="W283" s="1" t="str">
        <f t="shared" si="11"/>
        <v/>
      </c>
      <c r="AI283" s="28" t="str">
        <f t="shared" si="12"/>
        <v/>
      </c>
      <c r="AJ283" s="1"/>
    </row>
    <row r="284" spans="2:36" hidden="1" x14ac:dyDescent="0.2">
      <c r="F284" s="1" t="str">
        <f>IF(ISBLANK(E284), "", Table2[[#This Row],[unique_id]])</f>
        <v/>
      </c>
      <c r="T284" s="2"/>
      <c r="V284" s="1" t="str">
        <f t="shared" si="10"/>
        <v/>
      </c>
      <c r="W284" s="1" t="str">
        <f t="shared" si="11"/>
        <v/>
      </c>
      <c r="AI284" s="28" t="str">
        <f t="shared" si="12"/>
        <v/>
      </c>
      <c r="AJ284" s="1"/>
    </row>
    <row r="285" spans="2:36" hidden="1" x14ac:dyDescent="0.2">
      <c r="F285" s="1" t="str">
        <f>IF(ISBLANK(E285), "", Table2[[#This Row],[unique_id]])</f>
        <v/>
      </c>
      <c r="T285" s="2"/>
      <c r="V285" s="1" t="str">
        <f t="shared" si="10"/>
        <v/>
      </c>
      <c r="W285" s="1" t="str">
        <f t="shared" si="11"/>
        <v/>
      </c>
      <c r="AI285" s="28" t="str">
        <f t="shared" si="12"/>
        <v/>
      </c>
      <c r="AJ285" s="1"/>
    </row>
    <row r="286" spans="2:36" hidden="1" x14ac:dyDescent="0.2">
      <c r="F286" s="1" t="str">
        <f>IF(ISBLANK(E286), "", Table2[[#This Row],[unique_id]])</f>
        <v/>
      </c>
      <c r="T286" s="2"/>
      <c r="V286" s="1" t="str">
        <f t="shared" si="10"/>
        <v/>
      </c>
      <c r="W286" s="1" t="str">
        <f t="shared" si="11"/>
        <v/>
      </c>
      <c r="AI286" s="28" t="str">
        <f t="shared" si="12"/>
        <v/>
      </c>
      <c r="AJ286" s="1"/>
    </row>
    <row r="287" spans="2:36" hidden="1" x14ac:dyDescent="0.2">
      <c r="F287" s="1" t="str">
        <f>IF(ISBLANK(E287), "", Table2[[#This Row],[unique_id]])</f>
        <v/>
      </c>
      <c r="T287" s="2"/>
      <c r="V287" s="1" t="str">
        <f t="shared" si="10"/>
        <v/>
      </c>
      <c r="W287" s="1" t="str">
        <f t="shared" si="11"/>
        <v/>
      </c>
      <c r="AI287" s="28" t="str">
        <f t="shared" si="12"/>
        <v/>
      </c>
      <c r="AJ287" s="1"/>
    </row>
    <row r="288" spans="2:36" hidden="1" x14ac:dyDescent="0.2">
      <c r="F288" s="1" t="str">
        <f>IF(ISBLANK(E288), "", Table2[[#This Row],[unique_id]])</f>
        <v/>
      </c>
      <c r="T288" s="2"/>
      <c r="V288" s="1" t="str">
        <f t="shared" si="10"/>
        <v/>
      </c>
      <c r="W288" s="1" t="str">
        <f t="shared" si="11"/>
        <v/>
      </c>
      <c r="AI288" s="28" t="str">
        <f t="shared" si="12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10"/>
        <v/>
      </c>
      <c r="W289" s="1" t="str">
        <f t="shared" si="11"/>
        <v/>
      </c>
      <c r="AI289" s="28" t="str">
        <f t="shared" si="12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10"/>
        <v/>
      </c>
      <c r="W290" s="1" t="str">
        <f t="shared" si="11"/>
        <v/>
      </c>
      <c r="AI290" s="28" t="str">
        <f t="shared" si="12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10"/>
        <v/>
      </c>
      <c r="W291" s="1" t="str">
        <f t="shared" si="11"/>
        <v/>
      </c>
      <c r="AI291" s="28" t="str">
        <f t="shared" si="12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10"/>
        <v/>
      </c>
      <c r="W292" s="1" t="str">
        <f t="shared" si="11"/>
        <v/>
      </c>
      <c r="AI292" s="28" t="str">
        <f t="shared" si="12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10"/>
        <v/>
      </c>
      <c r="W293" s="1" t="str">
        <f t="shared" si="11"/>
        <v/>
      </c>
      <c r="AI293" s="28" t="str">
        <f t="shared" si="12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10"/>
        <v/>
      </c>
      <c r="W294" s="1" t="str">
        <f t="shared" si="11"/>
        <v/>
      </c>
      <c r="AI294" s="28" t="str">
        <f t="shared" si="12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10"/>
        <v/>
      </c>
      <c r="W295" s="1" t="str">
        <f t="shared" si="11"/>
        <v/>
      </c>
      <c r="AI295" s="28" t="str">
        <f t="shared" si="12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10"/>
        <v/>
      </c>
      <c r="W296" s="1" t="str">
        <f t="shared" si="11"/>
        <v/>
      </c>
      <c r="AI296" s="28" t="str">
        <f t="shared" si="12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10"/>
        <v/>
      </c>
      <c r="W297" s="1" t="str">
        <f t="shared" si="11"/>
        <v/>
      </c>
      <c r="AI297" s="28" t="str">
        <f t="shared" si="12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10"/>
        <v/>
      </c>
      <c r="W298" s="1" t="str">
        <f t="shared" si="11"/>
        <v/>
      </c>
      <c r="AI298" s="28" t="str">
        <f t="shared" si="12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10"/>
        <v/>
      </c>
      <c r="W299" s="1" t="str">
        <f t="shared" si="11"/>
        <v/>
      </c>
      <c r="AI299" s="28" t="str">
        <f t="shared" si="12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10"/>
        <v/>
      </c>
      <c r="W300" s="1" t="str">
        <f t="shared" si="11"/>
        <v/>
      </c>
      <c r="AI300" s="28" t="str">
        <f t="shared" si="12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10"/>
        <v/>
      </c>
      <c r="W301" s="1" t="str">
        <f t="shared" si="11"/>
        <v/>
      </c>
      <c r="AI301" s="28" t="str">
        <f t="shared" si="12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10"/>
        <v/>
      </c>
      <c r="W302" s="1" t="str">
        <f t="shared" si="11"/>
        <v/>
      </c>
      <c r="AI302" s="28" t="str">
        <f t="shared" si="12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10"/>
        <v/>
      </c>
      <c r="W303" s="1" t="str">
        <f t="shared" si="11"/>
        <v/>
      </c>
      <c r="AI303" s="28" t="str">
        <f t="shared" si="12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10"/>
        <v/>
      </c>
      <c r="W304" s="1" t="str">
        <f t="shared" si="11"/>
        <v/>
      </c>
      <c r="AI304" s="28" t="str">
        <f t="shared" si="12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10"/>
        <v/>
      </c>
      <c r="W305" s="1" t="str">
        <f t="shared" si="11"/>
        <v/>
      </c>
      <c r="AI305" s="28" t="str">
        <f t="shared" si="12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10"/>
        <v/>
      </c>
      <c r="W306" s="1" t="str">
        <f t="shared" si="11"/>
        <v/>
      </c>
      <c r="AI306" s="28" t="str">
        <f t="shared" si="12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10"/>
        <v/>
      </c>
      <c r="W307" s="1" t="str">
        <f t="shared" si="11"/>
        <v/>
      </c>
      <c r="AI307" s="28" t="str">
        <f t="shared" si="12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10"/>
        <v/>
      </c>
      <c r="W308" s="1" t="str">
        <f t="shared" si="11"/>
        <v/>
      </c>
      <c r="AI308" s="28" t="str">
        <f t="shared" si="12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10"/>
        <v/>
      </c>
      <c r="W309" s="1" t="str">
        <f t="shared" si="11"/>
        <v/>
      </c>
      <c r="AI309" s="28" t="str">
        <f t="shared" si="12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10"/>
        <v/>
      </c>
      <c r="W310" s="1" t="str">
        <f t="shared" si="11"/>
        <v/>
      </c>
      <c r="AI310" s="28" t="str">
        <f t="shared" si="12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10"/>
        <v/>
      </c>
      <c r="W311" s="1" t="str">
        <f t="shared" si="11"/>
        <v/>
      </c>
      <c r="AI311" s="28" t="str">
        <f t="shared" si="12"/>
        <v/>
      </c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10"/>
        <v/>
      </c>
      <c r="W312" s="1" t="str">
        <f t="shared" si="11"/>
        <v/>
      </c>
      <c r="AI312" s="28" t="str">
        <f t="shared" si="12"/>
        <v/>
      </c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10"/>
        <v/>
      </c>
      <c r="W313" s="1" t="str">
        <f t="shared" si="11"/>
        <v/>
      </c>
      <c r="AI313" s="28" t="str">
        <f t="shared" si="12"/>
        <v/>
      </c>
      <c r="AJ313" s="5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10"/>
        <v/>
      </c>
      <c r="W314" s="1" t="str">
        <f t="shared" si="11"/>
        <v/>
      </c>
      <c r="AI314" s="28" t="str">
        <f t="shared" si="12"/>
        <v/>
      </c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10"/>
        <v/>
      </c>
      <c r="W315" s="1" t="str">
        <f t="shared" si="11"/>
        <v/>
      </c>
      <c r="AI315" s="28" t="str">
        <f t="shared" si="12"/>
        <v/>
      </c>
      <c r="AJ315" s="5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10"/>
        <v/>
      </c>
      <c r="W316" s="1" t="str">
        <f t="shared" si="11"/>
        <v/>
      </c>
      <c r="AI316" s="28" t="str">
        <f t="shared" si="12"/>
        <v/>
      </c>
      <c r="AJ316" s="5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10"/>
        <v/>
      </c>
      <c r="W317" s="1" t="str">
        <f t="shared" si="11"/>
        <v/>
      </c>
      <c r="AI317" s="28" t="str">
        <f t="shared" si="12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10"/>
        <v/>
      </c>
      <c r="W318" s="1" t="str">
        <f t="shared" si="11"/>
        <v/>
      </c>
      <c r="AI318" s="28" t="str">
        <f t="shared" si="12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10"/>
        <v/>
      </c>
      <c r="W319" s="1" t="str">
        <f t="shared" si="11"/>
        <v/>
      </c>
      <c r="AI319" s="28" t="str">
        <f t="shared" si="12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10"/>
        <v/>
      </c>
      <c r="W320" s="1" t="str">
        <f t="shared" si="11"/>
        <v/>
      </c>
      <c r="AI320" s="28" t="str">
        <f t="shared" si="12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10"/>
        <v/>
      </c>
      <c r="W321" s="1" t="str">
        <f t="shared" si="11"/>
        <v/>
      </c>
      <c r="AI321" s="28" t="str">
        <f t="shared" si="12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10"/>
        <v/>
      </c>
      <c r="W322" s="1" t="str">
        <f t="shared" si="11"/>
        <v/>
      </c>
      <c r="AI322" s="28" t="str">
        <f t="shared" si="12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10"/>
        <v/>
      </c>
      <c r="W323" s="1" t="str">
        <f t="shared" si="11"/>
        <v/>
      </c>
      <c r="AI323" s="28" t="str">
        <f t="shared" si="12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13">IF(ISBLANK(U324),  "", _xlfn.CONCAT("haas/entity/sensor/", LOWER(C324), "/", E324, "/config"))</f>
        <v/>
      </c>
      <c r="W324" s="1" t="str">
        <f t="shared" ref="W324:W387" si="14">IF(ISBLANK(U324),  "", _xlfn.CONCAT("haas/entity/sensor/", LOWER(C324), "/", E324))</f>
        <v/>
      </c>
      <c r="AI324" s="28" t="str">
        <f t="shared" ref="AI324:AI387" si="15"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13"/>
        <v/>
      </c>
      <c r="W325" s="1" t="str">
        <f t="shared" si="14"/>
        <v/>
      </c>
      <c r="AI325" s="28" t="str">
        <f t="shared" si="15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13"/>
        <v/>
      </c>
      <c r="W326" s="1" t="str">
        <f t="shared" si="14"/>
        <v/>
      </c>
      <c r="AI326" s="28" t="str">
        <f t="shared" si="15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13"/>
        <v/>
      </c>
      <c r="W327" s="1" t="str">
        <f t="shared" si="14"/>
        <v/>
      </c>
      <c r="AI327" s="28" t="str">
        <f t="shared" si="15"/>
        <v/>
      </c>
      <c r="AJ327" s="1"/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13"/>
        <v/>
      </c>
      <c r="W328" s="1" t="str">
        <f t="shared" si="14"/>
        <v/>
      </c>
      <c r="AI328" s="28" t="str">
        <f t="shared" si="15"/>
        <v/>
      </c>
      <c r="AJ328" s="1"/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13"/>
        <v/>
      </c>
      <c r="W329" s="1" t="str">
        <f t="shared" si="14"/>
        <v/>
      </c>
      <c r="AI329" s="28" t="str">
        <f t="shared" si="15"/>
        <v/>
      </c>
      <c r="AJ329" s="1"/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13"/>
        <v/>
      </c>
      <c r="W330" s="1" t="str">
        <f t="shared" si="14"/>
        <v/>
      </c>
      <c r="AI330" s="28" t="str">
        <f t="shared" si="15"/>
        <v/>
      </c>
      <c r="AJ330" s="1"/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13"/>
        <v/>
      </c>
      <c r="W331" s="1" t="str">
        <f t="shared" si="14"/>
        <v/>
      </c>
      <c r="AI331" s="28" t="str">
        <f t="shared" si="15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13"/>
        <v/>
      </c>
      <c r="W332" s="1" t="str">
        <f t="shared" si="14"/>
        <v/>
      </c>
      <c r="AI332" s="28" t="str">
        <f t="shared" si="15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13"/>
        <v/>
      </c>
      <c r="W333" s="1" t="str">
        <f t="shared" si="14"/>
        <v/>
      </c>
      <c r="AI333" s="28" t="str">
        <f t="shared" si="15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13"/>
        <v/>
      </c>
      <c r="W334" s="1" t="str">
        <f t="shared" si="14"/>
        <v/>
      </c>
      <c r="AI334" s="28" t="str">
        <f t="shared" si="15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13"/>
        <v/>
      </c>
      <c r="W335" s="1" t="str">
        <f t="shared" si="14"/>
        <v/>
      </c>
      <c r="AI335" s="28" t="str">
        <f t="shared" si="15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13"/>
        <v/>
      </c>
      <c r="W336" s="1" t="str">
        <f t="shared" si="14"/>
        <v/>
      </c>
      <c r="AI336" s="28" t="str">
        <f t="shared" si="15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13"/>
        <v/>
      </c>
      <c r="W337" s="1" t="str">
        <f t="shared" si="14"/>
        <v/>
      </c>
      <c r="AI337" s="28" t="str">
        <f t="shared" si="15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13"/>
        <v/>
      </c>
      <c r="W338" s="1" t="str">
        <f t="shared" si="14"/>
        <v/>
      </c>
      <c r="AI338" s="28" t="str">
        <f t="shared" si="15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13"/>
        <v/>
      </c>
      <c r="W339" s="1" t="str">
        <f t="shared" si="14"/>
        <v/>
      </c>
      <c r="AI339" s="28" t="str">
        <f t="shared" si="15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13"/>
        <v/>
      </c>
      <c r="W340" s="1" t="str">
        <f t="shared" si="14"/>
        <v/>
      </c>
      <c r="AI340" s="28" t="str">
        <f t="shared" si="15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13"/>
        <v/>
      </c>
      <c r="W341" s="1" t="str">
        <f t="shared" si="14"/>
        <v/>
      </c>
      <c r="AI341" s="28" t="str">
        <f t="shared" si="15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13"/>
        <v/>
      </c>
      <c r="W342" s="1" t="str">
        <f t="shared" si="14"/>
        <v/>
      </c>
      <c r="AI342" s="28" t="str">
        <f t="shared" si="15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13"/>
        <v/>
      </c>
      <c r="W343" s="1" t="str">
        <f t="shared" si="14"/>
        <v/>
      </c>
      <c r="AI343" s="28" t="str">
        <f t="shared" si="15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13"/>
        <v/>
      </c>
      <c r="W344" s="1" t="str">
        <f t="shared" si="14"/>
        <v/>
      </c>
      <c r="AI344" s="28" t="str">
        <f t="shared" si="15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13"/>
        <v/>
      </c>
      <c r="W345" s="1" t="str">
        <f t="shared" si="14"/>
        <v/>
      </c>
      <c r="AI345" s="28" t="str">
        <f t="shared" si="15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13"/>
        <v/>
      </c>
      <c r="W346" s="1" t="str">
        <f t="shared" si="14"/>
        <v/>
      </c>
      <c r="AI346" s="28" t="str">
        <f t="shared" si="15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13"/>
        <v/>
      </c>
      <c r="W347" s="1" t="str">
        <f t="shared" si="14"/>
        <v/>
      </c>
      <c r="AI347" s="28" t="str">
        <f t="shared" si="15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13"/>
        <v/>
      </c>
      <c r="W348" s="1" t="str">
        <f t="shared" si="14"/>
        <v/>
      </c>
      <c r="AI348" s="28" t="str">
        <f t="shared" si="15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13"/>
        <v/>
      </c>
      <c r="W349" s="1" t="str">
        <f t="shared" si="14"/>
        <v/>
      </c>
      <c r="AI349" s="28" t="str">
        <f t="shared" si="15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13"/>
        <v/>
      </c>
      <c r="W350" s="1" t="str">
        <f t="shared" si="14"/>
        <v/>
      </c>
      <c r="AI350" s="28" t="str">
        <f t="shared" si="15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13"/>
        <v/>
      </c>
      <c r="W351" s="1" t="str">
        <f t="shared" si="14"/>
        <v/>
      </c>
      <c r="AI351" s="28" t="str">
        <f t="shared" si="15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13"/>
        <v/>
      </c>
      <c r="W352" s="1" t="str">
        <f t="shared" si="14"/>
        <v/>
      </c>
      <c r="AI352" s="28" t="str">
        <f t="shared" si="15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13"/>
        <v/>
      </c>
      <c r="W353" s="1" t="str">
        <f t="shared" si="14"/>
        <v/>
      </c>
      <c r="AI353" s="28" t="str">
        <f t="shared" si="15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13"/>
        <v/>
      </c>
      <c r="W354" s="1" t="str">
        <f t="shared" si="14"/>
        <v/>
      </c>
      <c r="AI354" s="28" t="str">
        <f t="shared" si="15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13"/>
        <v/>
      </c>
      <c r="W355" s="1" t="str">
        <f t="shared" si="14"/>
        <v/>
      </c>
      <c r="AI355" s="28" t="str">
        <f t="shared" si="15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13"/>
        <v/>
      </c>
      <c r="W356" s="1" t="str">
        <f t="shared" si="14"/>
        <v/>
      </c>
      <c r="AI356" s="28" t="str">
        <f t="shared" si="15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13"/>
        <v/>
      </c>
      <c r="W357" s="1" t="str">
        <f t="shared" si="14"/>
        <v/>
      </c>
      <c r="AI357" s="28" t="str">
        <f t="shared" si="15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13"/>
        <v/>
      </c>
      <c r="W358" s="1" t="str">
        <f t="shared" si="14"/>
        <v/>
      </c>
      <c r="AI358" s="28" t="str">
        <f t="shared" si="15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13"/>
        <v/>
      </c>
      <c r="W359" s="1" t="str">
        <f t="shared" si="14"/>
        <v/>
      </c>
      <c r="AI359" s="28" t="str">
        <f t="shared" si="15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13"/>
        <v/>
      </c>
      <c r="W360" s="1" t="str">
        <f t="shared" si="14"/>
        <v/>
      </c>
      <c r="AI360" s="28" t="str">
        <f t="shared" si="15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13"/>
        <v/>
      </c>
      <c r="W361" s="1" t="str">
        <f t="shared" si="14"/>
        <v/>
      </c>
      <c r="AI361" s="28" t="str">
        <f t="shared" si="15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13"/>
        <v/>
      </c>
      <c r="W362" s="1" t="str">
        <f t="shared" si="14"/>
        <v/>
      </c>
      <c r="AI362" s="28" t="str">
        <f t="shared" si="15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13"/>
        <v/>
      </c>
      <c r="W363" s="1" t="str">
        <f t="shared" si="14"/>
        <v/>
      </c>
      <c r="AI363" s="28" t="str">
        <f t="shared" si="15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13"/>
        <v/>
      </c>
      <c r="W364" s="1" t="str">
        <f t="shared" si="14"/>
        <v/>
      </c>
      <c r="AI364" s="28" t="str">
        <f t="shared" si="15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13"/>
        <v/>
      </c>
      <c r="W365" s="1" t="str">
        <f t="shared" si="14"/>
        <v/>
      </c>
      <c r="AI365" s="28" t="str">
        <f t="shared" si="15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13"/>
        <v/>
      </c>
      <c r="W366" s="1" t="str">
        <f t="shared" si="14"/>
        <v/>
      </c>
      <c r="AI366" s="28" t="str">
        <f t="shared" si="15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13"/>
        <v/>
      </c>
      <c r="W367" s="1" t="str">
        <f t="shared" si="14"/>
        <v/>
      </c>
      <c r="AI367" s="28" t="str">
        <f t="shared" si="15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13"/>
        <v/>
      </c>
      <c r="W368" s="1" t="str">
        <f t="shared" si="14"/>
        <v/>
      </c>
      <c r="AI368" s="28" t="str">
        <f t="shared" si="15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13"/>
        <v/>
      </c>
      <c r="W369" s="1" t="str">
        <f t="shared" si="14"/>
        <v/>
      </c>
      <c r="AI369" s="28" t="str">
        <f t="shared" si="15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13"/>
        <v/>
      </c>
      <c r="W370" s="1" t="str">
        <f t="shared" si="14"/>
        <v/>
      </c>
      <c r="AI370" s="28" t="str">
        <f t="shared" si="15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13"/>
        <v/>
      </c>
      <c r="W371" s="1" t="str">
        <f t="shared" si="14"/>
        <v/>
      </c>
      <c r="AI371" s="28" t="str">
        <f t="shared" si="15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13"/>
        <v/>
      </c>
      <c r="W372" s="1" t="str">
        <f t="shared" si="14"/>
        <v/>
      </c>
      <c r="AI372" s="28" t="str">
        <f t="shared" si="15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13"/>
        <v/>
      </c>
      <c r="W373" s="1" t="str">
        <f t="shared" si="14"/>
        <v/>
      </c>
      <c r="AI373" s="28" t="str">
        <f t="shared" si="15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13"/>
        <v/>
      </c>
      <c r="W374" s="1" t="str">
        <f t="shared" si="14"/>
        <v/>
      </c>
      <c r="AI374" s="28" t="str">
        <f t="shared" si="15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13"/>
        <v/>
      </c>
      <c r="W375" s="1" t="str">
        <f t="shared" si="14"/>
        <v/>
      </c>
      <c r="AI375" s="28" t="str">
        <f t="shared" si="15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13"/>
        <v/>
      </c>
      <c r="W376" s="1" t="str">
        <f t="shared" si="14"/>
        <v/>
      </c>
      <c r="AI376" s="28" t="str">
        <f t="shared" si="15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13"/>
        <v/>
      </c>
      <c r="W377" s="1" t="str">
        <f t="shared" si="14"/>
        <v/>
      </c>
      <c r="AI377" s="28" t="str">
        <f t="shared" si="15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13"/>
        <v/>
      </c>
      <c r="W378" s="1" t="str">
        <f t="shared" si="14"/>
        <v/>
      </c>
      <c r="AI378" s="28" t="str">
        <f t="shared" si="15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13"/>
        <v/>
      </c>
      <c r="W379" s="1" t="str">
        <f t="shared" si="14"/>
        <v/>
      </c>
      <c r="AI379" s="28" t="str">
        <f t="shared" si="15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13"/>
        <v/>
      </c>
      <c r="W380" s="1" t="str">
        <f t="shared" si="14"/>
        <v/>
      </c>
      <c r="AI380" s="28" t="str">
        <f t="shared" si="15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13"/>
        <v/>
      </c>
      <c r="W381" s="1" t="str">
        <f t="shared" si="14"/>
        <v/>
      </c>
      <c r="AI381" s="28" t="str">
        <f t="shared" si="15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13"/>
        <v/>
      </c>
      <c r="W382" s="1" t="str">
        <f t="shared" si="14"/>
        <v/>
      </c>
      <c r="AI382" s="28" t="str">
        <f t="shared" si="15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13"/>
        <v/>
      </c>
      <c r="W383" s="1" t="str">
        <f t="shared" si="14"/>
        <v/>
      </c>
      <c r="AI383" s="28" t="str">
        <f t="shared" si="15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13"/>
        <v/>
      </c>
      <c r="W384" s="1" t="str">
        <f t="shared" si="14"/>
        <v/>
      </c>
      <c r="AI384" s="28" t="str">
        <f t="shared" si="15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13"/>
        <v/>
      </c>
      <c r="W385" s="1" t="str">
        <f t="shared" si="14"/>
        <v/>
      </c>
      <c r="AI385" s="28" t="str">
        <f t="shared" si="15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13"/>
        <v/>
      </c>
      <c r="W386" s="1" t="str">
        <f t="shared" si="14"/>
        <v/>
      </c>
      <c r="AI386" s="28" t="str">
        <f t="shared" si="15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13"/>
        <v/>
      </c>
      <c r="W387" s="1" t="str">
        <f t="shared" si="14"/>
        <v/>
      </c>
      <c r="AI387" s="28" t="str">
        <f t="shared" si="15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16">IF(ISBLANK(U388),  "", _xlfn.CONCAT("haas/entity/sensor/", LOWER(C388), "/", E388, "/config"))</f>
        <v/>
      </c>
      <c r="W388" s="1" t="str">
        <f t="shared" ref="W388:W451" si="17">IF(ISBLANK(U388),  "", _xlfn.CONCAT("haas/entity/sensor/", LOWER(C388), "/", E388))</f>
        <v/>
      </c>
      <c r="AI388" s="28" t="str">
        <f t="shared" ref="AI388:AI451" si="18"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16"/>
        <v/>
      </c>
      <c r="W389" s="1" t="str">
        <f t="shared" si="17"/>
        <v/>
      </c>
      <c r="AI389" s="28" t="str">
        <f t="shared" si="18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16"/>
        <v/>
      </c>
      <c r="W390" s="1" t="str">
        <f t="shared" si="17"/>
        <v/>
      </c>
      <c r="AI390" s="28" t="str">
        <f t="shared" si="18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16"/>
        <v/>
      </c>
      <c r="W391" s="1" t="str">
        <f t="shared" si="17"/>
        <v/>
      </c>
      <c r="AI391" s="28" t="str">
        <f t="shared" si="18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16"/>
        <v/>
      </c>
      <c r="W392" s="1" t="str">
        <f t="shared" si="17"/>
        <v/>
      </c>
      <c r="AI392" s="28" t="str">
        <f t="shared" si="18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16"/>
        <v/>
      </c>
      <c r="W393" s="1" t="str">
        <f t="shared" si="17"/>
        <v/>
      </c>
      <c r="AI393" s="28" t="str">
        <f t="shared" si="18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16"/>
        <v/>
      </c>
      <c r="W394" s="1" t="str">
        <f t="shared" si="17"/>
        <v/>
      </c>
      <c r="AI394" s="28" t="str">
        <f t="shared" si="18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16"/>
        <v/>
      </c>
      <c r="W395" s="1" t="str">
        <f t="shared" si="17"/>
        <v/>
      </c>
      <c r="AI395" s="28" t="str">
        <f t="shared" si="18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16"/>
        <v/>
      </c>
      <c r="W396" s="1" t="str">
        <f t="shared" si="17"/>
        <v/>
      </c>
      <c r="AI396" s="28" t="str">
        <f t="shared" si="18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16"/>
        <v/>
      </c>
      <c r="W397" s="1" t="str">
        <f t="shared" si="17"/>
        <v/>
      </c>
      <c r="AI397" s="28" t="str">
        <f t="shared" si="18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16"/>
        <v/>
      </c>
      <c r="W398" s="1" t="str">
        <f t="shared" si="17"/>
        <v/>
      </c>
      <c r="AI398" s="28" t="str">
        <f t="shared" si="18"/>
        <v/>
      </c>
      <c r="AJ398" s="1"/>
    </row>
    <row r="399" spans="6:36" hidden="1" x14ac:dyDescent="0.2">
      <c r="F399" s="1" t="str">
        <f>IF(ISBLANK(E399), "", Table2[[#This Row],[unique_id]])</f>
        <v/>
      </c>
      <c r="H399" s="4"/>
      <c r="T399" s="2"/>
      <c r="V399" s="1" t="str">
        <f t="shared" si="16"/>
        <v/>
      </c>
      <c r="W399" s="1" t="str">
        <f t="shared" si="17"/>
        <v/>
      </c>
      <c r="AI399" s="28" t="str">
        <f t="shared" si="18"/>
        <v/>
      </c>
      <c r="AJ399" s="1"/>
    </row>
    <row r="400" spans="6:36" hidden="1" x14ac:dyDescent="0.2">
      <c r="F400" s="1" t="str">
        <f>IF(ISBLANK(E400), "", Table2[[#This Row],[unique_id]])</f>
        <v/>
      </c>
      <c r="H400" s="4"/>
      <c r="T400" s="2"/>
      <c r="V400" s="1" t="str">
        <f t="shared" si="16"/>
        <v/>
      </c>
      <c r="W400" s="1" t="str">
        <f t="shared" si="17"/>
        <v/>
      </c>
      <c r="AI400" s="28" t="str">
        <f t="shared" si="18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16"/>
        <v/>
      </c>
      <c r="W401" s="1" t="str">
        <f t="shared" si="17"/>
        <v/>
      </c>
      <c r="AI401" s="28" t="str">
        <f t="shared" si="18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16"/>
        <v/>
      </c>
      <c r="W402" s="1" t="str">
        <f t="shared" si="17"/>
        <v/>
      </c>
      <c r="AI402" s="28" t="str">
        <f t="shared" si="18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16"/>
        <v/>
      </c>
      <c r="W403" s="1" t="str">
        <f t="shared" si="17"/>
        <v/>
      </c>
      <c r="AI403" s="28" t="str">
        <f t="shared" si="18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16"/>
        <v/>
      </c>
      <c r="W404" s="1" t="str">
        <f t="shared" si="17"/>
        <v/>
      </c>
      <c r="AI404" s="28" t="str">
        <f t="shared" si="18"/>
        <v/>
      </c>
      <c r="AJ404" s="1"/>
    </row>
    <row r="405" spans="6:36" hidden="1" x14ac:dyDescent="0.2">
      <c r="F405" s="1" t="str">
        <f>IF(ISBLANK(E405), "", Table2[[#This Row],[unique_id]])</f>
        <v/>
      </c>
      <c r="V405" s="1" t="str">
        <f t="shared" si="16"/>
        <v/>
      </c>
      <c r="W405" s="1" t="str">
        <f t="shared" si="17"/>
        <v/>
      </c>
      <c r="AI405" s="28" t="str">
        <f t="shared" si="18"/>
        <v/>
      </c>
      <c r="AJ405" s="1"/>
    </row>
    <row r="406" spans="6:36" hidden="1" x14ac:dyDescent="0.2">
      <c r="F406" s="1" t="str">
        <f>IF(ISBLANK(E406), "", Table2[[#This Row],[unique_id]])</f>
        <v/>
      </c>
      <c r="V406" s="1" t="str">
        <f t="shared" si="16"/>
        <v/>
      </c>
      <c r="W406" s="1" t="str">
        <f t="shared" si="17"/>
        <v/>
      </c>
      <c r="AI406" s="28" t="str">
        <f t="shared" si="18"/>
        <v/>
      </c>
      <c r="AJ406" s="1"/>
    </row>
    <row r="407" spans="6:36" hidden="1" x14ac:dyDescent="0.2">
      <c r="F407" s="1" t="str">
        <f>IF(ISBLANK(E407), "", Table2[[#This Row],[unique_id]])</f>
        <v/>
      </c>
      <c r="V407" s="1" t="str">
        <f t="shared" si="16"/>
        <v/>
      </c>
      <c r="W407" s="1" t="str">
        <f t="shared" si="17"/>
        <v/>
      </c>
      <c r="AI407" s="28" t="str">
        <f t="shared" si="18"/>
        <v/>
      </c>
      <c r="AJ407" s="1"/>
    </row>
    <row r="408" spans="6:36" hidden="1" x14ac:dyDescent="0.2">
      <c r="F408" s="1" t="str">
        <f>IF(ISBLANK(E408), "", Table2[[#This Row],[unique_id]])</f>
        <v/>
      </c>
      <c r="V408" s="1" t="str">
        <f t="shared" si="16"/>
        <v/>
      </c>
      <c r="W408" s="1" t="str">
        <f t="shared" si="17"/>
        <v/>
      </c>
      <c r="AI408" s="28" t="str">
        <f t="shared" si="18"/>
        <v/>
      </c>
      <c r="AJ408" s="1"/>
    </row>
    <row r="409" spans="6:36" hidden="1" x14ac:dyDescent="0.2">
      <c r="F409" s="1" t="str">
        <f>IF(ISBLANK(E409), "", Table2[[#This Row],[unique_id]])</f>
        <v/>
      </c>
      <c r="G409" s="4"/>
      <c r="V409" s="1" t="str">
        <f t="shared" si="16"/>
        <v/>
      </c>
      <c r="W409" s="1" t="str">
        <f t="shared" si="17"/>
        <v/>
      </c>
      <c r="AI409" s="28" t="str">
        <f t="shared" si="18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16"/>
        <v/>
      </c>
      <c r="W410" s="1" t="str">
        <f t="shared" si="17"/>
        <v/>
      </c>
      <c r="AI410" s="28" t="str">
        <f t="shared" si="18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16"/>
        <v/>
      </c>
      <c r="W411" s="1" t="str">
        <f t="shared" si="17"/>
        <v/>
      </c>
      <c r="AI411" s="28" t="str">
        <f t="shared" si="18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16"/>
        <v/>
      </c>
      <c r="W412" s="1" t="str">
        <f t="shared" si="17"/>
        <v/>
      </c>
      <c r="AI412" s="28" t="str">
        <f t="shared" si="18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16"/>
        <v/>
      </c>
      <c r="W413" s="1" t="str">
        <f t="shared" si="17"/>
        <v/>
      </c>
      <c r="AI413" s="28" t="str">
        <f t="shared" si="18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16"/>
        <v/>
      </c>
      <c r="W414" s="1" t="str">
        <f t="shared" si="17"/>
        <v/>
      </c>
      <c r="AI414" s="28" t="str">
        <f t="shared" si="18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16"/>
        <v/>
      </c>
      <c r="W415" s="1" t="str">
        <f t="shared" si="17"/>
        <v/>
      </c>
      <c r="AI415" s="28" t="str">
        <f t="shared" si="18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16"/>
        <v/>
      </c>
      <c r="W416" s="1" t="str">
        <f t="shared" si="17"/>
        <v/>
      </c>
      <c r="AI416" s="28" t="str">
        <f t="shared" si="18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16"/>
        <v/>
      </c>
      <c r="W417" s="1" t="str">
        <f t="shared" si="17"/>
        <v/>
      </c>
      <c r="AI417" s="28" t="str">
        <f t="shared" si="18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16"/>
        <v/>
      </c>
      <c r="W418" s="1" t="str">
        <f t="shared" si="17"/>
        <v/>
      </c>
      <c r="AI418" s="28" t="str">
        <f t="shared" si="18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16"/>
        <v/>
      </c>
      <c r="W419" s="1" t="str">
        <f t="shared" si="17"/>
        <v/>
      </c>
      <c r="AI419" s="28" t="str">
        <f t="shared" si="18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16"/>
        <v/>
      </c>
      <c r="W420" s="1" t="str">
        <f t="shared" si="17"/>
        <v/>
      </c>
      <c r="AI420" s="28" t="str">
        <f t="shared" si="18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16"/>
        <v/>
      </c>
      <c r="W421" s="1" t="str">
        <f t="shared" si="17"/>
        <v/>
      </c>
      <c r="AI421" s="28" t="str">
        <f t="shared" si="18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16"/>
        <v/>
      </c>
      <c r="W422" s="1" t="str">
        <f t="shared" si="17"/>
        <v/>
      </c>
      <c r="AI422" s="28" t="str">
        <f t="shared" si="18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16"/>
        <v/>
      </c>
      <c r="W423" s="1" t="str">
        <f t="shared" si="17"/>
        <v/>
      </c>
      <c r="AI423" s="28" t="str">
        <f t="shared" si="18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16"/>
        <v/>
      </c>
      <c r="W424" s="1" t="str">
        <f t="shared" si="17"/>
        <v/>
      </c>
      <c r="AI424" s="28" t="str">
        <f t="shared" si="18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16"/>
        <v/>
      </c>
      <c r="W425" s="1" t="str">
        <f t="shared" si="17"/>
        <v/>
      </c>
      <c r="AI425" s="28" t="str">
        <f t="shared" si="18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16"/>
        <v/>
      </c>
      <c r="W426" s="1" t="str">
        <f t="shared" si="17"/>
        <v/>
      </c>
      <c r="AI426" s="28" t="str">
        <f t="shared" si="18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16"/>
        <v/>
      </c>
      <c r="W427" s="1" t="str">
        <f t="shared" si="17"/>
        <v/>
      </c>
      <c r="AI427" s="28" t="str">
        <f t="shared" si="18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16"/>
        <v/>
      </c>
      <c r="W428" s="1" t="str">
        <f t="shared" si="17"/>
        <v/>
      </c>
      <c r="AI428" s="28" t="str">
        <f t="shared" si="18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16"/>
        <v/>
      </c>
      <c r="W429" s="1" t="str">
        <f t="shared" si="17"/>
        <v/>
      </c>
      <c r="AI429" s="28" t="str">
        <f t="shared" si="18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16"/>
        <v/>
      </c>
      <c r="W430" s="1" t="str">
        <f t="shared" si="17"/>
        <v/>
      </c>
      <c r="AI430" s="28" t="str">
        <f t="shared" si="18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16"/>
        <v/>
      </c>
      <c r="W431" s="1" t="str">
        <f t="shared" si="17"/>
        <v/>
      </c>
      <c r="AI431" s="28" t="str">
        <f t="shared" si="18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16"/>
        <v/>
      </c>
      <c r="W432" s="1" t="str">
        <f t="shared" si="17"/>
        <v/>
      </c>
      <c r="AI432" s="28" t="str">
        <f t="shared" si="18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16"/>
        <v/>
      </c>
      <c r="W433" s="1" t="str">
        <f t="shared" si="17"/>
        <v/>
      </c>
      <c r="AI433" s="28" t="str">
        <f t="shared" si="18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16"/>
        <v/>
      </c>
      <c r="W434" s="1" t="str">
        <f t="shared" si="17"/>
        <v/>
      </c>
      <c r="AI434" s="28" t="str">
        <f t="shared" si="18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16"/>
        <v/>
      </c>
      <c r="W435" s="1" t="str">
        <f t="shared" si="17"/>
        <v/>
      </c>
      <c r="AI435" s="28" t="str">
        <f t="shared" si="18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16"/>
        <v/>
      </c>
      <c r="W436" s="1" t="str">
        <f t="shared" si="17"/>
        <v/>
      </c>
      <c r="AI436" s="28" t="str">
        <f t="shared" si="18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16"/>
        <v/>
      </c>
      <c r="W437" s="1" t="str">
        <f t="shared" si="17"/>
        <v/>
      </c>
      <c r="AI437" s="28" t="str">
        <f t="shared" si="18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16"/>
        <v/>
      </c>
      <c r="W438" s="1" t="str">
        <f t="shared" si="17"/>
        <v/>
      </c>
      <c r="AI438" s="28" t="str">
        <f t="shared" si="18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16"/>
        <v/>
      </c>
      <c r="W439" s="1" t="str">
        <f t="shared" si="17"/>
        <v/>
      </c>
      <c r="AI439" s="28" t="str">
        <f t="shared" si="18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16"/>
        <v/>
      </c>
      <c r="W440" s="1" t="str">
        <f t="shared" si="17"/>
        <v/>
      </c>
      <c r="AI440" s="28" t="str">
        <f t="shared" si="18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16"/>
        <v/>
      </c>
      <c r="W441" s="1" t="str">
        <f t="shared" si="17"/>
        <v/>
      </c>
      <c r="AI441" s="28" t="str">
        <f t="shared" si="18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16"/>
        <v/>
      </c>
      <c r="W442" s="1" t="str">
        <f t="shared" si="17"/>
        <v/>
      </c>
      <c r="AI442" s="28" t="str">
        <f t="shared" si="18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16"/>
        <v/>
      </c>
      <c r="W443" s="1" t="str">
        <f t="shared" si="17"/>
        <v/>
      </c>
      <c r="AI443" s="28" t="str">
        <f t="shared" si="18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16"/>
        <v/>
      </c>
      <c r="W444" s="1" t="str">
        <f t="shared" si="17"/>
        <v/>
      </c>
      <c r="AI444" s="28" t="str">
        <f t="shared" si="18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16"/>
        <v/>
      </c>
      <c r="W445" s="1" t="str">
        <f t="shared" si="17"/>
        <v/>
      </c>
      <c r="AI445" s="28" t="str">
        <f t="shared" si="18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16"/>
        <v/>
      </c>
      <c r="W446" s="1" t="str">
        <f t="shared" si="17"/>
        <v/>
      </c>
      <c r="AI446" s="28" t="str">
        <f t="shared" si="18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16"/>
        <v/>
      </c>
      <c r="W447" s="1" t="str">
        <f t="shared" si="17"/>
        <v/>
      </c>
      <c r="AI447" s="28" t="str">
        <f t="shared" si="18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16"/>
        <v/>
      </c>
      <c r="W448" s="1" t="str">
        <f t="shared" si="17"/>
        <v/>
      </c>
      <c r="AI448" s="28" t="str">
        <f t="shared" si="18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16"/>
        <v/>
      </c>
      <c r="W449" s="1" t="str">
        <f t="shared" si="17"/>
        <v/>
      </c>
      <c r="AI449" s="28" t="str">
        <f t="shared" si="18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16"/>
        <v/>
      </c>
      <c r="W450" s="1" t="str">
        <f t="shared" si="17"/>
        <v/>
      </c>
      <c r="AI450" s="28" t="str">
        <f t="shared" si="18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16"/>
        <v/>
      </c>
      <c r="W451" s="1" t="str">
        <f t="shared" si="17"/>
        <v/>
      </c>
      <c r="AI451" s="28" t="str">
        <f t="shared" si="18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19">IF(ISBLANK(U452),  "", _xlfn.CONCAT("haas/entity/sensor/", LOWER(C452), "/", E452, "/config"))</f>
        <v/>
      </c>
      <c r="W452" s="1" t="str">
        <f t="shared" ref="W452:W515" si="20">IF(ISBLANK(U452),  "", _xlfn.CONCAT("haas/entity/sensor/", LOWER(C452), "/", E452))</f>
        <v/>
      </c>
      <c r="AI452" s="28" t="str">
        <f t="shared" ref="AI452:AI515" si="21"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19"/>
        <v/>
      </c>
      <c r="W453" s="1" t="str">
        <f t="shared" si="20"/>
        <v/>
      </c>
      <c r="AI453" s="28" t="str">
        <f t="shared" si="21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19"/>
        <v/>
      </c>
      <c r="W454" s="1" t="str">
        <f t="shared" si="20"/>
        <v/>
      </c>
      <c r="AI454" s="28" t="str">
        <f t="shared" si="21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19"/>
        <v/>
      </c>
      <c r="W455" s="1" t="str">
        <f t="shared" si="20"/>
        <v/>
      </c>
      <c r="AI455" s="28" t="str">
        <f t="shared" si="21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19"/>
        <v/>
      </c>
      <c r="W456" s="1" t="str">
        <f t="shared" si="20"/>
        <v/>
      </c>
      <c r="AI456" s="28" t="str">
        <f t="shared" si="21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19"/>
        <v/>
      </c>
      <c r="W457" s="1" t="str">
        <f t="shared" si="20"/>
        <v/>
      </c>
      <c r="AI457" s="28" t="str">
        <f t="shared" si="21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19"/>
        <v/>
      </c>
      <c r="W458" s="1" t="str">
        <f t="shared" si="20"/>
        <v/>
      </c>
      <c r="AI458" s="28" t="str">
        <f t="shared" si="21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19"/>
        <v/>
      </c>
      <c r="W459" s="1" t="str">
        <f t="shared" si="20"/>
        <v/>
      </c>
      <c r="AI459" s="28" t="str">
        <f t="shared" si="21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19"/>
        <v/>
      </c>
      <c r="W460" s="1" t="str">
        <f t="shared" si="20"/>
        <v/>
      </c>
      <c r="AI460" s="28" t="str">
        <f t="shared" si="21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19"/>
        <v/>
      </c>
      <c r="W461" s="1" t="str">
        <f t="shared" si="20"/>
        <v/>
      </c>
      <c r="AI461" s="28" t="str">
        <f t="shared" si="21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19"/>
        <v/>
      </c>
      <c r="W462" s="1" t="str">
        <f t="shared" si="20"/>
        <v/>
      </c>
      <c r="AI462" s="28" t="str">
        <f t="shared" si="21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19"/>
        <v/>
      </c>
      <c r="W463" s="1" t="str">
        <f t="shared" si="20"/>
        <v/>
      </c>
      <c r="AI463" s="28" t="str">
        <f t="shared" si="21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19"/>
        <v/>
      </c>
      <c r="W464" s="1" t="str">
        <f t="shared" si="20"/>
        <v/>
      </c>
      <c r="AI464" s="28" t="str">
        <f t="shared" si="21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19"/>
        <v/>
      </c>
      <c r="W465" s="1" t="str">
        <f t="shared" si="20"/>
        <v/>
      </c>
      <c r="AI465" s="28" t="str">
        <f t="shared" si="21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19"/>
        <v/>
      </c>
      <c r="W466" s="1" t="str">
        <f t="shared" si="20"/>
        <v/>
      </c>
      <c r="AI466" s="28" t="str">
        <f t="shared" si="21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19"/>
        <v/>
      </c>
      <c r="W467" s="1" t="str">
        <f t="shared" si="20"/>
        <v/>
      </c>
      <c r="AI467" s="28" t="str">
        <f t="shared" si="21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19"/>
        <v/>
      </c>
      <c r="W468" s="1" t="str">
        <f t="shared" si="20"/>
        <v/>
      </c>
      <c r="AI468" s="28" t="str">
        <f t="shared" si="21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19"/>
        <v/>
      </c>
      <c r="W469" s="1" t="str">
        <f t="shared" si="20"/>
        <v/>
      </c>
      <c r="AI469" s="28" t="str">
        <f t="shared" si="21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19"/>
        <v/>
      </c>
      <c r="W470" s="1" t="str">
        <f t="shared" si="20"/>
        <v/>
      </c>
      <c r="AI470" s="28" t="str">
        <f t="shared" si="21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19"/>
        <v/>
      </c>
      <c r="W471" s="1" t="str">
        <f t="shared" si="20"/>
        <v/>
      </c>
      <c r="AI471" s="28" t="str">
        <f t="shared" si="21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19"/>
        <v/>
      </c>
      <c r="W472" s="1" t="str">
        <f t="shared" si="20"/>
        <v/>
      </c>
      <c r="AI472" s="28" t="str">
        <f t="shared" si="21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19"/>
        <v/>
      </c>
      <c r="W473" s="1" t="str">
        <f t="shared" si="20"/>
        <v/>
      </c>
      <c r="AI473" s="28" t="str">
        <f t="shared" si="21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19"/>
        <v/>
      </c>
      <c r="W474" s="1" t="str">
        <f t="shared" si="20"/>
        <v/>
      </c>
      <c r="AI474" s="28" t="str">
        <f t="shared" si="21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19"/>
        <v/>
      </c>
      <c r="W475" s="1" t="str">
        <f t="shared" si="20"/>
        <v/>
      </c>
      <c r="AI475" s="28" t="str">
        <f t="shared" si="21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19"/>
        <v/>
      </c>
      <c r="W476" s="1" t="str">
        <f t="shared" si="20"/>
        <v/>
      </c>
      <c r="AI476" s="28" t="str">
        <f t="shared" si="21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19"/>
        <v/>
      </c>
      <c r="W477" s="1" t="str">
        <f t="shared" si="20"/>
        <v/>
      </c>
      <c r="AI477" s="28" t="str">
        <f t="shared" si="21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19"/>
        <v/>
      </c>
      <c r="W478" s="1" t="str">
        <f t="shared" si="20"/>
        <v/>
      </c>
      <c r="AI478" s="28" t="str">
        <f t="shared" si="21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19"/>
        <v/>
      </c>
      <c r="W479" s="1" t="str">
        <f t="shared" si="20"/>
        <v/>
      </c>
      <c r="AI479" s="28" t="str">
        <f t="shared" si="21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19"/>
        <v/>
      </c>
      <c r="W480" s="1" t="str">
        <f t="shared" si="20"/>
        <v/>
      </c>
      <c r="AI480" s="28" t="str">
        <f t="shared" si="21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19"/>
        <v/>
      </c>
      <c r="W481" s="1" t="str">
        <f t="shared" si="20"/>
        <v/>
      </c>
      <c r="AI481" s="28" t="str">
        <f t="shared" si="21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19"/>
        <v/>
      </c>
      <c r="W482" s="1" t="str">
        <f t="shared" si="20"/>
        <v/>
      </c>
      <c r="AI482" s="28" t="str">
        <f t="shared" si="21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19"/>
        <v/>
      </c>
      <c r="W483" s="1" t="str">
        <f t="shared" si="20"/>
        <v/>
      </c>
      <c r="AI483" s="28" t="str">
        <f t="shared" si="21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19"/>
        <v/>
      </c>
      <c r="W484" s="1" t="str">
        <f t="shared" si="20"/>
        <v/>
      </c>
      <c r="AI484" s="28" t="str">
        <f t="shared" si="21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19"/>
        <v/>
      </c>
      <c r="W485" s="1" t="str">
        <f t="shared" si="20"/>
        <v/>
      </c>
      <c r="AI485" s="28" t="str">
        <f t="shared" si="21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19"/>
        <v/>
      </c>
      <c r="W486" s="1" t="str">
        <f t="shared" si="20"/>
        <v/>
      </c>
      <c r="AI486" s="28" t="str">
        <f t="shared" si="21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19"/>
        <v/>
      </c>
      <c r="W487" s="1" t="str">
        <f t="shared" si="20"/>
        <v/>
      </c>
      <c r="AI487" s="28" t="str">
        <f t="shared" si="21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19"/>
        <v/>
      </c>
      <c r="W488" s="1" t="str">
        <f t="shared" si="20"/>
        <v/>
      </c>
      <c r="AI488" s="28" t="str">
        <f t="shared" si="21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19"/>
        <v/>
      </c>
      <c r="W489" s="1" t="str">
        <f t="shared" si="20"/>
        <v/>
      </c>
      <c r="AI489" s="28" t="str">
        <f t="shared" si="21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19"/>
        <v/>
      </c>
      <c r="W490" s="1" t="str">
        <f t="shared" si="20"/>
        <v/>
      </c>
      <c r="AI490" s="28" t="str">
        <f t="shared" si="21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19"/>
        <v/>
      </c>
      <c r="W491" s="1" t="str">
        <f t="shared" si="20"/>
        <v/>
      </c>
      <c r="AI491" s="28" t="str">
        <f t="shared" si="21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19"/>
        <v/>
      </c>
      <c r="W492" s="1" t="str">
        <f t="shared" si="20"/>
        <v/>
      </c>
      <c r="AI492" s="28" t="str">
        <f t="shared" si="21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19"/>
        <v/>
      </c>
      <c r="W493" s="1" t="str">
        <f t="shared" si="20"/>
        <v/>
      </c>
      <c r="AI493" s="28" t="str">
        <f t="shared" si="21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19"/>
        <v/>
      </c>
      <c r="W494" s="1" t="str">
        <f t="shared" si="20"/>
        <v/>
      </c>
      <c r="AI494" s="28" t="str">
        <f t="shared" si="21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19"/>
        <v/>
      </c>
      <c r="W495" s="1" t="str">
        <f t="shared" si="20"/>
        <v/>
      </c>
      <c r="AI495" s="28" t="str">
        <f t="shared" si="21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19"/>
        <v/>
      </c>
      <c r="W496" s="1" t="str">
        <f t="shared" si="20"/>
        <v/>
      </c>
      <c r="AI496" s="28" t="str">
        <f t="shared" si="21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19"/>
        <v/>
      </c>
      <c r="W497" s="1" t="str">
        <f t="shared" si="20"/>
        <v/>
      </c>
      <c r="AI497" s="28" t="str">
        <f t="shared" si="21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19"/>
        <v/>
      </c>
      <c r="W498" s="1" t="str">
        <f t="shared" si="20"/>
        <v/>
      </c>
      <c r="AI498" s="28" t="str">
        <f t="shared" si="21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19"/>
        <v/>
      </c>
      <c r="W499" s="1" t="str">
        <f t="shared" si="20"/>
        <v/>
      </c>
      <c r="AI499" s="28" t="str">
        <f t="shared" si="21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19"/>
        <v/>
      </c>
      <c r="W500" s="1" t="str">
        <f t="shared" si="20"/>
        <v/>
      </c>
      <c r="AI500" s="28" t="str">
        <f t="shared" si="21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19"/>
        <v/>
      </c>
      <c r="W501" s="1" t="str">
        <f t="shared" si="20"/>
        <v/>
      </c>
      <c r="AI501" s="28" t="str">
        <f t="shared" si="21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19"/>
        <v/>
      </c>
      <c r="W502" s="1" t="str">
        <f t="shared" si="20"/>
        <v/>
      </c>
      <c r="AI502" s="28" t="str">
        <f t="shared" si="21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19"/>
        <v/>
      </c>
      <c r="W503" s="1" t="str">
        <f t="shared" si="20"/>
        <v/>
      </c>
      <c r="AI503" s="28" t="str">
        <f t="shared" si="21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19"/>
        <v/>
      </c>
      <c r="W504" s="1" t="str">
        <f t="shared" si="20"/>
        <v/>
      </c>
      <c r="AI504" s="28" t="str">
        <f t="shared" si="21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19"/>
        <v/>
      </c>
      <c r="W505" s="1" t="str">
        <f t="shared" si="20"/>
        <v/>
      </c>
      <c r="AI505" s="28" t="str">
        <f t="shared" si="21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19"/>
        <v/>
      </c>
      <c r="W506" s="1" t="str">
        <f t="shared" si="20"/>
        <v/>
      </c>
      <c r="AI506" s="28" t="str">
        <f t="shared" si="21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19"/>
        <v/>
      </c>
      <c r="W507" s="1" t="str">
        <f t="shared" si="20"/>
        <v/>
      </c>
      <c r="AI507" s="28" t="str">
        <f t="shared" si="21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19"/>
        <v/>
      </c>
      <c r="W508" s="1" t="str">
        <f t="shared" si="20"/>
        <v/>
      </c>
      <c r="AI508" s="28" t="str">
        <f t="shared" si="21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19"/>
        <v/>
      </c>
      <c r="W509" s="1" t="str">
        <f t="shared" si="20"/>
        <v/>
      </c>
      <c r="AI509" s="28" t="str">
        <f t="shared" si="21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19"/>
        <v/>
      </c>
      <c r="W510" s="1" t="str">
        <f t="shared" si="20"/>
        <v/>
      </c>
      <c r="AI510" s="28" t="str">
        <f t="shared" si="21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19"/>
        <v/>
      </c>
      <c r="W511" s="1" t="str">
        <f t="shared" si="20"/>
        <v/>
      </c>
      <c r="AI511" s="28" t="str">
        <f t="shared" si="21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19"/>
        <v/>
      </c>
      <c r="W512" s="1" t="str">
        <f t="shared" si="20"/>
        <v/>
      </c>
      <c r="AI512" s="28" t="str">
        <f t="shared" si="21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19"/>
        <v/>
      </c>
      <c r="W513" s="1" t="str">
        <f t="shared" si="20"/>
        <v/>
      </c>
      <c r="AI513" s="28" t="str">
        <f t="shared" si="21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19"/>
        <v/>
      </c>
      <c r="W514" s="1" t="str">
        <f t="shared" si="20"/>
        <v/>
      </c>
      <c r="AI514" s="28" t="str">
        <f t="shared" si="21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19"/>
        <v/>
      </c>
      <c r="W515" s="1" t="str">
        <f t="shared" si="20"/>
        <v/>
      </c>
      <c r="AI515" s="28" t="str">
        <f t="shared" si="21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22">IF(ISBLANK(U516),  "", _xlfn.CONCAT("haas/entity/sensor/", LOWER(C516), "/", E516, "/config"))</f>
        <v/>
      </c>
      <c r="W516" s="1" t="str">
        <f t="shared" ref="W516:W579" si="23">IF(ISBLANK(U516),  "", _xlfn.CONCAT("haas/entity/sensor/", LOWER(C516), "/", E516))</f>
        <v/>
      </c>
      <c r="AI516" s="28" t="str">
        <f t="shared" ref="AI516:AI579" si="24"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22"/>
        <v/>
      </c>
      <c r="W517" s="1" t="str">
        <f t="shared" si="23"/>
        <v/>
      </c>
      <c r="AI517" s="28" t="str">
        <f t="shared" si="24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22"/>
        <v/>
      </c>
      <c r="W518" s="1" t="str">
        <f t="shared" si="23"/>
        <v/>
      </c>
      <c r="AI518" s="28" t="str">
        <f t="shared" si="24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22"/>
        <v/>
      </c>
      <c r="W519" s="1" t="str">
        <f t="shared" si="23"/>
        <v/>
      </c>
      <c r="AI519" s="28" t="str">
        <f t="shared" si="24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22"/>
        <v/>
      </c>
      <c r="W520" s="1" t="str">
        <f t="shared" si="23"/>
        <v/>
      </c>
      <c r="AI520" s="28" t="str">
        <f t="shared" si="24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22"/>
        <v/>
      </c>
      <c r="W521" s="1" t="str">
        <f t="shared" si="23"/>
        <v/>
      </c>
      <c r="AI521" s="28" t="str">
        <f t="shared" si="24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22"/>
        <v/>
      </c>
      <c r="W522" s="1" t="str">
        <f t="shared" si="23"/>
        <v/>
      </c>
      <c r="AI522" s="28" t="str">
        <f t="shared" si="24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22"/>
        <v/>
      </c>
      <c r="W523" s="1" t="str">
        <f t="shared" si="23"/>
        <v/>
      </c>
      <c r="AI523" s="28" t="str">
        <f t="shared" si="24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22"/>
        <v/>
      </c>
      <c r="W524" s="1" t="str">
        <f t="shared" si="23"/>
        <v/>
      </c>
      <c r="AI524" s="28" t="str">
        <f t="shared" si="24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22"/>
        <v/>
      </c>
      <c r="W525" s="1" t="str">
        <f t="shared" si="23"/>
        <v/>
      </c>
      <c r="AI525" s="28" t="str">
        <f t="shared" si="24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22"/>
        <v/>
      </c>
      <c r="W526" s="1" t="str">
        <f t="shared" si="23"/>
        <v/>
      </c>
      <c r="AI526" s="28" t="str">
        <f t="shared" si="24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22"/>
        <v/>
      </c>
      <c r="W527" s="1" t="str">
        <f t="shared" si="23"/>
        <v/>
      </c>
      <c r="AI527" s="28" t="str">
        <f t="shared" si="24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22"/>
        <v/>
      </c>
      <c r="W528" s="1" t="str">
        <f t="shared" si="23"/>
        <v/>
      </c>
      <c r="AI528" s="28" t="str">
        <f t="shared" si="24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22"/>
        <v/>
      </c>
      <c r="W529" s="1" t="str">
        <f t="shared" si="23"/>
        <v/>
      </c>
      <c r="AI529" s="28" t="str">
        <f t="shared" si="24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22"/>
        <v/>
      </c>
      <c r="W530" s="1" t="str">
        <f t="shared" si="23"/>
        <v/>
      </c>
      <c r="AI530" s="28" t="str">
        <f t="shared" si="24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22"/>
        <v/>
      </c>
      <c r="W531" s="1" t="str">
        <f t="shared" si="23"/>
        <v/>
      </c>
      <c r="AI531" s="28" t="str">
        <f t="shared" si="24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22"/>
        <v/>
      </c>
      <c r="W532" s="1" t="str">
        <f t="shared" si="23"/>
        <v/>
      </c>
      <c r="AI532" s="28" t="str">
        <f t="shared" si="24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22"/>
        <v/>
      </c>
      <c r="W533" s="1" t="str">
        <f t="shared" si="23"/>
        <v/>
      </c>
      <c r="AI533" s="28" t="str">
        <f t="shared" si="24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22"/>
        <v/>
      </c>
      <c r="W534" s="1" t="str">
        <f t="shared" si="23"/>
        <v/>
      </c>
      <c r="AI534" s="28" t="str">
        <f t="shared" si="24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22"/>
        <v/>
      </c>
      <c r="W535" s="1" t="str">
        <f t="shared" si="23"/>
        <v/>
      </c>
      <c r="AI535" s="28" t="str">
        <f t="shared" si="24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22"/>
        <v/>
      </c>
      <c r="W536" s="1" t="str">
        <f t="shared" si="23"/>
        <v/>
      </c>
      <c r="AI536" s="28" t="str">
        <f t="shared" si="24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22"/>
        <v/>
      </c>
      <c r="W537" s="1" t="str">
        <f t="shared" si="23"/>
        <v/>
      </c>
      <c r="AI537" s="28" t="str">
        <f t="shared" si="24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22"/>
        <v/>
      </c>
      <c r="W538" s="1" t="str">
        <f t="shared" si="23"/>
        <v/>
      </c>
      <c r="AI538" s="28" t="str">
        <f t="shared" si="24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22"/>
        <v/>
      </c>
      <c r="W539" s="1" t="str">
        <f t="shared" si="23"/>
        <v/>
      </c>
      <c r="AI539" s="28" t="str">
        <f t="shared" si="24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22"/>
        <v/>
      </c>
      <c r="W540" s="1" t="str">
        <f t="shared" si="23"/>
        <v/>
      </c>
      <c r="AI540" s="28" t="str">
        <f t="shared" si="24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22"/>
        <v/>
      </c>
      <c r="W541" s="1" t="str">
        <f t="shared" si="23"/>
        <v/>
      </c>
      <c r="AI541" s="28" t="str">
        <f t="shared" si="24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22"/>
        <v/>
      </c>
      <c r="W542" s="1" t="str">
        <f t="shared" si="23"/>
        <v/>
      </c>
      <c r="AI542" s="28" t="str">
        <f t="shared" si="24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22"/>
        <v/>
      </c>
      <c r="W543" s="1" t="str">
        <f t="shared" si="23"/>
        <v/>
      </c>
      <c r="AI543" s="28" t="str">
        <f t="shared" si="24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22"/>
        <v/>
      </c>
      <c r="W544" s="1" t="str">
        <f t="shared" si="23"/>
        <v/>
      </c>
      <c r="AI544" s="28" t="str">
        <f t="shared" si="24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22"/>
        <v/>
      </c>
      <c r="W545" s="1" t="str">
        <f t="shared" si="23"/>
        <v/>
      </c>
      <c r="AI545" s="28" t="str">
        <f t="shared" si="24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22"/>
        <v/>
      </c>
      <c r="W546" s="1" t="str">
        <f t="shared" si="23"/>
        <v/>
      </c>
      <c r="AI546" s="28" t="str">
        <f t="shared" si="24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22"/>
        <v/>
      </c>
      <c r="W547" s="1" t="str">
        <f t="shared" si="23"/>
        <v/>
      </c>
      <c r="AI547" s="28" t="str">
        <f t="shared" si="24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22"/>
        <v/>
      </c>
      <c r="W548" s="1" t="str">
        <f t="shared" si="23"/>
        <v/>
      </c>
      <c r="AI548" s="28" t="str">
        <f t="shared" si="24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22"/>
        <v/>
      </c>
      <c r="W549" s="1" t="str">
        <f t="shared" si="23"/>
        <v/>
      </c>
      <c r="AI549" s="28" t="str">
        <f t="shared" si="24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22"/>
        <v/>
      </c>
      <c r="W550" s="1" t="str">
        <f t="shared" si="23"/>
        <v/>
      </c>
      <c r="AI550" s="28" t="str">
        <f t="shared" si="24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22"/>
        <v/>
      </c>
      <c r="W551" s="1" t="str">
        <f t="shared" si="23"/>
        <v/>
      </c>
      <c r="AI551" s="28" t="str">
        <f t="shared" si="24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22"/>
        <v/>
      </c>
      <c r="W552" s="1" t="str">
        <f t="shared" si="23"/>
        <v/>
      </c>
      <c r="AI552" s="28" t="str">
        <f t="shared" si="24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22"/>
        <v/>
      </c>
      <c r="W553" s="1" t="str">
        <f t="shared" si="23"/>
        <v/>
      </c>
      <c r="AI553" s="28" t="str">
        <f t="shared" si="24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22"/>
        <v/>
      </c>
      <c r="W554" s="1" t="str">
        <f t="shared" si="23"/>
        <v/>
      </c>
      <c r="AI554" s="28" t="str">
        <f t="shared" si="24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22"/>
        <v/>
      </c>
      <c r="W555" s="1" t="str">
        <f t="shared" si="23"/>
        <v/>
      </c>
      <c r="AI555" s="28" t="str">
        <f t="shared" si="24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22"/>
        <v/>
      </c>
      <c r="W556" s="1" t="str">
        <f t="shared" si="23"/>
        <v/>
      </c>
      <c r="AI556" s="28" t="str">
        <f t="shared" si="24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22"/>
        <v/>
      </c>
      <c r="W557" s="1" t="str">
        <f t="shared" si="23"/>
        <v/>
      </c>
      <c r="AI557" s="28" t="str">
        <f t="shared" si="24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22"/>
        <v/>
      </c>
      <c r="W558" s="1" t="str">
        <f t="shared" si="23"/>
        <v/>
      </c>
      <c r="AI558" s="28" t="str">
        <f t="shared" si="24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22"/>
        <v/>
      </c>
      <c r="W559" s="1" t="str">
        <f t="shared" si="23"/>
        <v/>
      </c>
      <c r="AI559" s="28" t="str">
        <f t="shared" si="24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22"/>
        <v/>
      </c>
      <c r="W560" s="1" t="str">
        <f t="shared" si="23"/>
        <v/>
      </c>
      <c r="AI560" s="28" t="str">
        <f t="shared" si="24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22"/>
        <v/>
      </c>
      <c r="W561" s="1" t="str">
        <f t="shared" si="23"/>
        <v/>
      </c>
      <c r="AI561" s="28" t="str">
        <f t="shared" si="24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22"/>
        <v/>
      </c>
      <c r="W562" s="1" t="str">
        <f t="shared" si="23"/>
        <v/>
      </c>
      <c r="AI562" s="28" t="str">
        <f t="shared" si="24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22"/>
        <v/>
      </c>
      <c r="W563" s="1" t="str">
        <f t="shared" si="23"/>
        <v/>
      </c>
      <c r="AI563" s="28" t="str">
        <f t="shared" si="24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22"/>
        <v/>
      </c>
      <c r="W564" s="1" t="str">
        <f t="shared" si="23"/>
        <v/>
      </c>
      <c r="AI564" s="28" t="str">
        <f t="shared" si="24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22"/>
        <v/>
      </c>
      <c r="W565" s="1" t="str">
        <f t="shared" si="23"/>
        <v/>
      </c>
      <c r="AI565" s="28" t="str">
        <f t="shared" si="24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22"/>
        <v/>
      </c>
      <c r="W566" s="1" t="str">
        <f t="shared" si="23"/>
        <v/>
      </c>
      <c r="AI566" s="28" t="str">
        <f t="shared" si="24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22"/>
        <v/>
      </c>
      <c r="W567" s="1" t="str">
        <f t="shared" si="23"/>
        <v/>
      </c>
      <c r="AI567" s="28" t="str">
        <f t="shared" si="24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22"/>
        <v/>
      </c>
      <c r="W568" s="1" t="str">
        <f t="shared" si="23"/>
        <v/>
      </c>
      <c r="AI568" s="28" t="str">
        <f t="shared" si="24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22"/>
        <v/>
      </c>
      <c r="W569" s="1" t="str">
        <f t="shared" si="23"/>
        <v/>
      </c>
      <c r="AI569" s="28" t="str">
        <f t="shared" si="24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22"/>
        <v/>
      </c>
      <c r="W570" s="1" t="str">
        <f t="shared" si="23"/>
        <v/>
      </c>
      <c r="AI570" s="28" t="str">
        <f t="shared" si="24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22"/>
        <v/>
      </c>
      <c r="W571" s="1" t="str">
        <f t="shared" si="23"/>
        <v/>
      </c>
      <c r="AI571" s="28" t="str">
        <f t="shared" si="24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22"/>
        <v/>
      </c>
      <c r="W572" s="1" t="str">
        <f t="shared" si="23"/>
        <v/>
      </c>
      <c r="AI572" s="28" t="str">
        <f t="shared" si="24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22"/>
        <v/>
      </c>
      <c r="W573" s="1" t="str">
        <f t="shared" si="23"/>
        <v/>
      </c>
      <c r="AI573" s="28" t="str">
        <f t="shared" si="24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22"/>
        <v/>
      </c>
      <c r="W574" s="1" t="str">
        <f t="shared" si="23"/>
        <v/>
      </c>
      <c r="AI574" s="28" t="str">
        <f t="shared" si="24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22"/>
        <v/>
      </c>
      <c r="W575" s="1" t="str">
        <f t="shared" si="23"/>
        <v/>
      </c>
      <c r="AI575" s="28" t="str">
        <f t="shared" si="24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22"/>
        <v/>
      </c>
      <c r="W576" s="1" t="str">
        <f t="shared" si="23"/>
        <v/>
      </c>
      <c r="AI576" s="28" t="str">
        <f t="shared" si="24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22"/>
        <v/>
      </c>
      <c r="W577" s="1" t="str">
        <f t="shared" si="23"/>
        <v/>
      </c>
      <c r="AI577" s="28" t="str">
        <f t="shared" si="24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22"/>
        <v/>
      </c>
      <c r="W578" s="1" t="str">
        <f t="shared" si="23"/>
        <v/>
      </c>
      <c r="AI578" s="28" t="str">
        <f t="shared" si="24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22"/>
        <v/>
      </c>
      <c r="W579" s="1" t="str">
        <f t="shared" si="23"/>
        <v/>
      </c>
      <c r="AI579" s="28" t="str">
        <f t="shared" si="24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25">IF(ISBLANK(U580),  "", _xlfn.CONCAT("haas/entity/sensor/", LOWER(C580), "/", E580, "/config"))</f>
        <v/>
      </c>
      <c r="W580" s="1" t="str">
        <f t="shared" ref="W580:W599" si="26">IF(ISBLANK(U580),  "", _xlfn.CONCAT("haas/entity/sensor/", LOWER(C580), "/", E580))</f>
        <v/>
      </c>
      <c r="AI580" s="28" t="str">
        <f t="shared" ref="AI580:AI643" si="27"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25"/>
        <v/>
      </c>
      <c r="W581" s="1" t="str">
        <f t="shared" si="26"/>
        <v/>
      </c>
      <c r="AI581" s="28" t="str">
        <f t="shared" si="27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25"/>
        <v/>
      </c>
      <c r="W582" s="1" t="str">
        <f t="shared" si="26"/>
        <v/>
      </c>
      <c r="AI582" s="28" t="str">
        <f t="shared" si="27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25"/>
        <v/>
      </c>
      <c r="W583" s="1" t="str">
        <f t="shared" si="26"/>
        <v/>
      </c>
      <c r="AI583" s="28" t="str">
        <f t="shared" si="27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25"/>
        <v/>
      </c>
      <c r="W584" s="1" t="str">
        <f t="shared" si="26"/>
        <v/>
      </c>
      <c r="AI584" s="28" t="str">
        <f t="shared" si="27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25"/>
        <v/>
      </c>
      <c r="W585" s="1" t="str">
        <f t="shared" si="26"/>
        <v/>
      </c>
      <c r="AI585" s="28" t="str">
        <f t="shared" si="27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25"/>
        <v/>
      </c>
      <c r="W586" s="1" t="str">
        <f t="shared" si="26"/>
        <v/>
      </c>
      <c r="AI586" s="28" t="str">
        <f t="shared" si="27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25"/>
        <v/>
      </c>
      <c r="W587" s="1" t="str">
        <f t="shared" si="26"/>
        <v/>
      </c>
      <c r="AI587" s="28" t="str">
        <f t="shared" si="27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25"/>
        <v/>
      </c>
      <c r="W588" s="1" t="str">
        <f t="shared" si="26"/>
        <v/>
      </c>
      <c r="AI588" s="28" t="str">
        <f t="shared" si="27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25"/>
        <v/>
      </c>
      <c r="W589" s="1" t="str">
        <f t="shared" si="26"/>
        <v/>
      </c>
      <c r="AI589" s="28" t="str">
        <f t="shared" si="27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25"/>
        <v/>
      </c>
      <c r="W590" s="1" t="str">
        <f t="shared" si="26"/>
        <v/>
      </c>
      <c r="AI590" s="28" t="str">
        <f t="shared" si="27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25"/>
        <v/>
      </c>
      <c r="W591" s="1" t="str">
        <f t="shared" si="26"/>
        <v/>
      </c>
      <c r="AI591" s="28" t="str">
        <f t="shared" si="27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25"/>
        <v/>
      </c>
      <c r="W592" s="1" t="str">
        <f t="shared" si="26"/>
        <v/>
      </c>
      <c r="AI592" s="28" t="str">
        <f t="shared" si="27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25"/>
        <v/>
      </c>
      <c r="W593" s="1" t="str">
        <f t="shared" si="26"/>
        <v/>
      </c>
      <c r="AI593" s="28" t="str">
        <f t="shared" si="27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25"/>
        <v/>
      </c>
      <c r="W594" s="1" t="str">
        <f t="shared" si="26"/>
        <v/>
      </c>
      <c r="AI594" s="28" t="str">
        <f t="shared" si="27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25"/>
        <v/>
      </c>
      <c r="W595" s="1" t="str">
        <f t="shared" si="26"/>
        <v/>
      </c>
      <c r="AI595" s="28" t="str">
        <f t="shared" si="27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25"/>
        <v/>
      </c>
      <c r="W596" s="1" t="str">
        <f t="shared" si="26"/>
        <v/>
      </c>
      <c r="AI596" s="28" t="str">
        <f t="shared" si="27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25"/>
        <v/>
      </c>
      <c r="W597" s="1" t="str">
        <f t="shared" si="26"/>
        <v/>
      </c>
      <c r="AI597" s="28" t="str">
        <f t="shared" si="27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25"/>
        <v/>
      </c>
      <c r="W598" s="1" t="str">
        <f t="shared" si="26"/>
        <v/>
      </c>
      <c r="AI598" s="28" t="str">
        <f t="shared" si="27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25"/>
        <v/>
      </c>
      <c r="W599" s="1" t="str">
        <f t="shared" si="26"/>
        <v/>
      </c>
      <c r="AI599" s="28" t="str">
        <f t="shared" si="27"/>
        <v/>
      </c>
      <c r="AJ599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2022-03-05T06:31:07Z</dcterms:modified>
</cp:coreProperties>
</file>