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EB39277D-8367-ED42-BA83-877DC7EC9C77}" xr6:coauthVersionLast="47" xr6:coauthVersionMax="47" xr10:uidLastSave="{00000000-0000-0000-0000-000000000000}"/>
  <bookViews>
    <workbookView xWindow="320" yWindow="880" windowWidth="50620" windowHeight="289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281" i="1" l="1"/>
  <c r="AJ281" i="1"/>
  <c r="AF281" i="1" s="1"/>
  <c r="F281" i="1"/>
  <c r="AA281" i="1"/>
  <c r="AB281" i="1"/>
  <c r="AO333" i="1"/>
  <c r="AB333" i="1"/>
  <c r="AA333" i="1"/>
  <c r="AO332" i="1"/>
  <c r="AB332" i="1"/>
  <c r="AA332" i="1"/>
  <c r="AO259" i="1"/>
  <c r="AB259" i="1"/>
  <c r="AA259" i="1"/>
  <c r="F259" i="1"/>
  <c r="AO304" i="1"/>
  <c r="AB304" i="1"/>
  <c r="F304" i="1"/>
  <c r="AO300" i="1"/>
  <c r="AB300" i="1"/>
  <c r="F300" i="1"/>
  <c r="F301" i="1"/>
  <c r="AA301" i="1"/>
  <c r="AB301" i="1"/>
  <c r="AF301" i="1"/>
  <c r="AO301" i="1"/>
  <c r="F302" i="1"/>
  <c r="AA302" i="1"/>
  <c r="AB302" i="1"/>
  <c r="AF302" i="1"/>
  <c r="AO302" i="1"/>
  <c r="F305" i="1"/>
  <c r="AA305" i="1"/>
  <c r="AB305" i="1"/>
  <c r="AJ305" i="1"/>
  <c r="AF305" i="1" s="1"/>
  <c r="AO305" i="1"/>
  <c r="F309" i="1"/>
  <c r="AA309" i="1"/>
  <c r="AB309" i="1"/>
  <c r="AF309" i="1"/>
  <c r="AO309" i="1"/>
  <c r="F298" i="1"/>
  <c r="AA298" i="1"/>
  <c r="AB298" i="1"/>
  <c r="AF298" i="1"/>
  <c r="AO298" i="1"/>
  <c r="F214" i="1"/>
  <c r="AO185" i="1"/>
  <c r="AB185" i="1"/>
  <c r="AA185" i="1"/>
  <c r="F185" i="1"/>
  <c r="AA214" i="1"/>
  <c r="AB214" i="1"/>
  <c r="AO214" i="1"/>
  <c r="AO307" i="1"/>
  <c r="AJ307" i="1"/>
  <c r="AF307" i="1" s="1"/>
  <c r="AB307" i="1"/>
  <c r="AA307" i="1"/>
  <c r="F307" i="1"/>
  <c r="AO154" i="1"/>
  <c r="AF154" i="1"/>
  <c r="AE154" i="1"/>
  <c r="AB154" i="1"/>
  <c r="AA154" i="1"/>
  <c r="F154" i="1"/>
  <c r="AE152" i="1" l="1"/>
  <c r="AE153" i="1"/>
  <c r="AF152" i="1"/>
  <c r="AF153" i="1"/>
  <c r="AF149" i="1"/>
  <c r="AF150" i="1"/>
  <c r="AF151" i="1"/>
  <c r="AE151" i="1"/>
  <c r="AB151" i="1"/>
  <c r="AA151" i="1"/>
  <c r="F151" i="1"/>
  <c r="AE150" i="1"/>
  <c r="AB150" i="1"/>
  <c r="AA150" i="1"/>
  <c r="F150" i="1"/>
  <c r="AE149" i="1"/>
  <c r="AB149" i="1"/>
  <c r="AA149" i="1"/>
  <c r="F149" i="1"/>
  <c r="AO148" i="1"/>
  <c r="AF148" i="1"/>
  <c r="AE148" i="1"/>
  <c r="AB148" i="1"/>
  <c r="AA148" i="1"/>
  <c r="F148" i="1"/>
  <c r="AO147" i="1"/>
  <c r="AF147" i="1"/>
  <c r="AE147" i="1"/>
  <c r="AB147" i="1"/>
  <c r="AA147" i="1"/>
  <c r="F147" i="1"/>
  <c r="AO149" i="1"/>
  <c r="AO150" i="1"/>
  <c r="AO151" i="1"/>
  <c r="F152" i="1"/>
  <c r="AA152" i="1"/>
  <c r="AB152" i="1"/>
  <c r="AO152" i="1"/>
  <c r="F153" i="1"/>
  <c r="AA153" i="1"/>
  <c r="AB153" i="1"/>
  <c r="AO153" i="1"/>
  <c r="F132" i="1"/>
  <c r="AJ132" i="1"/>
  <c r="AF132" i="1" s="1"/>
  <c r="AO146" i="1"/>
  <c r="AJ146" i="1"/>
  <c r="AF146" i="1" s="1"/>
  <c r="AB146" i="1"/>
  <c r="AA146" i="1"/>
  <c r="F146" i="1"/>
  <c r="AO132" i="1"/>
  <c r="AB132" i="1"/>
  <c r="AA132" i="1"/>
  <c r="F121" i="1"/>
  <c r="AA121" i="1"/>
  <c r="AB121" i="1"/>
  <c r="AE121" i="1"/>
  <c r="AF121" i="1"/>
  <c r="AO121" i="1"/>
  <c r="AO122" i="1"/>
  <c r="AF122" i="1"/>
  <c r="AE122" i="1"/>
  <c r="AB122" i="1"/>
  <c r="AA122" i="1"/>
  <c r="F122" i="1"/>
  <c r="AO334" i="1"/>
  <c r="AB334" i="1"/>
  <c r="AA334" i="1"/>
  <c r="AO264" i="1"/>
  <c r="AB264" i="1"/>
  <c r="AA264" i="1"/>
  <c r="F264" i="1"/>
  <c r="AO155" i="1"/>
  <c r="AB155" i="1"/>
  <c r="F155" i="1"/>
  <c r="AO252" i="1"/>
  <c r="AB252" i="1"/>
  <c r="F252" i="1"/>
  <c r="AO253" i="1"/>
  <c r="AB253" i="1"/>
  <c r="AA253" i="1"/>
  <c r="F253" i="1"/>
  <c r="F254" i="1"/>
  <c r="AA254" i="1"/>
  <c r="AB254" i="1"/>
  <c r="AO254" i="1"/>
  <c r="F255" i="1"/>
  <c r="AA255" i="1"/>
  <c r="AB255" i="1"/>
  <c r="AO255" i="1"/>
  <c r="F256" i="1"/>
  <c r="AA256" i="1"/>
  <c r="AB256" i="1"/>
  <c r="AO256" i="1"/>
  <c r="F257" i="1"/>
  <c r="AA257" i="1"/>
  <c r="AB257" i="1"/>
  <c r="AO257" i="1"/>
  <c r="F258" i="1"/>
  <c r="AA258" i="1"/>
  <c r="AB258" i="1"/>
  <c r="AO258" i="1"/>
  <c r="F260" i="1"/>
  <c r="AA260" i="1"/>
  <c r="AB260" i="1"/>
  <c r="AO260" i="1"/>
  <c r="F261" i="1"/>
  <c r="AA261" i="1"/>
  <c r="AB261" i="1"/>
  <c r="AO261" i="1"/>
  <c r="F262" i="1"/>
  <c r="AA262" i="1"/>
  <c r="AB262" i="1"/>
  <c r="AO262" i="1"/>
  <c r="F263" i="1"/>
  <c r="AA263" i="1"/>
  <c r="AB263" i="1"/>
  <c r="AO263" i="1"/>
  <c r="F265" i="1"/>
  <c r="AA265" i="1"/>
  <c r="AB265" i="1"/>
  <c r="AO265" i="1"/>
  <c r="F266" i="1"/>
  <c r="AA266" i="1"/>
  <c r="AB266" i="1"/>
  <c r="AO266" i="1"/>
  <c r="F267" i="1"/>
  <c r="AA267" i="1"/>
  <c r="AB267" i="1"/>
  <c r="AO267" i="1"/>
  <c r="AO36" i="1"/>
  <c r="AB36" i="1"/>
  <c r="AA36" i="1"/>
  <c r="F36" i="1"/>
  <c r="AO166" i="1"/>
  <c r="AE166" i="1"/>
  <c r="AB166" i="1"/>
  <c r="AA166" i="1"/>
  <c r="F166" i="1"/>
  <c r="AO268" i="1"/>
  <c r="AB268" i="1"/>
  <c r="F268" i="1"/>
  <c r="AF100" i="1"/>
  <c r="AE100" i="1"/>
  <c r="AF99" i="1"/>
  <c r="AE99" i="1"/>
  <c r="AF98" i="1"/>
  <c r="AE98" i="1"/>
  <c r="AF97" i="1"/>
  <c r="AE97" i="1"/>
  <c r="AF119" i="1"/>
  <c r="AE119" i="1"/>
  <c r="AF118" i="1"/>
  <c r="AE118" i="1"/>
  <c r="AF117" i="1"/>
  <c r="AE117" i="1"/>
  <c r="AF116" i="1"/>
  <c r="AE116" i="1"/>
  <c r="AF115" i="1"/>
  <c r="AE115" i="1"/>
  <c r="AF114" i="1"/>
  <c r="AE114" i="1"/>
  <c r="AF113" i="1"/>
  <c r="AE113" i="1"/>
  <c r="AF112" i="1"/>
  <c r="AE112" i="1"/>
  <c r="AF111" i="1"/>
  <c r="AE111" i="1"/>
  <c r="AF110" i="1"/>
  <c r="AE110" i="1"/>
  <c r="AF109" i="1"/>
  <c r="AE109" i="1"/>
  <c r="AF108" i="1"/>
  <c r="AE108" i="1"/>
  <c r="AF107" i="1"/>
  <c r="AE107" i="1"/>
  <c r="AF106" i="1"/>
  <c r="AE106" i="1"/>
  <c r="AF105" i="1"/>
  <c r="AE105" i="1"/>
  <c r="AF104" i="1"/>
  <c r="AE104" i="1"/>
  <c r="AF103" i="1"/>
  <c r="AE103" i="1"/>
  <c r="AF102" i="1"/>
  <c r="AE102" i="1"/>
  <c r="AE127" i="1"/>
  <c r="AF127" i="1"/>
  <c r="AE128" i="1"/>
  <c r="AF128" i="1"/>
  <c r="AE129" i="1"/>
  <c r="AF129" i="1"/>
  <c r="AE130" i="1"/>
  <c r="AF130" i="1"/>
  <c r="AE131" i="1"/>
  <c r="AF131" i="1"/>
  <c r="AE133" i="1"/>
  <c r="AF133" i="1"/>
  <c r="AE134" i="1"/>
  <c r="AF134" i="1"/>
  <c r="AE135" i="1"/>
  <c r="AF135" i="1"/>
  <c r="AE136" i="1"/>
  <c r="AF136" i="1"/>
  <c r="AE137" i="1"/>
  <c r="AF137" i="1"/>
  <c r="AE138" i="1"/>
  <c r="AF138" i="1"/>
  <c r="AE139" i="1"/>
  <c r="AF139" i="1"/>
  <c r="AE140" i="1"/>
  <c r="AF140" i="1"/>
  <c r="AE141" i="1"/>
  <c r="AF141" i="1"/>
  <c r="AE142" i="1"/>
  <c r="AF142" i="1"/>
  <c r="AE143" i="1"/>
  <c r="AF143" i="1"/>
  <c r="AE144" i="1"/>
  <c r="AF144" i="1"/>
  <c r="AF124" i="1"/>
  <c r="AF125" i="1"/>
  <c r="AF126" i="1"/>
  <c r="AF123" i="1"/>
  <c r="AE124" i="1"/>
  <c r="AE125" i="1"/>
  <c r="AE126" i="1"/>
  <c r="AE123" i="1"/>
  <c r="AE165" i="1"/>
  <c r="F336" i="1"/>
  <c r="AA336" i="1"/>
  <c r="AB336" i="1"/>
  <c r="AO336" i="1"/>
  <c r="AF6" i="1"/>
  <c r="AF8" i="1"/>
  <c r="AK24" i="1"/>
  <c r="AK22" i="1"/>
  <c r="AF22" i="1" s="1"/>
  <c r="AK20" i="1"/>
  <c r="AK18" i="1"/>
  <c r="AK16" i="1"/>
  <c r="AF16" i="1" s="1"/>
  <c r="AK14" i="1"/>
  <c r="AF14" i="1" s="1"/>
  <c r="AK12" i="1"/>
  <c r="AF12" i="1" s="1"/>
  <c r="F26" i="1"/>
  <c r="AA26" i="1"/>
  <c r="AB26" i="1"/>
  <c r="AO26" i="1"/>
  <c r="F24" i="1"/>
  <c r="AA24" i="1"/>
  <c r="AB24" i="1"/>
  <c r="AO24" i="1"/>
  <c r="F22" i="1"/>
  <c r="AA22" i="1"/>
  <c r="AB22" i="1"/>
  <c r="AO22" i="1"/>
  <c r="F20" i="1"/>
  <c r="AA20" i="1"/>
  <c r="AB20" i="1"/>
  <c r="AO20" i="1"/>
  <c r="F18" i="1"/>
  <c r="AA18" i="1"/>
  <c r="AB18" i="1"/>
  <c r="AO18" i="1"/>
  <c r="F16" i="1"/>
  <c r="AA16" i="1"/>
  <c r="AB16" i="1"/>
  <c r="AO16" i="1"/>
  <c r="F14" i="1"/>
  <c r="AA14" i="1"/>
  <c r="AB14" i="1"/>
  <c r="AO14" i="1"/>
  <c r="F12" i="1"/>
  <c r="AA12" i="1"/>
  <c r="AB12" i="1"/>
  <c r="AO12" i="1"/>
  <c r="F8" i="1"/>
  <c r="AA8" i="1"/>
  <c r="AB8" i="1"/>
  <c r="AO8" i="1"/>
  <c r="F6" i="1"/>
  <c r="AA6" i="1"/>
  <c r="AB6" i="1"/>
  <c r="AO6" i="1"/>
  <c r="AO4" i="1"/>
  <c r="AB4" i="1"/>
  <c r="AA4" i="1"/>
  <c r="F4" i="1"/>
  <c r="AK66" i="1"/>
  <c r="AF66" i="1" s="1"/>
  <c r="AK65" i="1"/>
  <c r="AF65" i="1" s="1"/>
  <c r="AK64" i="1"/>
  <c r="AF64" i="1" s="1"/>
  <c r="AK63" i="1"/>
  <c r="AF63" i="1" s="1"/>
  <c r="AK62" i="1"/>
  <c r="AF62" i="1" s="1"/>
  <c r="AK61" i="1"/>
  <c r="AF61" i="1" s="1"/>
  <c r="AK59" i="1"/>
  <c r="AF59" i="1" s="1"/>
  <c r="AK58" i="1"/>
  <c r="AK57" i="1"/>
  <c r="AK56" i="1"/>
  <c r="AF56" i="1" s="1"/>
  <c r="AK55" i="1"/>
  <c r="AK54" i="1"/>
  <c r="AF54" i="1" s="1"/>
  <c r="AK53" i="1"/>
  <c r="AF53" i="1" s="1"/>
  <c r="AK52" i="1"/>
  <c r="AF52" i="1" s="1"/>
  <c r="AK51" i="1"/>
  <c r="AF51" i="1" s="1"/>
  <c r="AK48" i="1"/>
  <c r="AK47" i="1"/>
  <c r="AF47" i="1" s="1"/>
  <c r="AK46" i="1"/>
  <c r="AK45" i="1"/>
  <c r="AK44" i="1"/>
  <c r="AF44" i="1" s="1"/>
  <c r="AK43" i="1"/>
  <c r="AF43" i="1" s="1"/>
  <c r="AK42" i="1"/>
  <c r="AF42" i="1" s="1"/>
  <c r="AK41" i="1"/>
  <c r="AK40" i="1"/>
  <c r="AF40" i="1" s="1"/>
  <c r="AK39" i="1"/>
  <c r="AF39" i="1" s="1"/>
  <c r="AK25" i="1"/>
  <c r="AK23" i="1"/>
  <c r="AF23" i="1" s="1"/>
  <c r="AK21" i="1"/>
  <c r="AK19" i="1"/>
  <c r="AK17" i="1"/>
  <c r="AF17" i="1" s="1"/>
  <c r="AK15" i="1"/>
  <c r="AF15" i="1" s="1"/>
  <c r="AK13" i="1"/>
  <c r="AF13" i="1" s="1"/>
  <c r="AK11" i="1"/>
  <c r="AK10" i="1"/>
  <c r="AB10" i="1"/>
  <c r="AA10" i="1"/>
  <c r="F10" i="1"/>
  <c r="AO10" i="1"/>
  <c r="J94" i="1"/>
  <c r="J93" i="1"/>
  <c r="AB5" i="1"/>
  <c r="AB7" i="1"/>
  <c r="AB9" i="1"/>
  <c r="AB11" i="1"/>
  <c r="AB13" i="1"/>
  <c r="AB15" i="1"/>
  <c r="AB17" i="1"/>
  <c r="AB19" i="1"/>
  <c r="AB21" i="1"/>
  <c r="AB23" i="1"/>
  <c r="AB25" i="1"/>
  <c r="AB27" i="1"/>
  <c r="AB28" i="1"/>
  <c r="AB29" i="1"/>
  <c r="AB30" i="1"/>
  <c r="AB31" i="1"/>
  <c r="AB32" i="1"/>
  <c r="AB33" i="1"/>
  <c r="AB34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35" i="1"/>
  <c r="AB37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156" i="1"/>
  <c r="AB157" i="1"/>
  <c r="AB158" i="1"/>
  <c r="AB159" i="1"/>
  <c r="AB160" i="1"/>
  <c r="AB161" i="1"/>
  <c r="AB162" i="1"/>
  <c r="AB163" i="1"/>
  <c r="AB165" i="1"/>
  <c r="AB164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3" i="1"/>
  <c r="AB124" i="1"/>
  <c r="AB125" i="1"/>
  <c r="AB126" i="1"/>
  <c r="AB127" i="1"/>
  <c r="AB128" i="1"/>
  <c r="AB129" i="1"/>
  <c r="AB130" i="1"/>
  <c r="AB131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169" i="1"/>
  <c r="AB168" i="1"/>
  <c r="AB167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6" i="1"/>
  <c r="AB187" i="1"/>
  <c r="AB188" i="1"/>
  <c r="AB189" i="1"/>
  <c r="AB190" i="1"/>
  <c r="AB191" i="1"/>
  <c r="AB192" i="1"/>
  <c r="AB193" i="1"/>
  <c r="AB194" i="1"/>
  <c r="AB195" i="1"/>
  <c r="AB198" i="1"/>
  <c r="AB197" i="1"/>
  <c r="AB196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5" i="1"/>
  <c r="AB216" i="1"/>
  <c r="AB217" i="1"/>
  <c r="AB218" i="1"/>
  <c r="AB219" i="1"/>
  <c r="AB220" i="1"/>
  <c r="AB221" i="1"/>
  <c r="AB222" i="1"/>
  <c r="AB223" i="1"/>
  <c r="AB224" i="1"/>
  <c r="AB226" i="1"/>
  <c r="AB225" i="1"/>
  <c r="AB227" i="1"/>
  <c r="AB230" i="1"/>
  <c r="AB229" i="1"/>
  <c r="AB228" i="1"/>
  <c r="AB233" i="1"/>
  <c r="AB232" i="1"/>
  <c r="AB231" i="1"/>
  <c r="AB234" i="1"/>
  <c r="AB235" i="1"/>
  <c r="AB236" i="1"/>
  <c r="AB237" i="1"/>
  <c r="AB238" i="1"/>
  <c r="AB239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9" i="1"/>
  <c r="AB303" i="1"/>
  <c r="AB308" i="1"/>
  <c r="AB306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5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F290" i="1"/>
  <c r="AA290" i="1"/>
  <c r="AO290" i="1"/>
  <c r="F60" i="1"/>
  <c r="AA60" i="1"/>
  <c r="AO60" i="1"/>
  <c r="F35" i="1"/>
  <c r="AA35" i="1"/>
  <c r="AO35" i="1"/>
  <c r="F165" i="1"/>
  <c r="F164" i="1"/>
  <c r="AA165" i="1"/>
  <c r="AO165" i="1"/>
  <c r="AA164" i="1"/>
  <c r="AO164" i="1"/>
  <c r="AJ94" i="1"/>
  <c r="AF94" i="1" s="1"/>
  <c r="AO93" i="1"/>
  <c r="AJ93" i="1"/>
  <c r="AF93" i="1" s="1"/>
  <c r="AA93" i="1"/>
  <c r="F93" i="1"/>
  <c r="F85" i="1"/>
  <c r="AA85" i="1"/>
  <c r="AO85" i="1"/>
  <c r="F80" i="1"/>
  <c r="AA80" i="1"/>
  <c r="AO80" i="1"/>
  <c r="F199" i="1"/>
  <c r="AA199" i="1"/>
  <c r="AO199" i="1"/>
  <c r="F170" i="1"/>
  <c r="AA170" i="1"/>
  <c r="AO170" i="1"/>
  <c r="F89" i="1"/>
  <c r="AA89" i="1"/>
  <c r="AO89" i="1"/>
  <c r="AO331" i="1"/>
  <c r="F328" i="1"/>
  <c r="AA328" i="1"/>
  <c r="AO328" i="1"/>
  <c r="F329" i="1"/>
  <c r="AA329" i="1"/>
  <c r="AO329" i="1"/>
  <c r="AO234" i="1"/>
  <c r="AO9" i="1"/>
  <c r="AO5" i="1"/>
  <c r="AO7" i="1"/>
  <c r="AO13" i="1"/>
  <c r="AO15" i="1"/>
  <c r="AO17" i="1"/>
  <c r="AO19" i="1"/>
  <c r="AO11" i="1"/>
  <c r="AO21" i="1"/>
  <c r="AO23" i="1"/>
  <c r="AO25" i="1"/>
  <c r="AO27" i="1"/>
  <c r="AO28" i="1"/>
  <c r="AO29" i="1"/>
  <c r="AO30" i="1"/>
  <c r="AO31" i="1"/>
  <c r="AO32" i="1"/>
  <c r="AO33" i="1"/>
  <c r="AO34" i="1"/>
  <c r="AO38" i="1"/>
  <c r="AO39" i="1"/>
  <c r="AO40" i="1"/>
  <c r="AO42" i="1"/>
  <c r="AO43" i="1"/>
  <c r="AO44" i="1"/>
  <c r="AO45" i="1"/>
  <c r="AO41" i="1"/>
  <c r="AO46" i="1"/>
  <c r="AO47" i="1"/>
  <c r="AO48" i="1"/>
  <c r="AO49" i="1"/>
  <c r="AO50" i="1"/>
  <c r="AO51" i="1"/>
  <c r="AO52" i="1"/>
  <c r="AO53" i="1"/>
  <c r="AO54" i="1"/>
  <c r="AO56" i="1"/>
  <c r="AO57" i="1"/>
  <c r="AO55" i="1"/>
  <c r="AO58" i="1"/>
  <c r="AO59" i="1"/>
  <c r="AO37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1" i="1"/>
  <c r="AO82" i="1"/>
  <c r="AO83" i="1"/>
  <c r="AO84" i="1"/>
  <c r="AO86" i="1"/>
  <c r="AO87" i="1"/>
  <c r="AO88" i="1"/>
  <c r="AO90" i="1"/>
  <c r="AO91" i="1"/>
  <c r="AO95" i="1"/>
  <c r="AO322" i="1"/>
  <c r="AO323" i="1"/>
  <c r="AO324" i="1"/>
  <c r="AO325" i="1"/>
  <c r="AO327" i="1"/>
  <c r="AO161" i="1"/>
  <c r="AO330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3" i="1"/>
  <c r="AO124" i="1"/>
  <c r="AO125" i="1"/>
  <c r="AO126" i="1"/>
  <c r="AO127" i="1"/>
  <c r="AO128" i="1"/>
  <c r="AO129" i="1"/>
  <c r="AO130" i="1"/>
  <c r="AO131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169" i="1"/>
  <c r="AO168" i="1"/>
  <c r="AO167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6" i="1"/>
  <c r="AO187" i="1"/>
  <c r="AO188" i="1"/>
  <c r="AO189" i="1"/>
  <c r="AO190" i="1"/>
  <c r="AO191" i="1"/>
  <c r="AO192" i="1"/>
  <c r="AO193" i="1"/>
  <c r="AO194" i="1"/>
  <c r="AO195" i="1"/>
  <c r="AO198" i="1"/>
  <c r="AO197" i="1"/>
  <c r="AO196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5" i="1"/>
  <c r="AO216" i="1"/>
  <c r="AO217" i="1"/>
  <c r="AO218" i="1"/>
  <c r="AO219" i="1"/>
  <c r="AO220" i="1"/>
  <c r="AO221" i="1"/>
  <c r="AO222" i="1"/>
  <c r="AO223" i="1"/>
  <c r="AO224" i="1"/>
  <c r="AO226" i="1"/>
  <c r="AO225" i="1"/>
  <c r="AO230" i="1"/>
  <c r="AO229" i="1"/>
  <c r="AO228" i="1"/>
  <c r="AO233" i="1"/>
  <c r="AO232" i="1"/>
  <c r="AO231" i="1"/>
  <c r="AO235" i="1"/>
  <c r="AO236" i="1"/>
  <c r="AO237" i="1"/>
  <c r="AO238" i="1"/>
  <c r="AO239" i="1"/>
  <c r="AO308" i="1"/>
  <c r="AO306" i="1"/>
  <c r="AO296" i="1"/>
  <c r="AO297" i="1"/>
  <c r="AO299" i="1"/>
  <c r="AO94" i="1"/>
  <c r="AO303" i="1"/>
  <c r="AO326" i="1"/>
  <c r="AO335" i="1"/>
  <c r="AO310" i="1"/>
  <c r="AO313" i="1"/>
  <c r="AO156" i="1"/>
  <c r="AO285" i="1"/>
  <c r="AO286" i="1"/>
  <c r="AO287" i="1"/>
  <c r="AO288" i="1"/>
  <c r="AO289" i="1"/>
  <c r="AO291" i="1"/>
  <c r="AO292" i="1"/>
  <c r="AO293" i="1"/>
  <c r="AO294" i="1"/>
  <c r="AO295" i="1"/>
  <c r="AO157" i="1"/>
  <c r="AO158" i="1"/>
  <c r="AO160" i="1"/>
  <c r="AO162" i="1"/>
  <c r="AO163" i="1"/>
  <c r="AO270" i="1"/>
  <c r="AO279" i="1"/>
  <c r="AO280" i="1"/>
  <c r="AO273" i="1"/>
  <c r="AO274" i="1"/>
  <c r="AO275" i="1"/>
  <c r="AO311" i="1"/>
  <c r="AO312" i="1"/>
  <c r="AO276" i="1"/>
  <c r="AO314" i="1"/>
  <c r="AO315" i="1"/>
  <c r="AO316" i="1"/>
  <c r="AO317" i="1"/>
  <c r="AO318" i="1"/>
  <c r="AO319" i="1"/>
  <c r="AO320" i="1"/>
  <c r="AO321" i="1"/>
  <c r="AO277" i="1"/>
  <c r="AO278" i="1"/>
  <c r="AO145" i="1"/>
  <c r="AO269" i="1"/>
  <c r="AO92" i="1"/>
  <c r="AO271" i="1"/>
  <c r="AO272" i="1"/>
  <c r="AO283" i="1"/>
  <c r="AO284" i="1"/>
  <c r="AO282" i="1"/>
  <c r="AO159" i="1"/>
  <c r="AO227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F9" i="1"/>
  <c r="AF7" i="1"/>
  <c r="F161" i="1"/>
  <c r="AA161" i="1"/>
  <c r="AA100" i="1"/>
  <c r="F100" i="1"/>
  <c r="AA99" i="1"/>
  <c r="F99" i="1"/>
  <c r="F322" i="1"/>
  <c r="AA322" i="1"/>
  <c r="F323" i="1"/>
  <c r="AA323" i="1"/>
  <c r="F324" i="1"/>
  <c r="AA324" i="1"/>
  <c r="F325" i="1"/>
  <c r="AA325" i="1"/>
  <c r="AF297" i="1"/>
  <c r="AF299" i="1"/>
  <c r="AF303" i="1"/>
  <c r="AF296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0" i="1"/>
  <c r="F91" i="1"/>
  <c r="F95" i="1"/>
  <c r="F156" i="1"/>
  <c r="F157" i="1"/>
  <c r="F158" i="1"/>
  <c r="F159" i="1"/>
  <c r="F160" i="1"/>
  <c r="F162" i="1"/>
  <c r="F163" i="1"/>
  <c r="F96" i="1"/>
  <c r="F97" i="1"/>
  <c r="F98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3" i="1"/>
  <c r="F124" i="1"/>
  <c r="F125" i="1"/>
  <c r="F126" i="1"/>
  <c r="F127" i="1"/>
  <c r="F128" i="1"/>
  <c r="F129" i="1"/>
  <c r="F130" i="1"/>
  <c r="F131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169" i="1"/>
  <c r="F168" i="1"/>
  <c r="F167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6" i="1"/>
  <c r="F187" i="1"/>
  <c r="F188" i="1"/>
  <c r="F189" i="1"/>
  <c r="F195" i="1"/>
  <c r="F191" i="1"/>
  <c r="F192" i="1"/>
  <c r="F193" i="1"/>
  <c r="F194" i="1"/>
  <c r="F190" i="1"/>
  <c r="F198" i="1"/>
  <c r="F197" i="1"/>
  <c r="F196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5" i="1"/>
  <c r="F216" i="1"/>
  <c r="F217" i="1"/>
  <c r="F218" i="1"/>
  <c r="F219" i="1"/>
  <c r="F220" i="1"/>
  <c r="F224" i="1"/>
  <c r="F222" i="1"/>
  <c r="F223" i="1"/>
  <c r="F221" i="1"/>
  <c r="F227" i="1"/>
  <c r="F226" i="1"/>
  <c r="F225" i="1"/>
  <c r="F230" i="1"/>
  <c r="F229" i="1"/>
  <c r="F228" i="1"/>
  <c r="F233" i="1"/>
  <c r="F232" i="1"/>
  <c r="F231" i="1"/>
  <c r="F234" i="1"/>
  <c r="F235" i="1"/>
  <c r="F236" i="1"/>
  <c r="F237" i="1"/>
  <c r="F238" i="1"/>
  <c r="F239" i="1"/>
  <c r="F270" i="1"/>
  <c r="F271" i="1"/>
  <c r="F272" i="1"/>
  <c r="F273" i="1"/>
  <c r="F274" i="1"/>
  <c r="F275" i="1"/>
  <c r="F276" i="1"/>
  <c r="F277" i="1"/>
  <c r="F278" i="1"/>
  <c r="F94" i="1"/>
  <c r="F92" i="1"/>
  <c r="F279" i="1"/>
  <c r="F280" i="1"/>
  <c r="F269" i="1"/>
  <c r="F282" i="1"/>
  <c r="F283" i="1"/>
  <c r="F284" i="1"/>
  <c r="F285" i="1"/>
  <c r="F286" i="1"/>
  <c r="F287" i="1"/>
  <c r="F288" i="1"/>
  <c r="F289" i="1"/>
  <c r="F291" i="1"/>
  <c r="F292" i="1"/>
  <c r="F293" i="1"/>
  <c r="F294" i="1"/>
  <c r="F295" i="1"/>
  <c r="F296" i="1"/>
  <c r="F297" i="1"/>
  <c r="F299" i="1"/>
  <c r="F303" i="1"/>
  <c r="F308" i="1"/>
  <c r="F306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AA326" i="1"/>
  <c r="AJ280" i="1"/>
  <c r="AF280" i="1" s="1"/>
  <c r="AJ279" i="1"/>
  <c r="AF279" i="1" s="1"/>
  <c r="AJ277" i="1"/>
  <c r="AF277" i="1" s="1"/>
  <c r="AJ276" i="1"/>
  <c r="AF276" i="1" s="1"/>
  <c r="AJ275" i="1"/>
  <c r="AF275" i="1" s="1"/>
  <c r="AJ162" i="1"/>
  <c r="AF162" i="1" s="1"/>
  <c r="AJ163" i="1"/>
  <c r="AF163" i="1" s="1"/>
  <c r="AJ160" i="1"/>
  <c r="AF160" i="1" s="1"/>
  <c r="AJ158" i="1"/>
  <c r="AF158" i="1" s="1"/>
  <c r="AJ157" i="1"/>
  <c r="AF157" i="1" s="1"/>
  <c r="AJ156" i="1"/>
  <c r="AF156" i="1" s="1"/>
  <c r="AJ306" i="1"/>
  <c r="AF306" i="1" s="1"/>
  <c r="AJ308" i="1"/>
  <c r="AF308" i="1" s="1"/>
  <c r="AA219" i="1"/>
  <c r="AA220" i="1"/>
  <c r="AA222" i="1"/>
  <c r="AA223" i="1"/>
  <c r="AJ159" i="1"/>
  <c r="AF159" i="1" s="1"/>
  <c r="AA194" i="1"/>
  <c r="AJ282" i="1"/>
  <c r="AF282" i="1" s="1"/>
  <c r="AJ284" i="1"/>
  <c r="AF284" i="1" s="1"/>
  <c r="AJ283" i="1"/>
  <c r="AF283" i="1" s="1"/>
  <c r="AJ272" i="1"/>
  <c r="AF272" i="1" s="1"/>
  <c r="AJ271" i="1"/>
  <c r="AF271" i="1" s="1"/>
  <c r="AJ92" i="1"/>
  <c r="AF92" i="1" s="1"/>
  <c r="AJ269" i="1"/>
  <c r="AF269" i="1" s="1"/>
  <c r="AJ145" i="1"/>
  <c r="AF145" i="1" s="1"/>
  <c r="AJ278" i="1"/>
  <c r="AF278" i="1" s="1"/>
  <c r="AJ270" i="1"/>
  <c r="AF270" i="1" s="1"/>
  <c r="AA195" i="1"/>
  <c r="AA192" i="1"/>
  <c r="AA193" i="1"/>
  <c r="AA94" i="1"/>
  <c r="AA173" i="1"/>
  <c r="AA172" i="1"/>
  <c r="AA171" i="1"/>
  <c r="AA202" i="1"/>
  <c r="AA201" i="1"/>
  <c r="AA200" i="1"/>
  <c r="AA314" i="1"/>
  <c r="AA311" i="1"/>
  <c r="AA308" i="1"/>
  <c r="AA338" i="1"/>
  <c r="AA337" i="1"/>
  <c r="AA335" i="1"/>
  <c r="AA331" i="1"/>
  <c r="AA330" i="1"/>
  <c r="AA327" i="1"/>
  <c r="AA203" i="1"/>
  <c r="AA197" i="1"/>
  <c r="AA169" i="1"/>
  <c r="AA168" i="1"/>
  <c r="AA175" i="1"/>
  <c r="AA204" i="1"/>
  <c r="AA205" i="1"/>
  <c r="AA206" i="1"/>
  <c r="AA340" i="1"/>
  <c r="AA342" i="1"/>
  <c r="AA343" i="1"/>
  <c r="AA344" i="1"/>
  <c r="AA341" i="1"/>
  <c r="AA339" i="1"/>
  <c r="AA176" i="1"/>
  <c r="AA177" i="1"/>
  <c r="AA272" i="1"/>
  <c r="AA271" i="1"/>
  <c r="AA270" i="1"/>
  <c r="AA120" i="1"/>
  <c r="AA91" i="1"/>
  <c r="AA90" i="1"/>
  <c r="AA98" i="1"/>
  <c r="AA103" i="1"/>
  <c r="AA102" i="1"/>
  <c r="AA97" i="1"/>
  <c r="AA248" i="1"/>
  <c r="AA249" i="1"/>
  <c r="AA250" i="1"/>
  <c r="AA251" i="1"/>
  <c r="AA345" i="1"/>
  <c r="AA346" i="1"/>
  <c r="AA347" i="1"/>
  <c r="AA348" i="1"/>
  <c r="AA349" i="1"/>
  <c r="AA350" i="1"/>
  <c r="AA238" i="1"/>
  <c r="AA237" i="1"/>
  <c r="AA236" i="1"/>
  <c r="AA235" i="1"/>
  <c r="AA377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6" i="1"/>
  <c r="AA367" i="1"/>
  <c r="AA368" i="1"/>
  <c r="AA369" i="1"/>
  <c r="AA370" i="1"/>
  <c r="AA371" i="1"/>
  <c r="AA372" i="1"/>
  <c r="AA373" i="1"/>
  <c r="AA374" i="1"/>
  <c r="AA375" i="1"/>
  <c r="AA376" i="1"/>
  <c r="AA365" i="1"/>
  <c r="AA244" i="1"/>
  <c r="AA245" i="1"/>
  <c r="AA246" i="1"/>
  <c r="AA247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21" i="1"/>
  <c r="AA320" i="1"/>
  <c r="AA319" i="1"/>
  <c r="AA318" i="1"/>
  <c r="AA317" i="1"/>
  <c r="AA316" i="1"/>
  <c r="AA313" i="1"/>
  <c r="AA310" i="1"/>
  <c r="AA306" i="1"/>
  <c r="AA303" i="1"/>
  <c r="AA299" i="1"/>
  <c r="AA297" i="1"/>
  <c r="AA296" i="1"/>
  <c r="AA295" i="1"/>
  <c r="AA293" i="1"/>
  <c r="AA292" i="1"/>
  <c r="AA291" i="1"/>
  <c r="AA289" i="1"/>
  <c r="AA288" i="1"/>
  <c r="AA287" i="1"/>
  <c r="AA286" i="1"/>
  <c r="AA234" i="1"/>
  <c r="AA232" i="1"/>
  <c r="AA233" i="1"/>
  <c r="AA231" i="1"/>
  <c r="AA229" i="1"/>
  <c r="AA230" i="1"/>
  <c r="AA228" i="1"/>
  <c r="AA226" i="1"/>
  <c r="AA227" i="1"/>
  <c r="AA225" i="1"/>
  <c r="AA221" i="1"/>
  <c r="AA218" i="1"/>
  <c r="AA217" i="1"/>
  <c r="AA216" i="1"/>
  <c r="AA215" i="1"/>
  <c r="AA213" i="1"/>
  <c r="AA212" i="1"/>
  <c r="AA211" i="1"/>
  <c r="AA210" i="1"/>
  <c r="AA209" i="1"/>
  <c r="AA208" i="1"/>
  <c r="AA207" i="1"/>
  <c r="AA196" i="1"/>
  <c r="AA190" i="1"/>
  <c r="AA189" i="1"/>
  <c r="AA188" i="1"/>
  <c r="AA187" i="1"/>
  <c r="AA186" i="1"/>
  <c r="AA184" i="1"/>
  <c r="AA183" i="1"/>
  <c r="AA182" i="1"/>
  <c r="AA181" i="1"/>
  <c r="AA180" i="1"/>
  <c r="AA179" i="1"/>
  <c r="AA178" i="1"/>
  <c r="AA174" i="1"/>
  <c r="AA167" i="1"/>
  <c r="AA284" i="1"/>
  <c r="AA283" i="1"/>
  <c r="AA282" i="1"/>
  <c r="AA269" i="1"/>
  <c r="AA280" i="1"/>
  <c r="AA279" i="1"/>
  <c r="AA92" i="1"/>
  <c r="AA145" i="1"/>
  <c r="AA278" i="1"/>
  <c r="AA277" i="1"/>
  <c r="AA276" i="1"/>
  <c r="AA275" i="1"/>
  <c r="AA274" i="1"/>
  <c r="AA273" i="1"/>
  <c r="AA243" i="1"/>
  <c r="AA242" i="1"/>
  <c r="AA241" i="1"/>
  <c r="AA240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1" i="1"/>
  <c r="AA130" i="1"/>
  <c r="AA129" i="1"/>
  <c r="AA128" i="1"/>
  <c r="AA127" i="1"/>
  <c r="AA126" i="1"/>
  <c r="AA125" i="1"/>
  <c r="AA124" i="1"/>
  <c r="AA123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1" i="1"/>
  <c r="AA96" i="1"/>
  <c r="AA163" i="1"/>
  <c r="AA162" i="1"/>
  <c r="AA160" i="1"/>
  <c r="AA159" i="1"/>
  <c r="AA158" i="1"/>
  <c r="AA157" i="1"/>
  <c r="AA156" i="1"/>
  <c r="AA88" i="1"/>
  <c r="AA87" i="1"/>
  <c r="AA86" i="1"/>
  <c r="AA84" i="1"/>
  <c r="AA83" i="1"/>
  <c r="AA82" i="1"/>
  <c r="AA81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49" i="1"/>
  <c r="AA48" i="1"/>
  <c r="AA47" i="1"/>
  <c r="AA46" i="1"/>
  <c r="AA41" i="1"/>
  <c r="AA45" i="1"/>
  <c r="AA44" i="1"/>
  <c r="AA43" i="1"/>
  <c r="AA42" i="1"/>
  <c r="AA40" i="1"/>
  <c r="AA39" i="1"/>
  <c r="AA38" i="1"/>
  <c r="AA59" i="1"/>
  <c r="AA58" i="1"/>
  <c r="AA55" i="1"/>
  <c r="AA57" i="1"/>
  <c r="AA56" i="1"/>
  <c r="AA54" i="1"/>
  <c r="AA53" i="1"/>
  <c r="AA52" i="1"/>
  <c r="AA51" i="1"/>
  <c r="AA33" i="1"/>
  <c r="AA32" i="1"/>
  <c r="AA31" i="1"/>
  <c r="AA30" i="1"/>
  <c r="AA29" i="1"/>
  <c r="AA28" i="1"/>
  <c r="AA27" i="1"/>
  <c r="AA25" i="1"/>
  <c r="AA23" i="1"/>
  <c r="AA21" i="1"/>
  <c r="AA11" i="1"/>
  <c r="AA19" i="1"/>
  <c r="AA17" i="1"/>
  <c r="AA15" i="1"/>
  <c r="AA13" i="1"/>
  <c r="AA9" i="1"/>
  <c r="AA7" i="1"/>
  <c r="AA5" i="1"/>
  <c r="AJ273" i="1" l="1"/>
  <c r="AF273" i="1" s="1"/>
  <c r="AJ274" i="1"/>
  <c r="AF274" i="1" s="1"/>
</calcChain>
</file>

<file path=xl/sharedStrings.xml><?xml version="1.0" encoding="utf-8"?>
<sst xmlns="http://schemas.openxmlformats.org/spreadsheetml/2006/main" count="4599" uniqueCount="1024">
  <si>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</si>
  <si>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</si>
  <si>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</si>
  <si>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</si>
  <si>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</si>
  <si>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</si>
  <si>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</si>
  <si>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</si>
  <si>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</si>
  <si>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</si>
  <si>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</si>
  <si>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</si>
  <si>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</si>
  <si>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</si>
  <si>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</si>
  <si>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</si>
  <si>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</si>
  <si>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</si>
  <si>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</si>
  <si>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</si>
  <si>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</si>
  <si>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</si>
  <si>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</si>
  <si>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</si>
  <si>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</si>
  <si>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</si>
  <si>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</si>
  <si>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</si>
  <si>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</si>
  <si>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</si>
  <si>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</si>
  <si>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</si>
  <si>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</si>
  <si>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</si>
  <si>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</si>
  <si>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</si>
  <si>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</si>
  <si>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</si>
  <si>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</si>
  <si>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</si>
  <si>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</si>
  <si>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</si>
  <si>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</si>
  <si>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</si>
  <si>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</si>
  <si>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</si>
  <si>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</si>
  <si>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</si>
  <si>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</si>
  <si>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</si>
  <si>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</si>
  <si>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</si>
  <si>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</si>
  <si>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</si>
  <si>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</si>
  <si>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</si>
  <si>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</si>
  <si>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</si>
  <si>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</si>
  <si>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</si>
  <si>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</si>
  <si>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</si>
  <si>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</si>
  <si>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</si>
  <si>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</si>
  <si>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</si>
  <si>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</si>
  <si>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</si>
  <si>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</si>
  <si>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</si>
  <si>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</si>
  <si>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</si>
  <si>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</si>
  <si>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</si>
  <si>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</si>
  <si>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</si>
  <si>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</si>
  <si>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</si>
  <si>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</si>
  <si>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</si>
  <si>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</si>
  <si>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</si>
  <si>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</si>
  <si>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</si>
  <si>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</si>
  <si>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</si>
  <si>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</si>
  <si>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</si>
  <si>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</si>
  <si>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</si>
  <si>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</si>
  <si>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</si>
  <si>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</si>
  <si>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</si>
  <si>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</si>
  <si>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</si>
  <si>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</si>
  <si>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</si>
  <si>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</si>
  <si>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</si>
  <si>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</si>
  <si>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</si>
  <si>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</si>
  <si>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</si>
  <si>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</si>
  <si>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</si>
  <si>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</si>
  <si>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</si>
  <si>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</si>
  <si>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</si>
  <si>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</si>
  <si>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</si>
  <si>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</si>
  <si>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</si>
  <si>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</si>
  <si>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</si>
  <si>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</si>
  <si>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</si>
  <si>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</si>
  <si>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</si>
  <si>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</si>
  <si>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</si>
  <si>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</si>
  <si>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</si>
  <si>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</si>
  <si>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</si>
  <si>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</si>
  <si>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</si>
  <si>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</si>
  <si>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</si>
  <si>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</si>
  <si>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</si>
  <si>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</si>
  <si>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</si>
  <si>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</si>
  <si>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</si>
  <si>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</si>
  <si>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</si>
  <si>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</si>
  <si>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</si>
  <si>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</si>
  <si>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</si>
  <si>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</si>
  <si>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</si>
  <si>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</si>
  <si>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</si>
  <si>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</si>
  <si>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</si>
  <si>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</si>
  <si>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</si>
  <si>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</si>
  <si>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</si>
  <si>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</si>
  <si>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</si>
  <si>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</si>
  <si>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</si>
  <si>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</si>
  <si>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</si>
  <si>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</si>
  <si>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</si>
  <si>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</si>
  <si>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</si>
  <si>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</si>
  <si>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</si>
  <si>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</si>
  <si>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</si>
  <si>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</si>
  <si>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</si>
  <si>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</si>
  <si>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</si>
  <si>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</si>
  <si>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</si>
  <si>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</si>
  <si>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</si>
  <si>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</si>
  <si>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</si>
  <si>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</si>
  <si>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</si>
  <si>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</si>
  <si>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</si>
  <si>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</si>
  <si>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</si>
  <si>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</si>
  <si>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</si>
  <si>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</si>
  <si>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</si>
  <si>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</si>
  <si>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</si>
  <si>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</si>
  <si>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</si>
  <si>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</si>
  <si>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</si>
  <si>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</si>
  <si>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</si>
  <si>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</si>
  <si>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</si>
  <si>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</si>
  <si>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</si>
  <si>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</si>
  <si>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</si>
  <si>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</si>
  <si>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</si>
  <si>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</si>
  <si>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</si>
  <si>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</si>
  <si>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</si>
  <si>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</si>
  <si>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</si>
  <si>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</si>
  <si>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</si>
  <si>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</si>
  <si>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</si>
  <si>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</si>
  <si>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</si>
  <si>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</si>
  <si>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</si>
  <si>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</si>
  <si>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</si>
  <si>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</si>
  <si>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</si>
  <si>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</si>
  <si>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</si>
  <si>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</si>
  <si>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</si>
  <si>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</si>
  <si>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</si>
  <si>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</si>
  <si>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</si>
  <si>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</si>
  <si>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</si>
  <si>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</si>
  <si>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</si>
  <si>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</si>
  <si>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</si>
  <si>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</si>
  <si>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</si>
  <si>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</si>
  <si>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</si>
  <si>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</si>
  <si>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</si>
  <si>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</si>
  <si>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</si>
  <si>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</si>
  <si>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</si>
  <si>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</si>
  <si>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</si>
  <si>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</si>
  <si>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</si>
  <si>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</si>
  <si>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</si>
  <si>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</si>
  <si>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</si>
  <si>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</si>
  <si>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</si>
  <si>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</si>
  <si>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</si>
  <si>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</si>
  <si>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</si>
  <si>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</si>
  <si>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</si>
  <si>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</si>
  <si>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</si>
  <si>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</si>
  <si>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</si>
  <si>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</si>
  <si>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</si>
  <si>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</si>
  <si>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</si>
  <si>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</si>
  <si>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</si>
  <si>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</si>
  <si>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</si>
  <si>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</si>
  <si>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</si>
  <si>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</si>
  <si>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</si>
  <si>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</si>
  <si>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</si>
  <si>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</si>
  <si>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</si>
  <si>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</si>
  <si>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</si>
  <si>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</si>
  <si>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</si>
  <si>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</si>
  <si>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</si>
  <si>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</si>
  <si>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</si>
  <si>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</si>
  <si>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</si>
  <si>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</si>
  <si>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</si>
  <si>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</si>
  <si>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</si>
  <si>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</si>
  <si>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</si>
  <si>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</si>
  <si>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</si>
  <si>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</si>
  <si>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</si>
  <si>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</si>
  <si>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</si>
  <si>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</si>
  <si>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</si>
  <si>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</si>
  <si>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</si>
  <si>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</si>
  <si>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</si>
  <si>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</si>
  <si>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</si>
  <si>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</si>
  <si>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</si>
  <si>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</si>
  <si>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</si>
  <si>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</si>
  <si>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</si>
  <si>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</si>
  <si>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</si>
  <si>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</si>
  <si>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</si>
  <si>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</si>
  <si>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</si>
  <si>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</si>
  <si>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</si>
  <si>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</si>
  <si>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</si>
  <si>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</si>
  <si>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</si>
  <si>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</si>
  <si>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</si>
  <si>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</si>
  <si>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</si>
  <si>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</si>
  <si>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</si>
  <si>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</si>
  <si>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</si>
  <si>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</si>
  <si>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</si>
  <si>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</si>
  <si>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</si>
  <si>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</si>
  <si>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</si>
  <si>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</si>
  <si>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</si>
  <si>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</si>
  <si>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</si>
  <si>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</si>
  <si>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</si>
  <si>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</si>
  <si>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</si>
  <si>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</si>
  <si>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</si>
  <si>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</si>
  <si>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</si>
  <si>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</si>
  <si>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</si>
  <si>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</si>
  <si>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</si>
  <si>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</si>
  <si>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</si>
  <si>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</si>
  <si>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</si>
  <si>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</si>
  <si>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</si>
  <si>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</si>
  <si>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</si>
  <si>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</si>
  <si>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</si>
  <si>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</si>
  <si>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</si>
  <si>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</si>
  <si>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</si>
  <si>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</si>
  <si>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</si>
  <si>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</si>
  <si>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</si>
  <si>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</si>
  <si>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</si>
  <si>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</si>
  <si>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</si>
  <si>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</si>
  <si>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</si>
  <si>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</si>
  <si>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</si>
  <si>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</si>
  <si>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</si>
  <si>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</si>
  <si>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</si>
  <si>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</si>
  <si>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</si>
  <si>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</si>
  <si>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</si>
  <si>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</si>
  <si>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</si>
  <si>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</si>
  <si>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</si>
  <si>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</si>
  <si>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</si>
  <si>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</si>
  <si>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</si>
  <si>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</si>
  <si>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</si>
  <si>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</si>
  <si>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</si>
  <si>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</si>
  <si>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</si>
  <si>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</si>
  <si>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</si>
  <si>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</si>
  <si>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</si>
  <si>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</si>
  <si>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</si>
  <si>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</si>
  <si>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</si>
  <si>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</si>
  <si>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</si>
  <si>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</si>
  <si>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</si>
  <si>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</si>
  <si>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</si>
  <si>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</si>
  <si>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</si>
  <si>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</si>
  <si>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</si>
  <si>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</si>
  <si>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</si>
  <si>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</si>
  <si>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</si>
  <si>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</si>
  <si>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</si>
  <si>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</si>
  <si>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</si>
  <si>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</si>
  <si>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</si>
  <si>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</si>
  <si>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</si>
  <si>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</si>
  <si>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</si>
  <si>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</si>
  <si>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</si>
  <si>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</si>
  <si>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</si>
  <si>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</si>
  <si>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</si>
  <si>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</si>
  <si>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</si>
  <si>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</si>
  <si>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</si>
  <si>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</si>
  <si>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</si>
  <si>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</si>
  <si>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</si>
  <si>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</si>
  <si>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</si>
  <si>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</si>
  <si>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</si>
  <si>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</si>
  <si>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</si>
  <si>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</si>
  <si>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</si>
  <si>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</si>
  <si>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</si>
  <si>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</si>
  <si>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</si>
  <si>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</si>
  <si>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</si>
  <si>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</si>
  <si>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</si>
  <si>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</si>
  <si>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</si>
  <si>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</si>
  <si>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</si>
  <si>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</si>
  <si>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</si>
  <si>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</si>
  <si>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</si>
  <si>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</si>
  <si>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</si>
  <si>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</si>
  <si>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</si>
  <si>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</si>
  <si>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</si>
  <si>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</si>
  <si>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</si>
  <si>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</si>
  <si>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</si>
  <si>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</si>
  <si>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</si>
  <si>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</si>
  <si>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</si>
  <si>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</si>
  <si>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</si>
  <si>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</si>
  <si>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</si>
  <si>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</si>
  <si>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</si>
  <si>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</si>
  <si>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</si>
  <si>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</si>
  <si>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</si>
  <si>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</si>
  <si>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</si>
  <si>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</si>
  <si>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</si>
  <si>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</si>
  <si>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</si>
  <si>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</si>
  <si>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</si>
  <si>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</si>
  <si>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</si>
  <si>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</si>
  <si>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</si>
  <si>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</si>
  <si>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</si>
  <si>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</si>
  <si>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</si>
  <si>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</si>
  <si>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</si>
  <si>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</si>
  <si>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</si>
  <si>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</si>
  <si>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</si>
  <si>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</si>
  <si>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</si>
  <si>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</si>
  <si>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</si>
  <si>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</si>
  <si>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</si>
  <si>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</si>
  <si>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</si>
  <si>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</si>
  <si>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</si>
  <si>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</si>
  <si>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</si>
  <si>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</si>
  <si>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</si>
  <si>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</si>
  <si>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</si>
  <si>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</si>
  <si>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</si>
  <si>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</si>
  <si>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</si>
  <si>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</si>
  <si>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</si>
  <si>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</si>
  <si>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</si>
  <si>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</si>
  <si>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</si>
  <si>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</si>
  <si>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</si>
  <si>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</si>
  <si>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</si>
  <si>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</si>
  <si>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</si>
  <si>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</si>
  <si>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</si>
  <si>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</si>
  <si>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</si>
  <si>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</si>
  <si>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</si>
  <si>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</si>
  <si>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</si>
  <si>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</si>
  <si>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</si>
  <si>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</si>
  <si>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</si>
  <si>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</si>
  <si>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</si>
  <si>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</si>
  <si>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</si>
  <si>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</si>
  <si>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</si>
  <si>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</si>
  <si>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</si>
  <si>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</si>
  <si>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</si>
  <si>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</si>
  <si>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</si>
  <si>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</si>
  <si>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</si>
  <si>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</si>
  <si>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</si>
  <si>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</si>
  <si>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</si>
  <si>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</si>
  <si>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</si>
  <si>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</si>
  <si>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</si>
  <si>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</si>
  <si>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</si>
  <si>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</si>
  <si>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</si>
  <si>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</si>
  <si>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</si>
  <si>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</si>
  <si>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</si>
  <si>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</si>
  <si>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</si>
  <si>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</si>
  <si>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</si>
  <si>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</si>
  <si>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</si>
  <si>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</si>
  <si>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</si>
  <si>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</si>
  <si>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</si>
  <si>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</si>
  <si>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</si>
  <si>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</si>
  <si>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</si>
  <si>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</si>
  <si>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</si>
  <si>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</si>
  <si>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</si>
  <si>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</si>
  <si>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</si>
  <si>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</si>
  <si>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</si>
  <si>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</si>
  <si>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</si>
  <si>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</si>
  <si>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</si>
  <si>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</si>
  <si>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</si>
  <si>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</si>
  <si>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</si>
  <si>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</si>
  <si>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</si>
  <si>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</si>
  <si>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</si>
  <si>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</si>
  <si>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</si>
  <si>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</si>
  <si>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</si>
  <si>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</si>
  <si>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</si>
  <si>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</si>
  <si>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</si>
  <si>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</si>
  <si>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</si>
  <si>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</si>
  <si>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</si>
  <si>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</si>
  <si>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</si>
  <si>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</si>
  <si>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</si>
  <si>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</si>
  <si>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</si>
  <si>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</si>
  <si>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</si>
  <si>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</si>
  <si>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</si>
  <si>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</si>
  <si>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</si>
  <si>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</si>
  <si>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</si>
  <si>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</si>
  <si>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</si>
  <si>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</si>
  <si>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</si>
  <si>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</si>
  <si>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</si>
  <si>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</si>
  <si>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</si>
  <si>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</si>
  <si>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</si>
  <si>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</si>
  <si>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</si>
  <si>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</si>
  <si>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</si>
  <si>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</si>
  <si>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</si>
  <si>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</si>
  <si>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</si>
  <si>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</si>
  <si>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</si>
  <si>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</si>
  <si>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</si>
  <si>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</si>
  <si>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</si>
  <si>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</si>
  <si>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</si>
  <si>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</si>
  <si>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</si>
  <si>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</si>
  <si>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</si>
  <si>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</si>
  <si>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</si>
  <si>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</si>
  <si>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</si>
  <si>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</si>
  <si>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</si>
  <si>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</si>
  <si>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</si>
  <si>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</si>
  <si>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</si>
  <si>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</si>
  <si>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</si>
  <si>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</si>
  <si>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</si>
  <si>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</si>
  <si>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</si>
  <si>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</si>
  <si>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</si>
  <si>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</si>
  <si>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</si>
  <si>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</si>
  <si>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</si>
  <si>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</si>
  <si>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</si>
  <si>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</si>
  <si>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</si>
  <si>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</si>
  <si>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</si>
  <si>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</si>
  <si>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</si>
  <si>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</si>
  <si>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</si>
  <si>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</si>
  <si>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</si>
  <si>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</si>
  <si>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</si>
  <si>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</si>
  <si>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</si>
  <si>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</si>
  <si>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</si>
  <si>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</si>
  <si>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</si>
  <si>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</si>
  <si>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</si>
  <si>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</si>
  <si>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</si>
  <si>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</si>
  <si>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</si>
  <si>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</si>
  <si>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</si>
  <si>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</si>
  <si>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</si>
  <si>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</si>
  <si>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</si>
  <si>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</si>
  <si>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</si>
  <si>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</si>
  <si>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</si>
  <si>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</si>
  <si>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</si>
  <si>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</si>
  <si>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</si>
  <si>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</si>
  <si>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</si>
  <si>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</si>
  <si>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</si>
  <si>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</si>
  <si>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</si>
  <si>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</si>
  <si>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</si>
  <si>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</si>
  <si>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</si>
  <si>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</si>
  <si>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</si>
  <si>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</si>
  <si>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</si>
  <si>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</si>
  <si>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</si>
  <si>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</si>
  <si>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</si>
  <si>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</si>
  <si>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</si>
  <si>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</si>
  <si>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</si>
  <si>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</si>
  <si>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</si>
  <si>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</si>
  <si>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</si>
  <si>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</si>
  <si>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</si>
  <si>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</si>
  <si>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</si>
  <si>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</si>
  <si>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</si>
  <si>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</si>
  <si>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http://macmini-nel:8087/#/device/0x00158d0005d9d088/info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</si>
  <si>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</si>
  <si>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</si>
  <si>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</si>
  <si>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</si>
  <si>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</si>
  <si>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</si>
  <si>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</si>
  <si>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</si>
  <si>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</si>
  <si>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</si>
  <si>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</si>
  <si>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</si>
  <si>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</si>
  <si>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</si>
  <si>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</si>
  <si>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</si>
  <si>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</si>
  <si>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</si>
  <si>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</si>
  <si>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</si>
  <si>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</si>
  <si>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</si>
  <si>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</si>
  <si>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</si>
  <si>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</si>
  <si>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</si>
  <si>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</si>
  <si>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</si>
  <si>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</si>
  <si>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</si>
  <si>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</si>
  <si>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</si>
  <si>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</si>
  <si>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</si>
  <si>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</si>
  <si>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</si>
  <si>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</si>
  <si>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</si>
  <si>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</si>
  <si>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</si>
  <si>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</si>
  <si>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</si>
  <si>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</si>
  <si>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</si>
  <si>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</si>
  <si>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</si>
  <si>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</si>
  <si>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</si>
  <si>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</si>
  <si>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</si>
  <si>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</si>
  <si>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</si>
  <si>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</si>
  <si>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</si>
  <si>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</si>
  <si>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</si>
  <si>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</si>
  <si>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</si>
  <si>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</si>
  <si>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</si>
  <si>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</si>
  <si>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</si>
  <si>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</si>
  <si>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</si>
  <si>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</si>
  <si>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</si>
  <si>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</si>
  <si>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</si>
  <si>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</si>
  <si>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</si>
  <si>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</si>
  <si>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</si>
  <si>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</si>
  <si>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</si>
  <si>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</si>
  <si>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</si>
  <si>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</si>
  <si>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</si>
  <si>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</si>
  <si>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</si>
  <si>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</si>
  <si>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</si>
  <si>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</si>
  <si>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</si>
  <si>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</si>
  <si>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</si>
  <si>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</si>
  <si>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</si>
  <si>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</si>
  <si>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</si>
  <si>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</si>
  <si>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</si>
  <si>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</si>
  <si>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</si>
  <si>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</si>
  <si>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</si>
  <si>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</si>
  <si>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</si>
  <si>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</si>
  <si>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</si>
  <si>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</si>
  <si>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</si>
  <si>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</si>
  <si>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</si>
  <si>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</si>
  <si>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</si>
  <si>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</si>
  <si>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</si>
  <si>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</si>
  <si>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</si>
  <si>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</si>
  <si>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</si>
  <si>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</si>
  <si>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</si>
  <si>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</si>
  <si>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</si>
  <si>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</si>
  <si>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</si>
  <si>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</si>
  <si>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</si>
  <si>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</si>
  <si>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</si>
  <si>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</si>
  <si>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</si>
  <si>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</si>
  <si>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</si>
  <si>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</si>
  <si>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</si>
  <si>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</si>
  <si>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</si>
  <si>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</si>
  <si>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</si>
  <si>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</si>
  <si>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</si>
  <si>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</si>
  <si>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</si>
  <si>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</si>
  <si>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</si>
  <si>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</si>
  <si>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</si>
  <si>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</si>
  <si>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</si>
  <si>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</si>
  <si>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</si>
  <si>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</si>
  <si>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</si>
  <si>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</si>
  <si>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</si>
  <si>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</si>
  <si>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</si>
  <si>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</si>
  <si>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</si>
  <si>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</si>
  <si>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</si>
  <si>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</si>
  <si>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</si>
  <si>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</si>
  <si>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</si>
  <si>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</si>
  <si>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</si>
  <si>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</si>
  <si>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</si>
  <si>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</si>
  <si>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</si>
  <si>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parents_home_battery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</si>
  <si>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</si>
  <si>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</si>
  <si>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</si>
  <si>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</si>
  <si>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</si>
  <si>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</si>
  <si>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</si>
  <si>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</si>
  <si>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</si>
  <si>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</si>
  <si>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</si>
  <si>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</si>
  <si>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</si>
  <si>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</si>
  <si>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</si>
  <si>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</si>
  <si>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</si>
  <si>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</si>
  <si>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ada_fan_light</t>
  </si>
  <si>
    <t>edwin_fan_light</t>
  </si>
  <si>
    <t>lounge_fan_light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</si>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</sst>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sz val="12"/>
      <color rgb="FF1F1F1F"/>
      <name val="Calibri (Body)"/>
    </font>
    <font>
      <u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10" fillId="0" borderId="0" xfId="0" applyFont="1"/>
    <xf numFmtId="49" fontId="4" fillId="0" borderId="0" xfId="0" applyNumberFormat="1" applyFont="1" applyAlignment="1">
      <alignment horizontal="left" vertical="top" wrapText="1"/>
    </xf>
    <xf numFmtId="0" fontId="1" fillId="0" borderId="0" xfId="1" applyFill="1" applyBorder="1" applyAlignment="1">
      <alignment horizontal="left" vertical="top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1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7" fillId="0" borderId="5" xfId="0" applyFont="1" applyBorder="1" applyAlignment="1">
      <alignment horizontal="left" vertical="top"/>
    </xf>
    <xf numFmtId="0" fontId="3" fillId="2" borderId="3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4" fillId="0" borderId="0" xfId="0" applyFont="1" applyBorder="1"/>
    <xf numFmtId="0" fontId="7" fillId="0" borderId="0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44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O663" totalsRowShown="0" headerRowDxfId="43" dataDxfId="41" headerRowBorderDxfId="42">
  <autoFilter ref="A3:AO663" xr:uid="{00000000-0009-0000-0100-000002000000}">
    <filterColumn colId="2">
      <filters>
        <filter val="LG"/>
      </filters>
    </filterColumn>
  </autoFilter>
  <sortState xmlns:xlrd2="http://schemas.microsoft.com/office/spreadsheetml/2017/richdata2" ref="A4:AO663">
    <sortCondition ref="A3:A663"/>
  </sortState>
  <tableColumns count="41">
    <tableColumn id="1" xr3:uid="{00000000-0010-0000-0000-000001000000}" name="index" dataDxfId="40"/>
    <tableColumn id="2" xr3:uid="{00000000-0010-0000-0000-000002000000}" name="entity_status" dataDxfId="39"/>
    <tableColumn id="30" xr3:uid="{9A7EFF98-BFE6-E446-8CFB-C6A8F1F4C72D}" name="device_via_device" dataDxfId="38"/>
    <tableColumn id="3" xr3:uid="{00000000-0010-0000-0000-000003000000}" name="entity_namespace" dataDxfId="37"/>
    <tableColumn id="4" xr3:uid="{00000000-0010-0000-0000-000004000000}" name="unique_id" dataDxfId="36"/>
    <tableColumn id="29" xr3:uid="{C9099E62-9C90-774C-B487-C1E8FC10D09D}" name="name" dataDxfId="35">
      <calculatedColumnFormula>IF(ISBLANK(E4), "", Table2[[#This Row],[unique_id]])</calculatedColumnFormula>
    </tableColumn>
    <tableColumn id="5" xr3:uid="{00000000-0010-0000-0000-000005000000}" name="friendly_name" dataDxfId="34"/>
    <tableColumn id="6" xr3:uid="{00000000-0010-0000-0000-000006000000}" name="entity_domain" dataDxfId="33"/>
    <tableColumn id="7" xr3:uid="{00000000-0010-0000-0000-000007000000}" name="entity_group" dataDxfId="32"/>
    <tableColumn id="27" xr3:uid="{60418A65-0C60-7646-A0ED-ABB0E1A36C63}" name="google_aliases" dataDxfId="31"/>
    <tableColumn id="13" xr3:uid="{B4C4A2D6-C804-F043-B392-3D0AB90153D7}" name="entity_automation" dataDxfId="30"/>
    <tableColumn id="32" xr3:uid="{9FB83457-10AD-D34A-B0A0-C03B121132D6}" name="haas_display_mode" dataDxfId="29"/>
    <tableColumn id="28" xr3:uid="{0EA9866E-7EBB-1F4E-864B-B4B41A0868C7}" name="haas_display_type" dataDxfId="28"/>
    <tableColumn id="31" xr3:uid="{0D8A1BBE-51B4-E147-A44E-9683CA8C518F}" name="grafana_display_type" dataDxfId="27"/>
    <tableColumn id="14" xr3:uid="{78BFD416-14E2-1346-ABA3-7482F2EF964B}" name="compensation_curve" dataDxfId="26"/>
    <tableColumn id="42" xr3:uid="{89DBF06F-3894-034F-A260-C4F7288ABF85}" name="zigbee_type" dataDxfId="25"/>
    <tableColumn id="43" xr3:uid="{E7D1DC27-417A-B44D-9C67-253D3AEEAC31}" name="zigbee_group" dataDxfId="24"/>
    <tableColumn id="41" xr3:uid="{C2AC9DC2-579C-114D-BD33-47F922A7ECD8}" name="zigbee_config" dataDxfId="23"/>
    <tableColumn id="38" xr3:uid="{26490464-B58E-B747-AFA6-696984DB49F8}" name="zigbee_device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IF(ISBLANK(Z4),  "", _xlfn.CONCAT("haas/entity/sensor/", LOWER(C4), "/", E4, "/config"))</calculatedColumnFormula>
    </tableColumn>
    <tableColumn id="18" xr3:uid="{00000000-0010-0000-0000-000012000000}" name="state_topic" dataDxfId="13">
      <calculatedColumnFormula>IF(ISBLANK(Z4),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IF(AND(ISBLANK(AM4), ISBLANK(AN4)), "", _xlfn.CONCAT("[", IF(ISBLANK(AM4), "", _xlfn.CONCAT("[""mac"", """, AM4, """]")), IF(ISBLANK(AN4), "", _xlfn.CONCAT(", [""ip"", """, AN4,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24" Type="http://schemas.openxmlformats.org/officeDocument/2006/relationships/table" Target="../tables/table1.xm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hyperlink" Target="https://www.zigbee2mqtt.io/guide/configuration/devices-groups.html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://macmini-nel:808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63"/>
  <sheetViews>
    <sheetView tabSelected="1" topLeftCell="AD1" zoomScale="122" zoomScaleNormal="122" workbookViewId="0">
      <selection activeCell="AF301" sqref="AF301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64.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46" style="8" bestFit="1" customWidth="1"/>
    <col min="11" max="11" width="27" style="8" customWidth="1"/>
    <col min="12" max="12" width="53.33203125" style="8" customWidth="1"/>
    <col min="13" max="13" width="28.83203125" style="8" customWidth="1"/>
    <col min="14" max="14" width="49.1640625" style="9" customWidth="1"/>
    <col min="15" max="15" width="49.1640625" style="8" customWidth="1"/>
    <col min="16" max="16" width="32.1640625" style="8" customWidth="1"/>
    <col min="17" max="17" width="25" style="8" customWidth="1"/>
    <col min="18" max="18" width="26.1640625" style="8" customWidth="1"/>
    <col min="19" max="19" width="125.83203125" style="8" customWidth="1"/>
    <col min="20" max="20" width="18.83203125" style="10" customWidth="1"/>
    <col min="21" max="21" width="33.1640625" style="8" customWidth="1"/>
    <col min="22" max="22" width="39.33203125" style="8" customWidth="1"/>
    <col min="23" max="23" width="22.33203125" style="8" customWidth="1"/>
    <col min="24" max="24" width="23.1640625" style="8" customWidth="1"/>
    <col min="25" max="25" width="26.83203125" style="8" customWidth="1"/>
    <col min="26" max="26" width="26" style="8" customWidth="1"/>
    <col min="27" max="27" width="74.83203125" style="8" customWidth="1"/>
    <col min="28" max="28" width="51.83203125" style="8" customWidth="1"/>
    <col min="29" max="29" width="38.6640625" style="8" customWidth="1"/>
    <col min="30" max="30" width="18.33203125" style="8" customWidth="1"/>
    <col min="31" max="31" width="54.83203125" style="10" customWidth="1"/>
    <col min="32" max="32" width="30.5" style="8" customWidth="1"/>
    <col min="33" max="33" width="20.33203125" style="10" customWidth="1"/>
    <col min="34" max="34" width="20.33203125" style="8" customWidth="1"/>
    <col min="35" max="35" width="20.83203125" style="8" customWidth="1"/>
    <col min="36" max="36" width="21.33203125" style="8" customWidth="1"/>
    <col min="37" max="37" width="29.1640625" style="8" bestFit="1" customWidth="1"/>
    <col min="38" max="38" width="31.33203125" style="8" bestFit="1" customWidth="1"/>
    <col min="39" max="39" width="20.5" style="8" bestFit="1" customWidth="1"/>
    <col min="40" max="40" width="23.5" style="8" bestFit="1" customWidth="1"/>
    <col min="41" max="41" width="43.83203125" style="10" bestFit="1" customWidth="1"/>
    <col min="42" max="16384" width="10.83203125" style="8"/>
  </cols>
  <sheetData>
    <row r="1" spans="1:41" s="34" customFormat="1" ht="16" customHeight="1" x14ac:dyDescent="0.2">
      <c r="A1" s="21" t="s">
        <v>336</v>
      </c>
      <c r="B1" s="21" t="s">
        <v>336</v>
      </c>
      <c r="C1" s="21" t="s">
        <v>336</v>
      </c>
      <c r="D1" s="21" t="s">
        <v>336</v>
      </c>
      <c r="E1" s="21" t="s">
        <v>336</v>
      </c>
      <c r="F1" s="21" t="s">
        <v>471</v>
      </c>
      <c r="G1" s="21" t="s">
        <v>336</v>
      </c>
      <c r="H1" s="21" t="s">
        <v>336</v>
      </c>
      <c r="I1" s="21" t="s">
        <v>336</v>
      </c>
      <c r="J1" s="21" t="s">
        <v>755</v>
      </c>
      <c r="K1" s="21" t="s">
        <v>337</v>
      </c>
      <c r="L1" s="21" t="s">
        <v>337</v>
      </c>
      <c r="M1" s="21" t="s">
        <v>338</v>
      </c>
      <c r="N1" s="24" t="s">
        <v>337</v>
      </c>
      <c r="O1" s="25" t="s">
        <v>337</v>
      </c>
      <c r="P1" s="26" t="s">
        <v>779</v>
      </c>
      <c r="Q1" s="26" t="s">
        <v>779</v>
      </c>
      <c r="R1" s="26" t="s">
        <v>779</v>
      </c>
      <c r="S1" s="26" t="s">
        <v>868</v>
      </c>
      <c r="T1" s="26" t="s">
        <v>199</v>
      </c>
      <c r="U1" s="26" t="s">
        <v>200</v>
      </c>
      <c r="V1" s="38" t="s">
        <v>201</v>
      </c>
      <c r="W1" s="38"/>
      <c r="X1" s="26" t="s">
        <v>199</v>
      </c>
      <c r="Y1" s="26" t="s">
        <v>199</v>
      </c>
      <c r="Z1" s="26" t="s">
        <v>199</v>
      </c>
      <c r="AA1" s="26" t="s">
        <v>199</v>
      </c>
      <c r="AB1" s="26" t="s">
        <v>199</v>
      </c>
      <c r="AC1" s="26" t="s">
        <v>199</v>
      </c>
      <c r="AD1" s="26" t="s">
        <v>199</v>
      </c>
      <c r="AE1" s="26" t="s">
        <v>199</v>
      </c>
      <c r="AF1" s="26" t="s">
        <v>728</v>
      </c>
      <c r="AG1" s="26" t="s">
        <v>728</v>
      </c>
      <c r="AH1" s="26" t="s">
        <v>728</v>
      </c>
      <c r="AI1" s="26" t="s">
        <v>728</v>
      </c>
      <c r="AJ1" s="26" t="s">
        <v>728</v>
      </c>
      <c r="AK1" s="26" t="s">
        <v>728</v>
      </c>
      <c r="AL1" s="26" t="s">
        <v>728</v>
      </c>
      <c r="AM1" s="26" t="s">
        <v>728</v>
      </c>
      <c r="AN1" s="26" t="s">
        <v>728</v>
      </c>
      <c r="AO1" s="27" t="s">
        <v>729</v>
      </c>
    </row>
    <row r="2" spans="1:41" s="1" customFormat="1" ht="36" customHeight="1" x14ac:dyDescent="0.2">
      <c r="A2" s="22" t="s">
        <v>174</v>
      </c>
      <c r="B2" s="22" t="s">
        <v>231</v>
      </c>
      <c r="C2" s="22" t="s">
        <v>172</v>
      </c>
      <c r="D2" s="22" t="s">
        <v>153</v>
      </c>
      <c r="E2" s="22" t="s">
        <v>154</v>
      </c>
      <c r="F2" s="22" t="s">
        <v>195</v>
      </c>
      <c r="G2" s="22" t="s">
        <v>193</v>
      </c>
      <c r="H2" s="22" t="s">
        <v>155</v>
      </c>
      <c r="I2" s="22" t="s">
        <v>156</v>
      </c>
      <c r="J2" s="23" t="s">
        <v>760</v>
      </c>
      <c r="K2" s="22" t="s">
        <v>393</v>
      </c>
      <c r="L2" s="22" t="s">
        <v>753</v>
      </c>
      <c r="M2" s="22" t="s">
        <v>754</v>
      </c>
      <c r="N2" s="23" t="s">
        <v>756</v>
      </c>
      <c r="O2" s="28" t="s">
        <v>421</v>
      </c>
      <c r="P2" s="28" t="s">
        <v>790</v>
      </c>
      <c r="Q2" s="28" t="s">
        <v>791</v>
      </c>
      <c r="R2" s="33" t="s">
        <v>780</v>
      </c>
      <c r="S2" s="28" t="s">
        <v>869</v>
      </c>
      <c r="T2" s="29" t="s">
        <v>157</v>
      </c>
      <c r="U2" s="29" t="s">
        <v>158</v>
      </c>
      <c r="V2" s="29" t="s">
        <v>185</v>
      </c>
      <c r="W2" s="30" t="s">
        <v>159</v>
      </c>
      <c r="X2" s="30" t="s">
        <v>160</v>
      </c>
      <c r="Y2" s="30" t="s">
        <v>161</v>
      </c>
      <c r="Z2" s="30" t="s">
        <v>162</v>
      </c>
      <c r="AA2" s="31" t="s">
        <v>163</v>
      </c>
      <c r="AB2" s="30" t="s">
        <v>164</v>
      </c>
      <c r="AC2" s="29" t="s">
        <v>165</v>
      </c>
      <c r="AD2" s="30" t="s">
        <v>835</v>
      </c>
      <c r="AE2" s="32" t="s">
        <v>171</v>
      </c>
      <c r="AF2" s="30" t="s">
        <v>477</v>
      </c>
      <c r="AG2" s="32" t="s">
        <v>166</v>
      </c>
      <c r="AH2" s="30" t="s">
        <v>167</v>
      </c>
      <c r="AI2" s="30" t="s">
        <v>168</v>
      </c>
      <c r="AJ2" s="30" t="s">
        <v>169</v>
      </c>
      <c r="AK2" s="30" t="s">
        <v>170</v>
      </c>
      <c r="AL2" s="30" t="s">
        <v>588</v>
      </c>
      <c r="AM2" s="30" t="s">
        <v>475</v>
      </c>
      <c r="AN2" s="30" t="s">
        <v>476</v>
      </c>
      <c r="AO2" s="32" t="s">
        <v>474</v>
      </c>
    </row>
    <row r="3" spans="1:41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194</v>
      </c>
      <c r="H3" s="2" t="s">
        <v>5</v>
      </c>
      <c r="I3" s="2" t="s">
        <v>6</v>
      </c>
      <c r="J3" s="3" t="s">
        <v>757</v>
      </c>
      <c r="K3" s="2" t="s">
        <v>392</v>
      </c>
      <c r="L3" s="2" t="s">
        <v>750</v>
      </c>
      <c r="M3" s="2" t="s">
        <v>751</v>
      </c>
      <c r="N3" s="3" t="s">
        <v>752</v>
      </c>
      <c r="O3" s="4" t="s">
        <v>419</v>
      </c>
      <c r="P3" s="4" t="s">
        <v>864</v>
      </c>
      <c r="Q3" s="4" t="s">
        <v>865</v>
      </c>
      <c r="R3" s="4" t="s">
        <v>866</v>
      </c>
      <c r="S3" s="4" t="s">
        <v>867</v>
      </c>
      <c r="T3" s="5" t="s">
        <v>7</v>
      </c>
      <c r="U3" s="5" t="s">
        <v>8</v>
      </c>
      <c r="V3" s="5" t="s">
        <v>9</v>
      </c>
      <c r="W3" s="5" t="s">
        <v>10</v>
      </c>
      <c r="X3" s="5" t="s">
        <v>11</v>
      </c>
      <c r="Y3" s="6" t="s">
        <v>12</v>
      </c>
      <c r="Z3" s="5" t="s">
        <v>13</v>
      </c>
      <c r="AA3" s="5" t="s">
        <v>14</v>
      </c>
      <c r="AB3" s="5" t="s">
        <v>15</v>
      </c>
      <c r="AC3" s="5" t="s">
        <v>16</v>
      </c>
      <c r="AD3" s="5" t="s">
        <v>17</v>
      </c>
      <c r="AE3" s="6" t="s">
        <v>24</v>
      </c>
      <c r="AF3" s="5" t="s">
        <v>18</v>
      </c>
      <c r="AG3" s="6" t="s">
        <v>19</v>
      </c>
      <c r="AH3" s="5" t="s">
        <v>20</v>
      </c>
      <c r="AI3" s="5" t="s">
        <v>21</v>
      </c>
      <c r="AJ3" s="5" t="s">
        <v>22</v>
      </c>
      <c r="AK3" s="5" t="s">
        <v>23</v>
      </c>
      <c r="AL3" s="5" t="s">
        <v>587</v>
      </c>
      <c r="AM3" s="5" t="s">
        <v>472</v>
      </c>
      <c r="AN3" s="5" t="s">
        <v>473</v>
      </c>
      <c r="AO3" s="6" t="s">
        <v>518</v>
      </c>
    </row>
    <row r="4" spans="1:41" s="9" customFormat="1" ht="16" hidden="1" customHeight="1" x14ac:dyDescent="0.2">
      <c r="A4" s="35">
        <v>1000</v>
      </c>
      <c r="B4" s="8" t="s">
        <v>26</v>
      </c>
      <c r="C4" s="8" t="s">
        <v>39</v>
      </c>
      <c r="D4" s="8" t="s">
        <v>27</v>
      </c>
      <c r="E4" s="9" t="s">
        <v>768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770</v>
      </c>
      <c r="K4" s="8"/>
      <c r="L4" s="8"/>
      <c r="M4" s="8"/>
      <c r="N4" s="8"/>
      <c r="O4" s="10"/>
      <c r="P4" s="10"/>
      <c r="Q4" s="10"/>
      <c r="R4" s="10"/>
      <c r="S4" s="10"/>
      <c r="T4" s="8"/>
      <c r="U4" s="8" t="s">
        <v>88</v>
      </c>
      <c r="V4" s="8" t="s">
        <v>89</v>
      </c>
      <c r="W4" s="8" t="s">
        <v>433</v>
      </c>
      <c r="X4" s="8"/>
      <c r="Y4" s="10"/>
      <c r="Z4" s="8"/>
      <c r="AA4" s="8" t="str">
        <f>IF(ISBLANK(Z4),  "", _xlfn.CONCAT("haas/entity/sensor/", LOWER(C4), "/", E4, "/config"))</f>
        <v/>
      </c>
      <c r="AB4" s="8" t="str">
        <f>IF(ISBLANK(Z4),  "", _xlfn.CONCAT(LOWER(C4), "/", E4))</f>
        <v/>
      </c>
      <c r="AC4" s="8"/>
      <c r="AD4" s="8"/>
      <c r="AE4" s="11" t="s">
        <v>192</v>
      </c>
      <c r="AF4" s="8" t="s">
        <v>535</v>
      </c>
      <c r="AG4" s="10">
        <v>3.15</v>
      </c>
      <c r="AH4" s="8" t="s">
        <v>509</v>
      </c>
      <c r="AI4" s="8" t="s">
        <v>36</v>
      </c>
      <c r="AJ4" s="8" t="s">
        <v>37</v>
      </c>
      <c r="AK4" s="8" t="s">
        <v>38</v>
      </c>
      <c r="AL4" s="8"/>
      <c r="AM4" s="8"/>
      <c r="AN4" s="8"/>
      <c r="AO4" s="8" t="str">
        <f>IF(AND(ISBLANK(AM4), ISBLANK(AN4)), "", _xlfn.CONCAT("[", IF(ISBLANK(AM4), "", _xlfn.CONCAT("[""mac"", """, AM4, """]")), IF(ISBLANK(AN4), "", _xlfn.CONCAT(", [""ip"", """, AN4, """]")), "]"))</f>
        <v/>
      </c>
    </row>
    <row r="5" spans="1:41" ht="16" hidden="1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422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L5" s="8" t="s">
        <v>90</v>
      </c>
      <c r="N5" s="8" t="s">
        <v>706</v>
      </c>
      <c r="O5" s="10" t="s">
        <v>432</v>
      </c>
      <c r="P5" s="10"/>
      <c r="Q5" s="10"/>
      <c r="R5" s="10"/>
      <c r="S5" s="10"/>
      <c r="T5" s="8" t="s">
        <v>31</v>
      </c>
      <c r="U5" s="8" t="s">
        <v>88</v>
      </c>
      <c r="V5" s="8" t="s">
        <v>89</v>
      </c>
      <c r="W5" s="8" t="s">
        <v>433</v>
      </c>
      <c r="X5" s="8">
        <v>300</v>
      </c>
      <c r="Y5" s="10" t="s">
        <v>34</v>
      </c>
      <c r="Z5" s="8" t="s">
        <v>91</v>
      </c>
      <c r="AA5" s="8" t="str">
        <f>IF(ISBLANK(Z5),  "", _xlfn.CONCAT("haas/entity/sensor/", LOWER(C5), "/", E5, "/config"))</f>
        <v>haas/entity/sensor/weewx/compensation_sensor_roof_temperature/config</v>
      </c>
      <c r="AB5" s="8" t="str">
        <f>IF(ISBLANK(Z5),  "", _xlfn.CONCAT(LOWER(C5), "/", E5))</f>
        <v>weewx/compensation_sensor_roof_temperature</v>
      </c>
      <c r="AC5" s="8" t="s">
        <v>387</v>
      </c>
      <c r="AD5" s="8">
        <v>1</v>
      </c>
      <c r="AE5" s="11" t="s">
        <v>192</v>
      </c>
      <c r="AF5" s="8" t="s">
        <v>535</v>
      </c>
      <c r="AG5" s="10">
        <v>3.15</v>
      </c>
      <c r="AH5" s="8" t="s">
        <v>509</v>
      </c>
      <c r="AI5" s="8" t="s">
        <v>36</v>
      </c>
      <c r="AJ5" s="8" t="s">
        <v>37</v>
      </c>
      <c r="AK5" s="8" t="s">
        <v>38</v>
      </c>
      <c r="AO5" s="8" t="str">
        <f>IF(AND(ISBLANK(AM5), ISBLANK(AN5)), "", _xlfn.CONCAT("[", IF(ISBLANK(AM5), "", _xlfn.CONCAT("[""mac"", """, AM5, """]")), IF(ISBLANK(AN5), "", _xlfn.CONCAT(", [""ip"", """, AN5, """]")), "]"))</f>
        <v/>
      </c>
    </row>
    <row r="6" spans="1:41" ht="16" hidden="1" customHeight="1" x14ac:dyDescent="0.2">
      <c r="A6" s="35">
        <v>1002</v>
      </c>
      <c r="B6" s="8" t="s">
        <v>26</v>
      </c>
      <c r="C6" s="8" t="s">
        <v>128</v>
      </c>
      <c r="D6" s="8" t="s">
        <v>27</v>
      </c>
      <c r="E6" s="8" t="s">
        <v>1009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771</v>
      </c>
      <c r="N6" s="8"/>
      <c r="O6" s="10"/>
      <c r="P6" s="10"/>
      <c r="Q6" s="10"/>
      <c r="R6" s="10"/>
      <c r="S6" s="10"/>
      <c r="T6" s="8"/>
      <c r="W6" s="8" t="s">
        <v>433</v>
      </c>
      <c r="Y6" s="10"/>
      <c r="AA6" s="8" t="str">
        <f>IF(ISBLANK(Z6),  "", _xlfn.CONCAT("haas/entity/sensor/", LOWER(C6), "/", E6, "/config"))</f>
        <v/>
      </c>
      <c r="AB6" s="8" t="str">
        <f>IF(ISBLANK(Z6),  "", _xlfn.CONCAT(LOWER(C6), "/", E6))</f>
        <v/>
      </c>
      <c r="AE6" s="11"/>
      <c r="AF6" s="8" t="str">
        <f>LOWER(_xlfn.CONCAT(Table2[[#This Row],[device_manufacturer]], "-",Table2[[#This Row],[device_suggested_area]]))</f>
        <v>netatmo-ada</v>
      </c>
      <c r="AG6" s="10" t="s">
        <v>679</v>
      </c>
      <c r="AH6" s="8" t="s">
        <v>681</v>
      </c>
      <c r="AI6" s="8" t="s">
        <v>677</v>
      </c>
      <c r="AJ6" s="8" t="s">
        <v>128</v>
      </c>
      <c r="AK6" s="8" t="s">
        <v>130</v>
      </c>
      <c r="AO6" s="8" t="str">
        <f>IF(AND(ISBLANK(AM6), ISBLANK(AN6)), "", _xlfn.CONCAT("[", IF(ISBLANK(AM6), "", _xlfn.CONCAT("[""mac"", """, AM6, """]")), IF(ISBLANK(AN6), "", _xlfn.CONCAT(", [""ip"", """, AN6, """]")), "]"))</f>
        <v/>
      </c>
    </row>
    <row r="7" spans="1:41" ht="16" hidden="1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1010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L7" s="8" t="s">
        <v>90</v>
      </c>
      <c r="N7" s="8" t="s">
        <v>706</v>
      </c>
      <c r="O7" s="10" t="s">
        <v>432</v>
      </c>
      <c r="P7" s="10"/>
      <c r="Q7" s="10"/>
      <c r="R7" s="10"/>
      <c r="S7" s="10"/>
      <c r="T7" s="8"/>
      <c r="W7" s="8" t="s">
        <v>433</v>
      </c>
      <c r="Y7" s="10"/>
      <c r="AA7" s="8" t="str">
        <f>IF(ISBLANK(Z7),  "", _xlfn.CONCAT("haas/entity/sensor/", LOWER(C7), "/", E7, "/config"))</f>
        <v/>
      </c>
      <c r="AB7" s="8" t="str">
        <f>IF(ISBLANK(Z7),  "", _xlfn.CONCAT(LOWER(C7), "/", E7))</f>
        <v/>
      </c>
      <c r="AE7" s="11"/>
      <c r="AF7" s="8" t="str">
        <f>LOWER(_xlfn.CONCAT(Table2[[#This Row],[device_manufacturer]], "-",Table2[[#This Row],[device_suggested_area]]))</f>
        <v>netatmo-ada</v>
      </c>
      <c r="AG7" s="10" t="s">
        <v>679</v>
      </c>
      <c r="AH7" s="8" t="s">
        <v>681</v>
      </c>
      <c r="AI7" s="8" t="s">
        <v>677</v>
      </c>
      <c r="AJ7" s="8" t="s">
        <v>128</v>
      </c>
      <c r="AK7" s="8" t="s">
        <v>130</v>
      </c>
      <c r="AL7" s="8" t="s">
        <v>597</v>
      </c>
      <c r="AM7" s="12" t="s">
        <v>687</v>
      </c>
      <c r="AO7" s="8" t="str">
        <f>IF(AND(ISBLANK(AM7), ISBLANK(AN7)), "", _xlfn.CONCAT("[", IF(ISBLANK(AM7), "", _xlfn.CONCAT("[""mac"", """, AM7, """]")), IF(ISBLANK(AN7), "", _xlfn.CONCAT(", [""ip"", """, AN7, """]")), "]"))</f>
        <v>[["mac", "70:ee:50:25:7f:50"]]</v>
      </c>
    </row>
    <row r="8" spans="1:41" ht="16" hidden="1" customHeight="1" x14ac:dyDescent="0.2">
      <c r="A8" s="35">
        <v>1004</v>
      </c>
      <c r="B8" s="8" t="s">
        <v>26</v>
      </c>
      <c r="C8" s="8" t="s">
        <v>128</v>
      </c>
      <c r="D8" s="8" t="s">
        <v>27</v>
      </c>
      <c r="E8" s="8" t="s">
        <v>1011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771</v>
      </c>
      <c r="N8" s="8"/>
      <c r="O8" s="10"/>
      <c r="P8" s="10"/>
      <c r="Q8" s="10"/>
      <c r="R8" s="10"/>
      <c r="S8" s="10"/>
      <c r="T8" s="8"/>
      <c r="W8" s="8" t="s">
        <v>433</v>
      </c>
      <c r="Y8" s="10"/>
      <c r="AA8" s="8" t="str">
        <f>IF(ISBLANK(Z8),  "", _xlfn.CONCAT("haas/entity/sensor/", LOWER(C8), "/", E8, "/config"))</f>
        <v/>
      </c>
      <c r="AB8" s="8" t="str">
        <f>IF(ISBLANK(Z8),  "", _xlfn.CONCAT(LOWER(C8), "/", E8))</f>
        <v/>
      </c>
      <c r="AE8" s="11"/>
      <c r="AF8" s="8" t="str">
        <f>LOWER(_xlfn.CONCAT(Table2[[#This Row],[device_manufacturer]], "-",Table2[[#This Row],[device_suggested_area]]))</f>
        <v>netatmo-edwin</v>
      </c>
      <c r="AG8" s="10" t="s">
        <v>679</v>
      </c>
      <c r="AH8" s="8" t="s">
        <v>681</v>
      </c>
      <c r="AI8" s="8" t="s">
        <v>677</v>
      </c>
      <c r="AJ8" s="8" t="s">
        <v>128</v>
      </c>
      <c r="AK8" s="8" t="s">
        <v>127</v>
      </c>
      <c r="AO8" s="8" t="str">
        <f>IF(AND(ISBLANK(AM8), ISBLANK(AN8)), "", _xlfn.CONCAT("[", IF(ISBLANK(AM8), "", _xlfn.CONCAT("[""mac"", """, AM8, """]")), IF(ISBLANK(AN8), "", _xlfn.CONCAT(", [""ip"", """, AN8, """]")), "]"))</f>
        <v/>
      </c>
    </row>
    <row r="9" spans="1:41" ht="16" hidden="1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1012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L9" s="8" t="s">
        <v>90</v>
      </c>
      <c r="N9" s="8" t="s">
        <v>706</v>
      </c>
      <c r="O9" s="10" t="s">
        <v>432</v>
      </c>
      <c r="P9" s="10"/>
      <c r="Q9" s="10"/>
      <c r="R9" s="10"/>
      <c r="S9" s="10"/>
      <c r="T9" s="8"/>
      <c r="W9" s="8" t="s">
        <v>433</v>
      </c>
      <c r="Y9" s="10"/>
      <c r="AA9" s="8" t="str">
        <f>IF(ISBLANK(Z9),  "", _xlfn.CONCAT("haas/entity/sensor/", LOWER(C9), "/", E9, "/config"))</f>
        <v/>
      </c>
      <c r="AB9" s="8" t="str">
        <f>IF(ISBLANK(Z9),  "", _xlfn.CONCAT(LOWER(C9), "/", E9))</f>
        <v/>
      </c>
      <c r="AE9" s="11"/>
      <c r="AF9" s="8" t="str">
        <f>LOWER(_xlfn.CONCAT(Table2[[#This Row],[device_manufacturer]], "-",Table2[[#This Row],[device_suggested_area]]))</f>
        <v>netatmo-edwin</v>
      </c>
      <c r="AG9" s="10" t="s">
        <v>679</v>
      </c>
      <c r="AH9" s="8" t="s">
        <v>681</v>
      </c>
      <c r="AI9" s="8" t="s">
        <v>677</v>
      </c>
      <c r="AJ9" s="8" t="s">
        <v>128</v>
      </c>
      <c r="AK9" s="8" t="s">
        <v>127</v>
      </c>
      <c r="AL9" s="8" t="s">
        <v>597</v>
      </c>
      <c r="AM9" s="8" t="s">
        <v>686</v>
      </c>
      <c r="AO9" s="8" t="str">
        <f>IF(AND(ISBLANK(AM9), ISBLANK(AN9)), "", _xlfn.CONCAT("[", IF(ISBLANK(AM9), "", _xlfn.CONCAT("[""mac"", """, AM9, """]")), IF(ISBLANK(AN9), "", _xlfn.CONCAT(", [""ip"", """, AN9, """]")), "]"))</f>
        <v>[["mac", "70:ee:50:25:93:90"]]</v>
      </c>
    </row>
    <row r="10" spans="1:41" ht="16" hidden="1" customHeight="1" x14ac:dyDescent="0.2">
      <c r="A10" s="35">
        <v>1006</v>
      </c>
      <c r="B10" s="8" t="s">
        <v>26</v>
      </c>
      <c r="C10" s="8" t="s">
        <v>128</v>
      </c>
      <c r="D10" s="8" t="s">
        <v>27</v>
      </c>
      <c r="E10" s="8" t="s">
        <v>1013</v>
      </c>
      <c r="F10" s="8" t="str">
        <f>IF(ISBLANK(E10), "", Table2[[#This Row],[unique_id]])</f>
        <v>bertram_2_office_lounge_temperature</v>
      </c>
      <c r="G10" s="8" t="s">
        <v>207</v>
      </c>
      <c r="H10" s="8" t="s">
        <v>87</v>
      </c>
      <c r="I10" s="8" t="s">
        <v>30</v>
      </c>
      <c r="J10" s="8" t="s">
        <v>770</v>
      </c>
      <c r="N10" s="8"/>
      <c r="O10" s="10"/>
      <c r="P10" s="10"/>
      <c r="Q10" s="10"/>
      <c r="R10" s="10"/>
      <c r="S10" s="10"/>
      <c r="T10" s="8"/>
      <c r="W10" s="8" t="s">
        <v>433</v>
      </c>
      <c r="Y10" s="10"/>
      <c r="AA10" s="8" t="str">
        <f>IF(ISBLANK(Z10),  "", _xlfn.CONCAT("haas/entity/sensor/", LOWER(C10), "/", E10, "/config"))</f>
        <v/>
      </c>
      <c r="AB10" s="8" t="str">
        <f>IF(ISBLANK(Z10),  "", _xlfn.CONCAT(LOWER(C10), "/", E10))</f>
        <v/>
      </c>
      <c r="AE10" s="11"/>
      <c r="AF10" s="8" t="s">
        <v>764</v>
      </c>
      <c r="AG10" s="10" t="s">
        <v>680</v>
      </c>
      <c r="AH10" s="8" t="s">
        <v>681</v>
      </c>
      <c r="AI10" s="8" t="s">
        <v>678</v>
      </c>
      <c r="AJ10" s="8" t="s">
        <v>128</v>
      </c>
      <c r="AK10" s="8" t="str">
        <f>G10</f>
        <v>Lounge</v>
      </c>
      <c r="AO10" s="8" t="str">
        <f>IF(AND(ISBLANK(AM10), ISBLANK(AN10)), "", _xlfn.CONCAT("[", IF(ISBLANK(AM10), "", _xlfn.CONCAT("[""mac"", """, AM10, """]")), IF(ISBLANK(AN10), "", _xlfn.CONCAT(", [""ip"", """, AN10, """]")), "]"))</f>
        <v/>
      </c>
    </row>
    <row r="11" spans="1:41" ht="16" hidden="1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1014</v>
      </c>
      <c r="F11" s="8" t="str">
        <f>IF(ISBLANK(E11), "", Table2[[#This Row],[unique_id]])</f>
        <v>compensation_sensor_bertram_2_office_lounge_temperature</v>
      </c>
      <c r="G11" s="8" t="s">
        <v>207</v>
      </c>
      <c r="H11" s="8" t="s">
        <v>87</v>
      </c>
      <c r="I11" s="8" t="s">
        <v>30</v>
      </c>
      <c r="L11" s="8" t="s">
        <v>90</v>
      </c>
      <c r="N11" s="8" t="s">
        <v>706</v>
      </c>
      <c r="O11" s="10" t="s">
        <v>432</v>
      </c>
      <c r="P11" s="10"/>
      <c r="Q11" s="10"/>
      <c r="R11" s="10"/>
      <c r="S11" s="10"/>
      <c r="T11" s="8"/>
      <c r="W11" s="8" t="s">
        <v>433</v>
      </c>
      <c r="Y11" s="10"/>
      <c r="AA11" s="8" t="str">
        <f>IF(ISBLANK(Z11),  "", _xlfn.CONCAT("haas/entity/sensor/", LOWER(C11), "/", E11, "/config"))</f>
        <v/>
      </c>
      <c r="AB11" s="8" t="str">
        <f>IF(ISBLANK(Z11),  "", _xlfn.CONCAT(LOWER(C11), "/", E11))</f>
        <v/>
      </c>
      <c r="AE11" s="11"/>
      <c r="AF11" s="8" t="s">
        <v>764</v>
      </c>
      <c r="AG11" s="10" t="s">
        <v>680</v>
      </c>
      <c r="AH11" s="8" t="s">
        <v>681</v>
      </c>
      <c r="AI11" s="8" t="s">
        <v>678</v>
      </c>
      <c r="AJ11" s="8" t="s">
        <v>128</v>
      </c>
      <c r="AK11" s="8" t="str">
        <f>G11</f>
        <v>Lounge</v>
      </c>
      <c r="AO11" s="8" t="str">
        <f>IF(AND(ISBLANK(AM11), ISBLANK(AN11)), "", _xlfn.CONCAT("[", IF(ISBLANK(AM11), "", _xlfn.CONCAT("[""mac"", """, AM11, """]")), IF(ISBLANK(AN11), "", _xlfn.CONCAT(", [""ip"", """, AN11, """]")), "]"))</f>
        <v/>
      </c>
    </row>
    <row r="12" spans="1:41" ht="16" hidden="1" customHeight="1" x14ac:dyDescent="0.2">
      <c r="A12" s="35">
        <v>1008</v>
      </c>
      <c r="B12" s="8" t="s">
        <v>26</v>
      </c>
      <c r="C12" s="8" t="s">
        <v>128</v>
      </c>
      <c r="D12" s="8" t="s">
        <v>27</v>
      </c>
      <c r="E12" s="8" t="s">
        <v>1015</v>
      </c>
      <c r="F12" s="8" t="str">
        <f>IF(ISBLANK(E12), "", Table2[[#This Row],[unique_id]])</f>
        <v>parents_temperature</v>
      </c>
      <c r="G12" s="8" t="s">
        <v>205</v>
      </c>
      <c r="H12" s="8" t="s">
        <v>87</v>
      </c>
      <c r="I12" s="8" t="s">
        <v>30</v>
      </c>
      <c r="J12" s="8" t="s">
        <v>770</v>
      </c>
      <c r="N12" s="8"/>
      <c r="O12" s="10"/>
      <c r="P12" s="10"/>
      <c r="Q12" s="10"/>
      <c r="R12" s="10"/>
      <c r="S12" s="10"/>
      <c r="T12" s="8"/>
      <c r="W12" s="8" t="s">
        <v>433</v>
      </c>
      <c r="Y12" s="10"/>
      <c r="AA12" s="8" t="str">
        <f>IF(ISBLANK(Z12),  "", _xlfn.CONCAT("haas/entity/sensor/", LOWER(C12), "/", E12, "/config"))</f>
        <v/>
      </c>
      <c r="AB12" s="8" t="str">
        <f>IF(ISBLANK(Z12),  "", _xlfn.CONCAT(LOWER(C12), "/", E12))</f>
        <v/>
      </c>
      <c r="AE12" s="11"/>
      <c r="AF12" s="8" t="str">
        <f>LOWER(_xlfn.CONCAT(Table2[[#This Row],[device_manufacturer]], "-",Table2[[#This Row],[device_suggested_area]]))</f>
        <v>netatmo-parents</v>
      </c>
      <c r="AG12" s="10" t="s">
        <v>679</v>
      </c>
      <c r="AH12" s="8" t="s">
        <v>681</v>
      </c>
      <c r="AI12" s="8" t="s">
        <v>677</v>
      </c>
      <c r="AJ12" s="8" t="s">
        <v>128</v>
      </c>
      <c r="AK12" s="8" t="str">
        <f>G12</f>
        <v>Parents</v>
      </c>
      <c r="AO12" s="8" t="str">
        <f>IF(AND(ISBLANK(AM12), ISBLANK(AN12)), "", _xlfn.CONCAT("[", IF(ISBLANK(AM12), "", _xlfn.CONCAT("[""mac"", """, AM12, """]")), IF(ISBLANK(AN12), "", _xlfn.CONCAT(", [""ip"", """, AN12, """]")), "]"))</f>
        <v/>
      </c>
    </row>
    <row r="13" spans="1:41" ht="16" hidden="1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1016</v>
      </c>
      <c r="F13" s="8" t="str">
        <f>IF(ISBLANK(E13), "", Table2[[#This Row],[unique_id]])</f>
        <v>compensation_sensor_parents_temperature</v>
      </c>
      <c r="G13" s="8" t="s">
        <v>205</v>
      </c>
      <c r="H13" s="8" t="s">
        <v>87</v>
      </c>
      <c r="I13" s="8" t="s">
        <v>30</v>
      </c>
      <c r="L13" s="8" t="s">
        <v>136</v>
      </c>
      <c r="N13" s="8" t="s">
        <v>706</v>
      </c>
      <c r="O13" s="10" t="s">
        <v>432</v>
      </c>
      <c r="P13" s="10"/>
      <c r="Q13" s="10"/>
      <c r="R13" s="10"/>
      <c r="S13" s="10"/>
      <c r="T13" s="8"/>
      <c r="W13" s="8" t="s">
        <v>433</v>
      </c>
      <c r="Y13" s="10"/>
      <c r="AA13" s="8" t="str">
        <f>IF(ISBLANK(Z13),  "", _xlfn.CONCAT("haas/entity/sensor/", LOWER(C13), "/", E13, "/config"))</f>
        <v/>
      </c>
      <c r="AB13" s="8" t="str">
        <f>IF(ISBLANK(Z13),  "", _xlfn.CONCAT(LOWER(C13), "/", E13))</f>
        <v/>
      </c>
      <c r="AE13" s="11"/>
      <c r="AF13" s="8" t="str">
        <f>LOWER(_xlfn.CONCAT(Table2[[#This Row],[device_manufacturer]], "-",Table2[[#This Row],[device_suggested_area]]))</f>
        <v>netatmo-parents</v>
      </c>
      <c r="AG13" s="10" t="s">
        <v>679</v>
      </c>
      <c r="AH13" s="8" t="s">
        <v>681</v>
      </c>
      <c r="AI13" s="8" t="s">
        <v>677</v>
      </c>
      <c r="AJ13" s="8" t="s">
        <v>128</v>
      </c>
      <c r="AK13" s="8" t="str">
        <f>G13</f>
        <v>Parents</v>
      </c>
      <c r="AL13" s="8" t="s">
        <v>597</v>
      </c>
      <c r="AM13" s="8" t="s">
        <v>682</v>
      </c>
      <c r="AO13" s="8" t="str">
        <f>IF(AND(ISBLANK(AM13), ISBLANK(AN13)), "", _xlfn.CONCAT("[", IF(ISBLANK(AM13), "", _xlfn.CONCAT("[""mac"", """, AM13, """]")), IF(ISBLANK(AN13), "", _xlfn.CONCAT(", [""ip"", """, AN13, """]")), "]"))</f>
        <v>[["mac", "70:ee:50:25:9c:68"]]</v>
      </c>
    </row>
    <row r="14" spans="1:41" ht="16" hidden="1" customHeight="1" x14ac:dyDescent="0.2">
      <c r="A14" s="35">
        <v>1010</v>
      </c>
      <c r="B14" s="8" t="s">
        <v>26</v>
      </c>
      <c r="C14" s="8" t="s">
        <v>128</v>
      </c>
      <c r="D14" s="8" t="s">
        <v>27</v>
      </c>
      <c r="E14" s="8" t="s">
        <v>968</v>
      </c>
      <c r="F14" s="8" t="str">
        <f>IF(ISBLANK(E14), "", Table2[[#This Row],[unique_id]])</f>
        <v>bertram_2_office_temperature</v>
      </c>
      <c r="G14" s="8" t="s">
        <v>226</v>
      </c>
      <c r="H14" s="8" t="s">
        <v>87</v>
      </c>
      <c r="I14" s="8" t="s">
        <v>30</v>
      </c>
      <c r="J14" s="8" t="s">
        <v>770</v>
      </c>
      <c r="N14" s="8"/>
      <c r="O14" s="10"/>
      <c r="P14" s="10"/>
      <c r="Q14" s="10"/>
      <c r="R14" s="10"/>
      <c r="S14" s="10"/>
      <c r="T14" s="8"/>
      <c r="W14" s="8" t="s">
        <v>433</v>
      </c>
      <c r="Y14" s="10"/>
      <c r="AA14" s="8" t="str">
        <f>IF(ISBLANK(Z14),  "", _xlfn.CONCAT("haas/entity/sensor/", LOWER(C14), "/", E14, "/config"))</f>
        <v/>
      </c>
      <c r="AB14" s="8" t="str">
        <f>IF(ISBLANK(Z14),  "", _xlfn.CONCAT(LOWER(C14), "/", E14))</f>
        <v/>
      </c>
      <c r="AE14" s="11"/>
      <c r="AF14" s="8" t="str">
        <f>LOWER(_xlfn.CONCAT(Table2[[#This Row],[device_manufacturer]], "-",Table2[[#This Row],[device_suggested_area]]))</f>
        <v>netatmo-office</v>
      </c>
      <c r="AG14" s="10" t="s">
        <v>680</v>
      </c>
      <c r="AH14" s="8" t="s">
        <v>681</v>
      </c>
      <c r="AI14" s="8" t="s">
        <v>678</v>
      </c>
      <c r="AJ14" s="8" t="s">
        <v>128</v>
      </c>
      <c r="AK14" s="8" t="str">
        <f>G14</f>
        <v>Office</v>
      </c>
      <c r="AO14" s="8" t="str">
        <f>IF(AND(ISBLANK(AM14), ISBLANK(AN14)), "", _xlfn.CONCAT("[", IF(ISBLANK(AM14), "", _xlfn.CONCAT("[""mac"", """, AM14, """]")), IF(ISBLANK(AN14), "", _xlfn.CONCAT(", [""ip"", """, AN14, """]")), "]"))</f>
        <v/>
      </c>
    </row>
    <row r="15" spans="1:41" ht="16" hidden="1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3" t="s">
        <v>969</v>
      </c>
      <c r="F15" s="8" t="str">
        <f>IF(ISBLANK(E15), "", Table2[[#This Row],[unique_id]])</f>
        <v>compensation_sensor_bertram_2_office_temperature</v>
      </c>
      <c r="G15" s="8" t="s">
        <v>226</v>
      </c>
      <c r="H15" s="8" t="s">
        <v>87</v>
      </c>
      <c r="I15" s="8" t="s">
        <v>30</v>
      </c>
      <c r="L15" s="8" t="s">
        <v>136</v>
      </c>
      <c r="N15" s="8" t="s">
        <v>706</v>
      </c>
      <c r="O15" s="10" t="s">
        <v>432</v>
      </c>
      <c r="P15" s="10"/>
      <c r="Q15" s="10"/>
      <c r="R15" s="10"/>
      <c r="S15" s="10"/>
      <c r="T15" s="8"/>
      <c r="W15" s="8" t="s">
        <v>433</v>
      </c>
      <c r="Y15" s="10"/>
      <c r="AA15" s="8" t="str">
        <f>IF(ISBLANK(Z15),  "", _xlfn.CONCAT("haas/entity/sensor/", LOWER(C15), "/", E15, "/config"))</f>
        <v/>
      </c>
      <c r="AB15" s="8" t="str">
        <f>IF(ISBLANK(Z15),  "", _xlfn.CONCAT(LOWER(C15), "/", E15))</f>
        <v/>
      </c>
      <c r="AE15" s="11"/>
      <c r="AF15" s="8" t="str">
        <f>LOWER(_xlfn.CONCAT(Table2[[#This Row],[device_manufacturer]], "-",Table2[[#This Row],[device_suggested_area]]))</f>
        <v>netatmo-office</v>
      </c>
      <c r="AG15" s="10" t="s">
        <v>680</v>
      </c>
      <c r="AH15" s="8" t="s">
        <v>681</v>
      </c>
      <c r="AI15" s="8" t="s">
        <v>678</v>
      </c>
      <c r="AJ15" s="8" t="s">
        <v>128</v>
      </c>
      <c r="AK15" s="8" t="str">
        <f>G15</f>
        <v>Office</v>
      </c>
      <c r="AL15" s="8" t="s">
        <v>597</v>
      </c>
      <c r="AM15" s="8" t="s">
        <v>683</v>
      </c>
      <c r="AO15" s="8" t="str">
        <f>IF(AND(ISBLANK(AM15), ISBLANK(AN15)), "", _xlfn.CONCAT("[", IF(ISBLANK(AM15), "", _xlfn.CONCAT("[""mac"", """, AM15, """]")), IF(ISBLANK(AN15), "", _xlfn.CONCAT(", [""ip"", """, AN15, """]")), "]"))</f>
        <v>[["mac", "70:ee:50:2b:6a:2c"]]</v>
      </c>
    </row>
    <row r="16" spans="1:41" ht="16" hidden="1" customHeight="1" x14ac:dyDescent="0.2">
      <c r="A16" s="35">
        <v>1012</v>
      </c>
      <c r="B16" s="8" t="s">
        <v>26</v>
      </c>
      <c r="C16" s="8" t="s">
        <v>128</v>
      </c>
      <c r="D16" s="8" t="s">
        <v>27</v>
      </c>
      <c r="E16" s="13" t="s">
        <v>970</v>
      </c>
      <c r="F16" s="8" t="str">
        <f>IF(ISBLANK(E16), "", Table2[[#This Row],[unique_id]])</f>
        <v>bertram_2_kitchen_temperature</v>
      </c>
      <c r="G16" s="8" t="s">
        <v>219</v>
      </c>
      <c r="H16" s="8" t="s">
        <v>87</v>
      </c>
      <c r="I16" s="8" t="s">
        <v>30</v>
      </c>
      <c r="J16" s="8" t="s">
        <v>770</v>
      </c>
      <c r="N16" s="8"/>
      <c r="O16" s="10"/>
      <c r="P16" s="10"/>
      <c r="Q16" s="10"/>
      <c r="R16" s="10"/>
      <c r="S16" s="10"/>
      <c r="T16" s="8"/>
      <c r="W16" s="8" t="s">
        <v>433</v>
      </c>
      <c r="Y16" s="10"/>
      <c r="AA16" s="8" t="str">
        <f>IF(ISBLANK(Z16),  "", _xlfn.CONCAT("haas/entity/sensor/", LOWER(C16), "/", E16, "/config"))</f>
        <v/>
      </c>
      <c r="AB16" s="8" t="str">
        <f>IF(ISBLANK(Z16),  "", _xlfn.CONCAT(LOWER(C16), "/", E16))</f>
        <v/>
      </c>
      <c r="AE16" s="11"/>
      <c r="AF16" s="8" t="str">
        <f>LOWER(_xlfn.CONCAT(Table2[[#This Row],[device_manufacturer]], "-",Table2[[#This Row],[device_suggested_area]]))</f>
        <v>netatmo-kitchen</v>
      </c>
      <c r="AG16" s="10" t="s">
        <v>680</v>
      </c>
      <c r="AH16" s="8" t="s">
        <v>681</v>
      </c>
      <c r="AI16" s="8" t="s">
        <v>678</v>
      </c>
      <c r="AJ16" s="8" t="s">
        <v>128</v>
      </c>
      <c r="AK16" s="8" t="str">
        <f>G16</f>
        <v>Kitchen</v>
      </c>
      <c r="AO16" s="8" t="str">
        <f>IF(AND(ISBLANK(AM16), ISBLANK(AN16)), "", _xlfn.CONCAT("[", IF(ISBLANK(AM16), "", _xlfn.CONCAT("[""mac"", """, AM16, """]")), IF(ISBLANK(AN16), "", _xlfn.CONCAT(", [""ip"", """, AN16, """]")), "]"))</f>
        <v/>
      </c>
    </row>
    <row r="17" spans="1:41" ht="16" hidden="1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4" t="s">
        <v>971</v>
      </c>
      <c r="F17" s="8" t="str">
        <f>IF(ISBLANK(E17), "", Table2[[#This Row],[unique_id]])</f>
        <v>compensation_sensor_bertram_2_kitchen_temperature</v>
      </c>
      <c r="G17" s="8" t="s">
        <v>219</v>
      </c>
      <c r="H17" s="8" t="s">
        <v>87</v>
      </c>
      <c r="I17" s="8" t="s">
        <v>30</v>
      </c>
      <c r="L17" s="8" t="s">
        <v>136</v>
      </c>
      <c r="N17" s="8" t="s">
        <v>706</v>
      </c>
      <c r="O17" s="10" t="s">
        <v>432</v>
      </c>
      <c r="P17" s="10"/>
      <c r="Q17" s="10"/>
      <c r="R17" s="10"/>
      <c r="S17" s="10"/>
      <c r="T17" s="8"/>
      <c r="W17" s="8" t="s">
        <v>433</v>
      </c>
      <c r="Y17" s="10"/>
      <c r="AA17" s="8" t="str">
        <f>IF(ISBLANK(Z17),  "", _xlfn.CONCAT("haas/entity/sensor/", LOWER(C17), "/", E17, "/config"))</f>
        <v/>
      </c>
      <c r="AB17" s="8" t="str">
        <f>IF(ISBLANK(Z17),  "", _xlfn.CONCAT(LOWER(C17), "/", E17))</f>
        <v/>
      </c>
      <c r="AE17" s="11"/>
      <c r="AF17" s="8" t="str">
        <f>LOWER(_xlfn.CONCAT(Table2[[#This Row],[device_manufacturer]], "-",Table2[[#This Row],[device_suggested_area]]))</f>
        <v>netatmo-kitchen</v>
      </c>
      <c r="AG17" s="10" t="s">
        <v>680</v>
      </c>
      <c r="AH17" s="8" t="s">
        <v>681</v>
      </c>
      <c r="AI17" s="8" t="s">
        <v>678</v>
      </c>
      <c r="AJ17" s="8" t="s">
        <v>128</v>
      </c>
      <c r="AK17" s="8" t="str">
        <f>G17</f>
        <v>Kitchen</v>
      </c>
      <c r="AL17" s="8" t="s">
        <v>597</v>
      </c>
      <c r="AM17" s="8" t="s">
        <v>685</v>
      </c>
      <c r="AO17" s="8" t="str">
        <f>IF(AND(ISBLANK(AM17), ISBLANK(AN17)), "", _xlfn.CONCAT("[", IF(ISBLANK(AM17), "", _xlfn.CONCAT("[""mac"", """, AM17, """]")), IF(ISBLANK(AN17), "", _xlfn.CONCAT(", [""ip"", """, AN17, """]")), "]"))</f>
        <v>[["mac", "70:ee:50:2c:8d:28"]]</v>
      </c>
    </row>
    <row r="18" spans="1:41" ht="16" hidden="1" customHeight="1" x14ac:dyDescent="0.2">
      <c r="A18" s="35">
        <v>1014</v>
      </c>
      <c r="B18" s="8" t="s">
        <v>26</v>
      </c>
      <c r="C18" s="8" t="s">
        <v>128</v>
      </c>
      <c r="D18" s="8" t="s">
        <v>27</v>
      </c>
      <c r="E18" s="15" t="s">
        <v>972</v>
      </c>
      <c r="F18" s="8" t="str">
        <f>IF(ISBLANK(E18), "", Table2[[#This Row],[unique_id]])</f>
        <v>bertram_2_office_pantry_temperature</v>
      </c>
      <c r="G18" s="8" t="s">
        <v>225</v>
      </c>
      <c r="H18" s="8" t="s">
        <v>87</v>
      </c>
      <c r="I18" s="8" t="s">
        <v>30</v>
      </c>
      <c r="J18" s="8" t="s">
        <v>770</v>
      </c>
      <c r="N18" s="8"/>
      <c r="O18" s="10"/>
      <c r="P18" s="10"/>
      <c r="Q18" s="10"/>
      <c r="R18" s="10"/>
      <c r="S18" s="10"/>
      <c r="T18" s="8"/>
      <c r="W18" s="8" t="s">
        <v>433</v>
      </c>
      <c r="Y18" s="10"/>
      <c r="AA18" s="8" t="str">
        <f>IF(ISBLANK(Z18),  "", _xlfn.CONCAT("haas/entity/sensor/", LOWER(C18), "/", E18, "/config"))</f>
        <v/>
      </c>
      <c r="AB18" s="8" t="str">
        <f>IF(ISBLANK(Z18),  "", _xlfn.CONCAT(LOWER(C18), "/", E18))</f>
        <v/>
      </c>
      <c r="AE18" s="11"/>
      <c r="AF18" s="8" t="s">
        <v>765</v>
      </c>
      <c r="AG18" s="10" t="s">
        <v>680</v>
      </c>
      <c r="AH18" s="8" t="s">
        <v>681</v>
      </c>
      <c r="AI18" s="8" t="s">
        <v>678</v>
      </c>
      <c r="AJ18" s="8" t="s">
        <v>128</v>
      </c>
      <c r="AK18" s="8" t="str">
        <f>G18</f>
        <v>Pantry</v>
      </c>
      <c r="AO18" s="8" t="str">
        <f>IF(AND(ISBLANK(AM18), ISBLANK(AN18)), "", _xlfn.CONCAT("[", IF(ISBLANK(AM18), "", _xlfn.CONCAT("[""mac"", """, AM18, """]")), IF(ISBLANK(AN18), "", _xlfn.CONCAT(", [""ip"", """, AN18, """]")), "]"))</f>
        <v/>
      </c>
    </row>
    <row r="19" spans="1:41" ht="16" hidden="1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5" t="s">
        <v>973</v>
      </c>
      <c r="F19" s="8" t="str">
        <f>IF(ISBLANK(E19), "", Table2[[#This Row],[unique_id]])</f>
        <v>compensation_sensor_bertram_2_office_pantry_temperature</v>
      </c>
      <c r="G19" s="8" t="s">
        <v>225</v>
      </c>
      <c r="H19" s="8" t="s">
        <v>87</v>
      </c>
      <c r="I19" s="8" t="s">
        <v>30</v>
      </c>
      <c r="L19" s="8" t="s">
        <v>136</v>
      </c>
      <c r="N19" s="8" t="s">
        <v>706</v>
      </c>
      <c r="O19" s="10" t="s">
        <v>432</v>
      </c>
      <c r="P19" s="10"/>
      <c r="Q19" s="10"/>
      <c r="R19" s="10"/>
      <c r="S19" s="10"/>
      <c r="T19" s="8"/>
      <c r="W19" s="8" t="s">
        <v>433</v>
      </c>
      <c r="Y19" s="10"/>
      <c r="AA19" s="8" t="str">
        <f>IF(ISBLANK(Z19),  "", _xlfn.CONCAT("haas/entity/sensor/", LOWER(C19), "/", E19, "/config"))</f>
        <v/>
      </c>
      <c r="AB19" s="8" t="str">
        <f>IF(ISBLANK(Z19),  "", _xlfn.CONCAT(LOWER(C19), "/", E19))</f>
        <v/>
      </c>
      <c r="AE19" s="11"/>
      <c r="AF19" s="8" t="s">
        <v>765</v>
      </c>
      <c r="AG19" s="10" t="s">
        <v>680</v>
      </c>
      <c r="AH19" s="8" t="s">
        <v>681</v>
      </c>
      <c r="AI19" s="8" t="s">
        <v>678</v>
      </c>
      <c r="AJ19" s="8" t="s">
        <v>128</v>
      </c>
      <c r="AK19" s="8" t="str">
        <f>G19</f>
        <v>Pantry</v>
      </c>
      <c r="AO19" s="8" t="str">
        <f>IF(AND(ISBLANK(AM19), ISBLANK(AN19)), "", _xlfn.CONCAT("[", IF(ISBLANK(AM19), "", _xlfn.CONCAT("[""mac"", """, AM19, """]")), IF(ISBLANK(AN19), "", _xlfn.CONCAT(", [""ip"", """, AN19, """]")), "]"))</f>
        <v/>
      </c>
    </row>
    <row r="20" spans="1:41" ht="16" hidden="1" customHeight="1" x14ac:dyDescent="0.2">
      <c r="A20" s="35">
        <v>1016</v>
      </c>
      <c r="B20" s="8" t="s">
        <v>26</v>
      </c>
      <c r="C20" s="8" t="s">
        <v>128</v>
      </c>
      <c r="D20" s="8" t="s">
        <v>27</v>
      </c>
      <c r="E20" s="15" t="s">
        <v>974</v>
      </c>
      <c r="F20" s="8" t="str">
        <f>IF(ISBLANK(E20), "", Table2[[#This Row],[unique_id]])</f>
        <v>bertram_2_office_dining_temperature</v>
      </c>
      <c r="G20" s="8" t="s">
        <v>206</v>
      </c>
      <c r="H20" s="8" t="s">
        <v>87</v>
      </c>
      <c r="I20" s="8" t="s">
        <v>30</v>
      </c>
      <c r="J20" s="8" t="s">
        <v>770</v>
      </c>
      <c r="N20" s="8"/>
      <c r="O20" s="10"/>
      <c r="P20" s="10"/>
      <c r="Q20" s="10"/>
      <c r="R20" s="10"/>
      <c r="S20" s="10"/>
      <c r="T20" s="8"/>
      <c r="W20" s="8" t="s">
        <v>433</v>
      </c>
      <c r="Y20" s="10"/>
      <c r="AA20" s="8" t="str">
        <f>IF(ISBLANK(Z20),  "", _xlfn.CONCAT("haas/entity/sensor/", LOWER(C20), "/", E20, "/config"))</f>
        <v/>
      </c>
      <c r="AB20" s="8" t="str">
        <f>IF(ISBLANK(Z20),  "", _xlfn.CONCAT(LOWER(C20), "/", E20))</f>
        <v/>
      </c>
      <c r="AE20" s="11"/>
      <c r="AF20" s="8" t="s">
        <v>766</v>
      </c>
      <c r="AG20" s="10" t="s">
        <v>680</v>
      </c>
      <c r="AH20" s="8" t="s">
        <v>681</v>
      </c>
      <c r="AI20" s="8" t="s">
        <v>678</v>
      </c>
      <c r="AJ20" s="8" t="s">
        <v>128</v>
      </c>
      <c r="AK20" s="8" t="str">
        <f>G20</f>
        <v>Dining</v>
      </c>
      <c r="AO20" s="8" t="str">
        <f>IF(AND(ISBLANK(AM20), ISBLANK(AN20)), "", _xlfn.CONCAT("[", IF(ISBLANK(AM20), "", _xlfn.CONCAT("[""mac"", """, AM20, """]")), IF(ISBLANK(AN20), "", _xlfn.CONCAT(", [""ip"", """, AN20, """]")), "]"))</f>
        <v/>
      </c>
    </row>
    <row r="21" spans="1:41" ht="16" hidden="1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975</v>
      </c>
      <c r="F21" s="8" t="str">
        <f>IF(ISBLANK(E21), "", Table2[[#This Row],[unique_id]])</f>
        <v>compensation_sensor_bertram_2_office_dining_temperature</v>
      </c>
      <c r="G21" s="8" t="s">
        <v>206</v>
      </c>
      <c r="H21" s="8" t="s">
        <v>87</v>
      </c>
      <c r="I21" s="8" t="s">
        <v>30</v>
      </c>
      <c r="L21" s="8" t="s">
        <v>136</v>
      </c>
      <c r="N21" s="8" t="s">
        <v>706</v>
      </c>
      <c r="O21" s="10" t="s">
        <v>432</v>
      </c>
      <c r="P21" s="10"/>
      <c r="Q21" s="10"/>
      <c r="R21" s="10"/>
      <c r="S21" s="10"/>
      <c r="T21" s="8"/>
      <c r="W21" s="8" t="s">
        <v>433</v>
      </c>
      <c r="Y21" s="10"/>
      <c r="AA21" s="8" t="str">
        <f>IF(ISBLANK(Z21),  "", _xlfn.CONCAT("haas/entity/sensor/", LOWER(C21), "/", E21, "/config"))</f>
        <v/>
      </c>
      <c r="AB21" s="8" t="str">
        <f>IF(ISBLANK(Z21),  "", _xlfn.CONCAT(LOWER(C21), "/", E21))</f>
        <v/>
      </c>
      <c r="AE21" s="11"/>
      <c r="AF21" s="8" t="s">
        <v>766</v>
      </c>
      <c r="AG21" s="10" t="s">
        <v>680</v>
      </c>
      <c r="AH21" s="8" t="s">
        <v>681</v>
      </c>
      <c r="AI21" s="8" t="s">
        <v>678</v>
      </c>
      <c r="AJ21" s="8" t="s">
        <v>128</v>
      </c>
      <c r="AK21" s="8" t="str">
        <f>G21</f>
        <v>Dining</v>
      </c>
      <c r="AO21" s="8" t="str">
        <f>IF(AND(ISBLANK(AM21), ISBLANK(AN21)), "", _xlfn.CONCAT("[", IF(ISBLANK(AM21), "", _xlfn.CONCAT("[""mac"", """, AM21, """]")), IF(ISBLANK(AN21), "", _xlfn.CONCAT(", [""ip"", """, AN21, """]")), "]"))</f>
        <v/>
      </c>
    </row>
    <row r="22" spans="1:41" ht="16" hidden="1" customHeight="1" x14ac:dyDescent="0.2">
      <c r="A22" s="35">
        <v>1018</v>
      </c>
      <c r="B22" s="8" t="s">
        <v>26</v>
      </c>
      <c r="C22" s="8" t="s">
        <v>128</v>
      </c>
      <c r="D22" s="8" t="s">
        <v>27</v>
      </c>
      <c r="E22" s="8" t="s">
        <v>976</v>
      </c>
      <c r="F22" s="8" t="str">
        <f>IF(ISBLANK(E22), "", Table2[[#This Row],[unique_id]])</f>
        <v>laundry_temperature</v>
      </c>
      <c r="G22" s="8" t="s">
        <v>227</v>
      </c>
      <c r="H22" s="8" t="s">
        <v>87</v>
      </c>
      <c r="I22" s="8" t="s">
        <v>30</v>
      </c>
      <c r="J22" s="8" t="s">
        <v>770</v>
      </c>
      <c r="N22" s="8"/>
      <c r="O22" s="10"/>
      <c r="P22" s="10"/>
      <c r="Q22" s="10"/>
      <c r="R22" s="10"/>
      <c r="S22" s="10"/>
      <c r="T22" s="8"/>
      <c r="W22" s="8" t="s">
        <v>433</v>
      </c>
      <c r="Y22" s="10"/>
      <c r="AA22" s="8" t="str">
        <f>IF(ISBLANK(Z22),  "", _xlfn.CONCAT("haas/entity/sensor/", LOWER(C22), "/", E22, "/config"))</f>
        <v/>
      </c>
      <c r="AB22" s="8" t="str">
        <f>IF(ISBLANK(Z22),  "", _xlfn.CONCAT(LOWER(C22), "/", E22))</f>
        <v/>
      </c>
      <c r="AE22" s="11"/>
      <c r="AF22" s="8" t="str">
        <f>LOWER(_xlfn.CONCAT(Table2[[#This Row],[device_manufacturer]], "-",Table2[[#This Row],[device_suggested_area]]))</f>
        <v>netatmo-laundry</v>
      </c>
      <c r="AG22" s="10" t="s">
        <v>679</v>
      </c>
      <c r="AH22" s="8" t="s">
        <v>681</v>
      </c>
      <c r="AI22" s="8" t="s">
        <v>677</v>
      </c>
      <c r="AJ22" s="8" t="s">
        <v>128</v>
      </c>
      <c r="AK22" s="8" t="str">
        <f>G22</f>
        <v>Laundry</v>
      </c>
      <c r="AO22" s="8" t="str">
        <f>IF(AND(ISBLANK(AM22), ISBLANK(AN22)), "", _xlfn.CONCAT("[", IF(ISBLANK(AM22), "", _xlfn.CONCAT("[""mac"", """, AM22, """]")), IF(ISBLANK(AN22), "", _xlfn.CONCAT(", [""ip"", """, AN22, """]")), "]"))</f>
        <v/>
      </c>
    </row>
    <row r="23" spans="1:41" ht="16" hidden="1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977</v>
      </c>
      <c r="F23" s="8" t="str">
        <f>IF(ISBLANK(E23), "", Table2[[#This Row],[unique_id]])</f>
        <v>compensation_sensor_laundry_temperature</v>
      </c>
      <c r="G23" s="8" t="s">
        <v>227</v>
      </c>
      <c r="H23" s="8" t="s">
        <v>87</v>
      </c>
      <c r="I23" s="8" t="s">
        <v>30</v>
      </c>
      <c r="L23" s="8" t="s">
        <v>136</v>
      </c>
      <c r="N23" s="8" t="s">
        <v>706</v>
      </c>
      <c r="O23" s="10" t="s">
        <v>432</v>
      </c>
      <c r="P23" s="10"/>
      <c r="Q23" s="10"/>
      <c r="R23" s="10"/>
      <c r="S23" s="10"/>
      <c r="T23" s="8"/>
      <c r="W23" s="8" t="s">
        <v>433</v>
      </c>
      <c r="Y23" s="10"/>
      <c r="AA23" s="8" t="str">
        <f>IF(ISBLANK(Z23),  "", _xlfn.CONCAT("haas/entity/sensor/", LOWER(C23), "/", E23, "/config"))</f>
        <v/>
      </c>
      <c r="AB23" s="8" t="str">
        <f>IF(ISBLANK(Z23),  "", _xlfn.CONCAT(LOWER(C23), "/", E23))</f>
        <v/>
      </c>
      <c r="AE23" s="11"/>
      <c r="AF23" s="8" t="str">
        <f>LOWER(_xlfn.CONCAT(Table2[[#This Row],[device_manufacturer]], "-",Table2[[#This Row],[device_suggested_area]]))</f>
        <v>netatmo-laundry</v>
      </c>
      <c r="AG23" s="10" t="s">
        <v>679</v>
      </c>
      <c r="AH23" s="8" t="s">
        <v>681</v>
      </c>
      <c r="AI23" s="8" t="s">
        <v>677</v>
      </c>
      <c r="AJ23" s="8" t="s">
        <v>128</v>
      </c>
      <c r="AK23" s="8" t="str">
        <f>G23</f>
        <v>Laundry</v>
      </c>
      <c r="AL23" s="8" t="s">
        <v>597</v>
      </c>
      <c r="AM23" s="12" t="s">
        <v>684</v>
      </c>
      <c r="AO23" s="8" t="str">
        <f>IF(AND(ISBLANK(AM23), ISBLANK(AN23)), "", _xlfn.CONCAT("[", IF(ISBLANK(AM23), "", _xlfn.CONCAT("[""mac"", """, AM23, """]")), IF(ISBLANK(AN23), "", _xlfn.CONCAT(", [""ip"", """, AN23, """]")), "]"))</f>
        <v>[["mac", "70:ee:50:25:9d:90"]]</v>
      </c>
    </row>
    <row r="24" spans="1:41" ht="16" hidden="1" customHeight="1" x14ac:dyDescent="0.2">
      <c r="A24" s="35">
        <v>1020</v>
      </c>
      <c r="B24" s="8" t="s">
        <v>26</v>
      </c>
      <c r="C24" s="8" t="s">
        <v>128</v>
      </c>
      <c r="D24" s="8" t="s">
        <v>27</v>
      </c>
      <c r="E24" s="8" t="s">
        <v>978</v>
      </c>
      <c r="F24" s="8" t="str">
        <f>IF(ISBLANK(E24), "", Table2[[#This Row],[unique_id]])</f>
        <v>bertram_2_office_basement_temperature</v>
      </c>
      <c r="G24" s="8" t="s">
        <v>224</v>
      </c>
      <c r="H24" s="8" t="s">
        <v>87</v>
      </c>
      <c r="I24" s="8" t="s">
        <v>30</v>
      </c>
      <c r="J24" s="8" t="s">
        <v>770</v>
      </c>
      <c r="N24" s="8"/>
      <c r="O24" s="10"/>
      <c r="P24" s="10"/>
      <c r="Q24" s="10"/>
      <c r="R24" s="10"/>
      <c r="S24" s="10"/>
      <c r="T24" s="8"/>
      <c r="W24" s="8" t="s">
        <v>433</v>
      </c>
      <c r="Y24" s="10"/>
      <c r="AA24" s="8" t="str">
        <f>IF(ISBLANK(Z24),  "", _xlfn.CONCAT("haas/entity/sensor/", LOWER(C24), "/", E24, "/config"))</f>
        <v/>
      </c>
      <c r="AB24" s="8" t="str">
        <f>IF(ISBLANK(Z24),  "", _xlfn.CONCAT(LOWER(C24), "/", E24))</f>
        <v/>
      </c>
      <c r="AE24" s="11"/>
      <c r="AF24" s="8" t="s">
        <v>767</v>
      </c>
      <c r="AG24" s="10" t="s">
        <v>680</v>
      </c>
      <c r="AH24" s="8" t="s">
        <v>681</v>
      </c>
      <c r="AI24" s="8" t="s">
        <v>678</v>
      </c>
      <c r="AJ24" s="8" t="s">
        <v>128</v>
      </c>
      <c r="AK24" s="8" t="str">
        <f>G24</f>
        <v>Basement</v>
      </c>
      <c r="AO24" s="8" t="str">
        <f>IF(AND(ISBLANK(AM24), ISBLANK(AN24)), "", _xlfn.CONCAT("[", IF(ISBLANK(AM24), "", _xlfn.CONCAT("[""mac"", """, AM24, """]")), IF(ISBLANK(AN24), "", _xlfn.CONCAT(", [""ip"", """, AN24, """]")), "]"))</f>
        <v/>
      </c>
    </row>
    <row r="25" spans="1:41" ht="16" hidden="1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979</v>
      </c>
      <c r="F25" s="8" t="str">
        <f>IF(ISBLANK(E25), "", Table2[[#This Row],[unique_id]])</f>
        <v>compensation_sensor_bertram_2_office_basement_temperature</v>
      </c>
      <c r="G25" s="8" t="s">
        <v>224</v>
      </c>
      <c r="H25" s="8" t="s">
        <v>87</v>
      </c>
      <c r="I25" s="8" t="s">
        <v>30</v>
      </c>
      <c r="L25" s="8" t="s">
        <v>136</v>
      </c>
      <c r="N25" s="8" t="s">
        <v>706</v>
      </c>
      <c r="O25" s="10" t="s">
        <v>432</v>
      </c>
      <c r="P25" s="10"/>
      <c r="Q25" s="10"/>
      <c r="R25" s="10"/>
      <c r="S25" s="10"/>
      <c r="T25" s="8"/>
      <c r="W25" s="8" t="s">
        <v>433</v>
      </c>
      <c r="Y25" s="10"/>
      <c r="AA25" s="8" t="str">
        <f>IF(ISBLANK(Z25),  "", _xlfn.CONCAT("haas/entity/sensor/", LOWER(C25), "/", E25, "/config"))</f>
        <v/>
      </c>
      <c r="AB25" s="8" t="str">
        <f>IF(ISBLANK(Z25),  "", _xlfn.CONCAT(LOWER(C25), "/", E25))</f>
        <v/>
      </c>
      <c r="AE25" s="11"/>
      <c r="AF25" s="8" t="s">
        <v>767</v>
      </c>
      <c r="AG25" s="10" t="s">
        <v>680</v>
      </c>
      <c r="AH25" s="8" t="s">
        <v>681</v>
      </c>
      <c r="AI25" s="8" t="s">
        <v>678</v>
      </c>
      <c r="AJ25" s="8" t="s">
        <v>128</v>
      </c>
      <c r="AK25" s="8" t="str">
        <f>G25</f>
        <v>Basement</v>
      </c>
      <c r="AO25" s="8" t="str">
        <f>IF(AND(ISBLANK(AM25), ISBLANK(AN25)), "", _xlfn.CONCAT("[", IF(ISBLANK(AM25), "", _xlfn.CONCAT("[""mac"", """, AM25, """]")), IF(ISBLANK(AN25), "", _xlfn.CONCAT(", [""ip"", """, AN25, """]")), "]"))</f>
        <v/>
      </c>
    </row>
    <row r="26" spans="1:41" ht="16" hidden="1" customHeight="1" x14ac:dyDescent="0.2">
      <c r="A26" s="35">
        <v>1022</v>
      </c>
      <c r="B26" s="8" t="s">
        <v>26</v>
      </c>
      <c r="C26" s="8" t="s">
        <v>39</v>
      </c>
      <c r="D26" s="8" t="s">
        <v>27</v>
      </c>
      <c r="E26" s="8" t="s">
        <v>769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770</v>
      </c>
      <c r="N26" s="8"/>
      <c r="O26" s="10"/>
      <c r="P26" s="10"/>
      <c r="Q26" s="10"/>
      <c r="R26" s="10"/>
      <c r="S26" s="10"/>
      <c r="T26" s="8"/>
      <c r="U26" s="8" t="s">
        <v>88</v>
      </c>
      <c r="V26" s="8" t="s">
        <v>89</v>
      </c>
      <c r="W26" s="8" t="s">
        <v>433</v>
      </c>
      <c r="Y26" s="10"/>
      <c r="AA26" s="8" t="str">
        <f>IF(ISBLANK(Z26),  "", _xlfn.CONCAT("haas/entity/sensor/", LOWER(C26), "/", E26, "/config"))</f>
        <v/>
      </c>
      <c r="AB26" s="8" t="str">
        <f>IF(ISBLANK(Z26),  "", _xlfn.CONCAT(LOWER(C26), "/", E26))</f>
        <v/>
      </c>
      <c r="AE26" s="11" t="s">
        <v>192</v>
      </c>
      <c r="AF26" s="8" t="s">
        <v>535</v>
      </c>
      <c r="AG26" s="10">
        <v>3.15</v>
      </c>
      <c r="AH26" s="8" t="s">
        <v>509</v>
      </c>
      <c r="AI26" s="8" t="s">
        <v>36</v>
      </c>
      <c r="AJ26" s="8" t="s">
        <v>37</v>
      </c>
      <c r="AK26" s="8" t="s">
        <v>28</v>
      </c>
      <c r="AO26" s="8" t="str">
        <f>IF(AND(ISBLANK(AM26), ISBLANK(AN26)), "", _xlfn.CONCAT("[", IF(ISBLANK(AM26), "", _xlfn.CONCAT("[""mac"", """, AM26, """]")), IF(ISBLANK(AN26), "", _xlfn.CONCAT(", [""ip"", """, AN26, """]")), "]"))</f>
        <v/>
      </c>
    </row>
    <row r="27" spans="1:41" ht="16" hidden="1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423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L27" s="8" t="s">
        <v>136</v>
      </c>
      <c r="N27" s="8"/>
      <c r="O27" s="10" t="s">
        <v>432</v>
      </c>
      <c r="P27" s="10"/>
      <c r="Q27" s="10"/>
      <c r="R27" s="10"/>
      <c r="S27" s="10"/>
      <c r="T27" s="8" t="s">
        <v>31</v>
      </c>
      <c r="U27" s="8" t="s">
        <v>88</v>
      </c>
      <c r="V27" s="8" t="s">
        <v>89</v>
      </c>
      <c r="W27" s="8" t="s">
        <v>433</v>
      </c>
      <c r="X27" s="8">
        <v>300</v>
      </c>
      <c r="Y27" s="10" t="s">
        <v>34</v>
      </c>
      <c r="Z27" s="8" t="s">
        <v>177</v>
      </c>
      <c r="AA27" s="8" t="str">
        <f>IF(ISBLANK(Z27),  "", _xlfn.CONCAT("haas/entity/sensor/", LOWER(C27), "/", E27, "/config"))</f>
        <v>haas/entity/sensor/weewx/compensation_sensor_rack_temperature/config</v>
      </c>
      <c r="AB27" s="8" t="str">
        <f>IF(ISBLANK(Z27),  "", _xlfn.CONCAT(LOWER(C27), "/", E27))</f>
        <v>weewx/compensation_sensor_rack_temperature</v>
      </c>
      <c r="AC27" s="8" t="s">
        <v>387</v>
      </c>
      <c r="AD27" s="8">
        <v>1</v>
      </c>
      <c r="AE27" s="11" t="s">
        <v>192</v>
      </c>
      <c r="AF27" s="8" t="s">
        <v>535</v>
      </c>
      <c r="AG27" s="10">
        <v>3.15</v>
      </c>
      <c r="AH27" s="8" t="s">
        <v>509</v>
      </c>
      <c r="AI27" s="8" t="s">
        <v>36</v>
      </c>
      <c r="AJ27" s="8" t="s">
        <v>37</v>
      </c>
      <c r="AK27" s="8" t="s">
        <v>28</v>
      </c>
      <c r="AO27" s="8" t="str">
        <f>IF(AND(ISBLANK(AM27), ISBLANK(AN27)), "", _xlfn.CONCAT("[", IF(ISBLANK(AM27), "", _xlfn.CONCAT("[""mac"", """, AM27, """]")), IF(ISBLANK(AN27), "", _xlfn.CONCAT(", [""ip"", """, AN27, """]")), "]"))</f>
        <v/>
      </c>
    </row>
    <row r="28" spans="1:41" ht="16" hidden="1" customHeight="1" x14ac:dyDescent="0.2">
      <c r="A28" s="35">
        <v>1024</v>
      </c>
      <c r="B28" s="8" t="s">
        <v>26</v>
      </c>
      <c r="C28" s="8" t="s">
        <v>39</v>
      </c>
      <c r="D28" s="8" t="s">
        <v>27</v>
      </c>
      <c r="E28" s="8" t="s">
        <v>424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N28" s="8"/>
      <c r="O28" s="10" t="s">
        <v>432</v>
      </c>
      <c r="P28" s="10"/>
      <c r="Q28" s="10"/>
      <c r="R28" s="10"/>
      <c r="S28" s="10"/>
      <c r="T28" s="8" t="s">
        <v>31</v>
      </c>
      <c r="U28" s="8" t="s">
        <v>88</v>
      </c>
      <c r="V28" s="8" t="s">
        <v>89</v>
      </c>
      <c r="W28" s="8" t="s">
        <v>433</v>
      </c>
      <c r="X28" s="8">
        <v>300</v>
      </c>
      <c r="Y28" s="10" t="s">
        <v>34</v>
      </c>
      <c r="Z28" s="8" t="s">
        <v>93</v>
      </c>
      <c r="AA28" s="8" t="str">
        <f>IF(ISBLANK(Z28),  "", _xlfn.CONCAT("haas/entity/sensor/", LOWER(C28), "/", E28, "/config"))</f>
        <v>haas/entity/sensor/weewx/compensation_sensor_roof_apparent_temperature/config</v>
      </c>
      <c r="AB28" s="8" t="str">
        <f>IF(ISBLANK(Z28),  "", _xlfn.CONCAT(LOWER(C28), "/", E28))</f>
        <v>weewx/compensation_sensor_roof_apparent_temperature</v>
      </c>
      <c r="AC28" s="8" t="s">
        <v>387</v>
      </c>
      <c r="AD28" s="8">
        <v>1</v>
      </c>
      <c r="AE28" s="11" t="s">
        <v>192</v>
      </c>
      <c r="AF28" s="8" t="s">
        <v>535</v>
      </c>
      <c r="AG28" s="10">
        <v>3.15</v>
      </c>
      <c r="AH28" s="8" t="s">
        <v>509</v>
      </c>
      <c r="AI28" s="8" t="s">
        <v>36</v>
      </c>
      <c r="AJ28" s="8" t="s">
        <v>37</v>
      </c>
      <c r="AK28" s="8" t="s">
        <v>38</v>
      </c>
      <c r="AO28" s="8" t="str">
        <f>IF(AND(ISBLANK(AM28), ISBLANK(AN28)), "", _xlfn.CONCAT("[", IF(ISBLANK(AM28), "", _xlfn.CONCAT("[""mac"", """, AM28, """]")), IF(ISBLANK(AN28), "", _xlfn.CONCAT(", [""ip"", """, AN28, """]")), "]"))</f>
        <v/>
      </c>
    </row>
    <row r="29" spans="1:41" ht="16" hidden="1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425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N29" s="8"/>
      <c r="O29" s="10" t="s">
        <v>432</v>
      </c>
      <c r="P29" s="10"/>
      <c r="Q29" s="10"/>
      <c r="R29" s="10"/>
      <c r="S29" s="10"/>
      <c r="T29" s="8" t="s">
        <v>31</v>
      </c>
      <c r="U29" s="8" t="s">
        <v>88</v>
      </c>
      <c r="V29" s="8" t="s">
        <v>89</v>
      </c>
      <c r="W29" s="8" t="s">
        <v>433</v>
      </c>
      <c r="X29" s="8">
        <v>300</v>
      </c>
      <c r="Y29" s="10" t="s">
        <v>34</v>
      </c>
      <c r="Z29" s="8" t="s">
        <v>95</v>
      </c>
      <c r="AA29" s="8" t="str">
        <f>IF(ISBLANK(Z29),  "", _xlfn.CONCAT("haas/entity/sensor/", LOWER(C29), "/", E29, "/config"))</f>
        <v>haas/entity/sensor/weewx/compensation_sensor_roof_dew_point/config</v>
      </c>
      <c r="AB29" s="8" t="str">
        <f>IF(ISBLANK(Z29),  "", _xlfn.CONCAT(LOWER(C29), "/", E29))</f>
        <v>weewx/compensation_sensor_roof_dew_point</v>
      </c>
      <c r="AC29" s="8" t="s">
        <v>387</v>
      </c>
      <c r="AD29" s="8">
        <v>1</v>
      </c>
      <c r="AE29" s="11" t="s">
        <v>192</v>
      </c>
      <c r="AF29" s="8" t="s">
        <v>535</v>
      </c>
      <c r="AG29" s="10">
        <v>3.15</v>
      </c>
      <c r="AH29" s="8" t="s">
        <v>509</v>
      </c>
      <c r="AI29" s="8" t="s">
        <v>36</v>
      </c>
      <c r="AJ29" s="8" t="s">
        <v>37</v>
      </c>
      <c r="AK29" s="8" t="s">
        <v>38</v>
      </c>
      <c r="AO29" s="8" t="str">
        <f>IF(AND(ISBLANK(AM29), ISBLANK(AN29)), "", _xlfn.CONCAT("[", IF(ISBLANK(AM29), "", _xlfn.CONCAT("[""mac"", """, AM29, """]")), IF(ISBLANK(AN29), "", _xlfn.CONCAT(", [""ip"", """, AN29, """]")), "]"))</f>
        <v/>
      </c>
    </row>
    <row r="30" spans="1:41" ht="16" hidden="1" customHeight="1" x14ac:dyDescent="0.2">
      <c r="A30" s="35">
        <v>1026</v>
      </c>
      <c r="B30" s="8" t="s">
        <v>26</v>
      </c>
      <c r="C30" s="8" t="s">
        <v>39</v>
      </c>
      <c r="D30" s="8" t="s">
        <v>27</v>
      </c>
      <c r="E30" s="8" t="s">
        <v>426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N30" s="8"/>
      <c r="O30" s="10" t="s">
        <v>432</v>
      </c>
      <c r="P30" s="10"/>
      <c r="Q30" s="10"/>
      <c r="R30" s="10"/>
      <c r="S30" s="10"/>
      <c r="T30" s="8" t="s">
        <v>31</v>
      </c>
      <c r="U30" s="8" t="s">
        <v>88</v>
      </c>
      <c r="V30" s="8" t="s">
        <v>89</v>
      </c>
      <c r="W30" s="8" t="s">
        <v>433</v>
      </c>
      <c r="X30" s="8">
        <v>300</v>
      </c>
      <c r="Y30" s="10" t="s">
        <v>34</v>
      </c>
      <c r="Z30" s="8" t="s">
        <v>97</v>
      </c>
      <c r="AA30" s="8" t="str">
        <f>IF(ISBLANK(Z30),  "", _xlfn.CONCAT("haas/entity/sensor/", LOWER(C30), "/", E30, "/config"))</f>
        <v>haas/entity/sensor/weewx/compensation_sensor_roof_heat_index/config</v>
      </c>
      <c r="AB30" s="8" t="str">
        <f>IF(ISBLANK(Z30),  "", _xlfn.CONCAT(LOWER(C30), "/", E30))</f>
        <v>weewx/compensation_sensor_roof_heat_index</v>
      </c>
      <c r="AC30" s="8" t="s">
        <v>387</v>
      </c>
      <c r="AD30" s="8">
        <v>1</v>
      </c>
      <c r="AE30" s="11" t="s">
        <v>192</v>
      </c>
      <c r="AF30" s="8" t="s">
        <v>535</v>
      </c>
      <c r="AG30" s="10">
        <v>3.15</v>
      </c>
      <c r="AH30" s="8" t="s">
        <v>509</v>
      </c>
      <c r="AI30" s="8" t="s">
        <v>36</v>
      </c>
      <c r="AJ30" s="8" t="s">
        <v>37</v>
      </c>
      <c r="AK30" s="8" t="s">
        <v>38</v>
      </c>
      <c r="AO30" s="8" t="str">
        <f>IF(AND(ISBLANK(AM30), ISBLANK(AN30)), "", _xlfn.CONCAT("[", IF(ISBLANK(AM30), "", _xlfn.CONCAT("[""mac"", """, AM30, """]")), IF(ISBLANK(AN30), "", _xlfn.CONCAT(", [""ip"", """, AN30, """]")), "]"))</f>
        <v/>
      </c>
    </row>
    <row r="31" spans="1:41" ht="16" hidden="1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427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N31" s="8"/>
      <c r="O31" s="10" t="s">
        <v>432</v>
      </c>
      <c r="P31" s="10"/>
      <c r="Q31" s="10"/>
      <c r="R31" s="10"/>
      <c r="S31" s="10"/>
      <c r="T31" s="8" t="s">
        <v>31</v>
      </c>
      <c r="U31" s="8" t="s">
        <v>88</v>
      </c>
      <c r="V31" s="8" t="s">
        <v>89</v>
      </c>
      <c r="W31" s="8" t="s">
        <v>433</v>
      </c>
      <c r="X31" s="8">
        <v>300</v>
      </c>
      <c r="Y31" s="10" t="s">
        <v>34</v>
      </c>
      <c r="Z31" s="8" t="s">
        <v>99</v>
      </c>
      <c r="AA31" s="8" t="str">
        <f>IF(ISBLANK(Z31),  "", _xlfn.CONCAT("haas/entity/sensor/", LOWER(C31), "/", E31, "/config"))</f>
        <v>haas/entity/sensor/weewx/compensation_sensor_roof_humidity_index/config</v>
      </c>
      <c r="AB31" s="8" t="str">
        <f>IF(ISBLANK(Z31),  "", _xlfn.CONCAT(LOWER(C31), "/", E31))</f>
        <v>weewx/compensation_sensor_roof_humidity_index</v>
      </c>
      <c r="AC31" s="8" t="s">
        <v>387</v>
      </c>
      <c r="AD31" s="8">
        <v>1</v>
      </c>
      <c r="AE31" s="11" t="s">
        <v>192</v>
      </c>
      <c r="AF31" s="8" t="s">
        <v>535</v>
      </c>
      <c r="AG31" s="10">
        <v>3.15</v>
      </c>
      <c r="AH31" s="8" t="s">
        <v>509</v>
      </c>
      <c r="AI31" s="8" t="s">
        <v>36</v>
      </c>
      <c r="AJ31" s="8" t="s">
        <v>37</v>
      </c>
      <c r="AK31" s="8" t="s">
        <v>38</v>
      </c>
      <c r="AO31" s="8" t="str">
        <f>IF(AND(ISBLANK(AM31), ISBLANK(AN31)), "", _xlfn.CONCAT("[", IF(ISBLANK(AM31), "", _xlfn.CONCAT("[""mac"", """, AM31, """]")), IF(ISBLANK(AN31), "", _xlfn.CONCAT(", [""ip"", """, AN31, """]")), "]"))</f>
        <v/>
      </c>
    </row>
    <row r="32" spans="1:41" ht="16" hidden="1" customHeight="1" x14ac:dyDescent="0.2">
      <c r="A32" s="35">
        <v>1028</v>
      </c>
      <c r="B32" s="8" t="s">
        <v>26</v>
      </c>
      <c r="C32" s="8" t="s">
        <v>39</v>
      </c>
      <c r="D32" s="8" t="s">
        <v>27</v>
      </c>
      <c r="E32" s="8" t="s">
        <v>428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N32" s="8"/>
      <c r="O32" s="10" t="s">
        <v>432</v>
      </c>
      <c r="P32" s="10"/>
      <c r="Q32" s="10"/>
      <c r="R32" s="10"/>
      <c r="S32" s="10"/>
      <c r="T32" s="8" t="s">
        <v>31</v>
      </c>
      <c r="U32" s="8" t="s">
        <v>88</v>
      </c>
      <c r="V32" s="8" t="s">
        <v>89</v>
      </c>
      <c r="W32" s="8" t="s">
        <v>433</v>
      </c>
      <c r="X32" s="8">
        <v>300</v>
      </c>
      <c r="Y32" s="10" t="s">
        <v>34</v>
      </c>
      <c r="Z32" s="8" t="s">
        <v>101</v>
      </c>
      <c r="AA32" s="8" t="str">
        <f>IF(ISBLANK(Z32),  "", _xlfn.CONCAT("haas/entity/sensor/", LOWER(C32), "/", E32, "/config"))</f>
        <v>haas/entity/sensor/weewx/compensation_sensor_rack_dew_point/config</v>
      </c>
      <c r="AB32" s="8" t="str">
        <f>IF(ISBLANK(Z32),  "", _xlfn.CONCAT(LOWER(C32), "/", E32))</f>
        <v>weewx/compensation_sensor_rack_dew_point</v>
      </c>
      <c r="AC32" s="8" t="s">
        <v>387</v>
      </c>
      <c r="AD32" s="8">
        <v>1</v>
      </c>
      <c r="AE32" s="11" t="s">
        <v>192</v>
      </c>
      <c r="AF32" s="8" t="s">
        <v>535</v>
      </c>
      <c r="AG32" s="10">
        <v>3.15</v>
      </c>
      <c r="AH32" s="8" t="s">
        <v>509</v>
      </c>
      <c r="AI32" s="8" t="s">
        <v>36</v>
      </c>
      <c r="AJ32" s="8" t="s">
        <v>37</v>
      </c>
      <c r="AK32" s="8" t="s">
        <v>28</v>
      </c>
      <c r="AO32" s="8" t="str">
        <f>IF(AND(ISBLANK(AM32), ISBLANK(AN32)), "", _xlfn.CONCAT("[", IF(ISBLANK(AM32), "", _xlfn.CONCAT("[""mac"", """, AM32, """]")), IF(ISBLANK(AN32), "", _xlfn.CONCAT(", [""ip"", """, AN32, """]")), "]"))</f>
        <v/>
      </c>
    </row>
    <row r="33" spans="1:41" ht="16" hidden="1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429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N33" s="8"/>
      <c r="O33" s="10" t="s">
        <v>432</v>
      </c>
      <c r="P33" s="10"/>
      <c r="Q33" s="10"/>
      <c r="R33" s="10"/>
      <c r="S33" s="10"/>
      <c r="T33" s="8" t="s">
        <v>31</v>
      </c>
      <c r="U33" s="8" t="s">
        <v>88</v>
      </c>
      <c r="V33" s="8" t="s">
        <v>89</v>
      </c>
      <c r="W33" s="8" t="s">
        <v>433</v>
      </c>
      <c r="X33" s="8">
        <v>300</v>
      </c>
      <c r="Y33" s="10" t="s">
        <v>34</v>
      </c>
      <c r="Z33" s="8" t="s">
        <v>103</v>
      </c>
      <c r="AA33" s="8" t="str">
        <f>IF(ISBLANK(Z33),  "", _xlfn.CONCAT("haas/entity/sensor/", LOWER(C33), "/", E33, "/config"))</f>
        <v>haas/entity/sensor/weewx/compensation_sensor_roof_wind_chill_temperature/config</v>
      </c>
      <c r="AB33" s="8" t="str">
        <f>IF(ISBLANK(Z33),  "", _xlfn.CONCAT(LOWER(C33), "/", E33))</f>
        <v>weewx/compensation_sensor_roof_wind_chill_temperature</v>
      </c>
      <c r="AC33" s="8" t="s">
        <v>387</v>
      </c>
      <c r="AD33" s="8">
        <v>1</v>
      </c>
      <c r="AE33" s="11" t="s">
        <v>192</v>
      </c>
      <c r="AF33" s="8" t="s">
        <v>535</v>
      </c>
      <c r="AG33" s="10">
        <v>3.15</v>
      </c>
      <c r="AH33" s="8" t="s">
        <v>509</v>
      </c>
      <c r="AI33" s="8" t="s">
        <v>36</v>
      </c>
      <c r="AJ33" s="8" t="s">
        <v>37</v>
      </c>
      <c r="AK33" s="8" t="s">
        <v>38</v>
      </c>
      <c r="AO33" s="8" t="str">
        <f>IF(AND(ISBLANK(AM33), ISBLANK(AN33)), "", _xlfn.CONCAT("[", IF(ISBLANK(AM33), "", _xlfn.CONCAT("[""mac"", """, AM33, """]")), IF(ISBLANK(AN33), "", _xlfn.CONCAT(", [""ip"", """, AN33, """]")), "]"))</f>
        <v/>
      </c>
    </row>
    <row r="34" spans="1:41" ht="16" hidden="1" customHeight="1" x14ac:dyDescent="0.2">
      <c r="A34" s="35">
        <v>1030</v>
      </c>
      <c r="B34" s="8" t="s">
        <v>26</v>
      </c>
      <c r="C34" s="8" t="s">
        <v>710</v>
      </c>
      <c r="D34" s="8" t="s">
        <v>460</v>
      </c>
      <c r="E34" s="8" t="s">
        <v>459</v>
      </c>
      <c r="F34" s="8" t="str">
        <f>IF(ISBLANK(E34), "", Table2[[#This Row],[unique_id]])</f>
        <v>column_break</v>
      </c>
      <c r="G34" s="8" t="s">
        <v>456</v>
      </c>
      <c r="H34" s="8" t="s">
        <v>87</v>
      </c>
      <c r="I34" s="8" t="s">
        <v>30</v>
      </c>
      <c r="L34" s="8" t="s">
        <v>457</v>
      </c>
      <c r="M34" s="8" t="s">
        <v>458</v>
      </c>
      <c r="N34" s="8"/>
      <c r="O34" s="10"/>
      <c r="P34" s="10"/>
      <c r="Q34" s="10"/>
      <c r="R34" s="10"/>
      <c r="S34" s="10"/>
      <c r="T34" s="8"/>
      <c r="Y34" s="10"/>
      <c r="AB34" s="8" t="str">
        <f>IF(ISBLANK(Z34),  "", _xlfn.CONCAT(LOWER(C34), "/", E34))</f>
        <v/>
      </c>
      <c r="AE34" s="11"/>
      <c r="AO34" s="8" t="str">
        <f>IF(AND(ISBLANK(AM34), ISBLANK(AN34)), "", _xlfn.CONCAT("[", IF(ISBLANK(AM34), "", _xlfn.CONCAT("[""mac"", """, AM34, """]")), IF(ISBLANK(AN34), "", _xlfn.CONCAT(", [""ip"", """, AN34, """]")), "]"))</f>
        <v/>
      </c>
    </row>
    <row r="35" spans="1:41" ht="16" hidden="1" customHeight="1" x14ac:dyDescent="0.2">
      <c r="A35" s="8">
        <v>1040</v>
      </c>
      <c r="B35" s="8" t="s">
        <v>26</v>
      </c>
      <c r="C35" s="8" t="s">
        <v>730</v>
      </c>
      <c r="D35" s="8" t="s">
        <v>27</v>
      </c>
      <c r="E35" s="8" t="s">
        <v>734</v>
      </c>
      <c r="F35" s="8" t="str">
        <f>IF(ISBLANK(E35), "", Table2[[#This Row],[unique_id]])</f>
        <v>lounge_air_purifier_pm25</v>
      </c>
      <c r="G35" s="8" t="s">
        <v>207</v>
      </c>
      <c r="H35" s="8" t="s">
        <v>733</v>
      </c>
      <c r="I35" s="8" t="s">
        <v>30</v>
      </c>
      <c r="L35" s="8" t="s">
        <v>90</v>
      </c>
      <c r="N35" s="8" t="s">
        <v>706</v>
      </c>
      <c r="O35" s="10"/>
      <c r="P35" s="10"/>
      <c r="Q35" s="10"/>
      <c r="R35" s="10"/>
      <c r="S35" s="10"/>
      <c r="T35" s="8"/>
      <c r="W35" s="8" t="s">
        <v>736</v>
      </c>
      <c r="AA35" s="8" t="str">
        <f>IF(ISBLANK(Z35),  "", _xlfn.CONCAT("haas/entity/sensor/", LOWER(C35), "/", E35, "/config"))</f>
        <v/>
      </c>
      <c r="AB35" s="8" t="str">
        <f>IF(ISBLANK(Z35),  "", _xlfn.CONCAT(LOWER(C35), "/", E35))</f>
        <v/>
      </c>
      <c r="AO35" s="8" t="str">
        <f>IF(AND(ISBLANK(AM35), ISBLANK(AN35)), "", _xlfn.CONCAT("[", IF(ISBLANK(AM35), "", _xlfn.CONCAT("[""mac"", """, AM35, """]")), IF(ISBLANK(AN35), "", _xlfn.CONCAT(", [""ip"", """, AN35, """]")), "]"))</f>
        <v/>
      </c>
    </row>
    <row r="36" spans="1:41" ht="16" hidden="1" customHeight="1" x14ac:dyDescent="0.2">
      <c r="A36" s="8">
        <v>1041</v>
      </c>
      <c r="B36" s="8" t="s">
        <v>26</v>
      </c>
      <c r="C36" s="8" t="s">
        <v>730</v>
      </c>
      <c r="D36" s="8" t="s">
        <v>27</v>
      </c>
      <c r="E36" s="8" t="s">
        <v>845</v>
      </c>
      <c r="F36" s="8" t="str">
        <f>IF(ISBLANK(E36), "", Table2[[#This Row],[unique_id]])</f>
        <v>dining_air_purifier_pm25</v>
      </c>
      <c r="G36" s="8" t="s">
        <v>206</v>
      </c>
      <c r="H36" s="8" t="s">
        <v>733</v>
      </c>
      <c r="I36" s="8" t="s">
        <v>30</v>
      </c>
      <c r="L36" s="8" t="s">
        <v>90</v>
      </c>
      <c r="N36" s="8" t="s">
        <v>706</v>
      </c>
      <c r="O36" s="10"/>
      <c r="P36" s="10"/>
      <c r="Q36" s="10"/>
      <c r="R36" s="10"/>
      <c r="S36" s="10"/>
      <c r="T36" s="8"/>
      <c r="W36" s="8" t="s">
        <v>736</v>
      </c>
      <c r="AA36" s="8" t="str">
        <f>IF(ISBLANK(Z36),  "", _xlfn.CONCAT("haas/entity/sensor/", LOWER(C36), "/", E36, "/config"))</f>
        <v/>
      </c>
      <c r="AB36" s="8" t="str">
        <f>IF(ISBLANK(Z36),  "", _xlfn.CONCAT(LOWER(C36), "/", E36))</f>
        <v/>
      </c>
      <c r="AO36" s="8" t="str">
        <f>IF(AND(ISBLANK(AM36), ISBLANK(AN36)), "", _xlfn.CONCAT("[", IF(ISBLANK(AM36), "", _xlfn.CONCAT("[""mac"", """, AM36, """]")), IF(ISBLANK(AN36), "", _xlfn.CONCAT(", [""ip"", """, AN36, """]")), "]"))</f>
        <v/>
      </c>
    </row>
    <row r="37" spans="1:41" ht="16" hidden="1" customHeight="1" x14ac:dyDescent="0.2">
      <c r="A37" s="8">
        <v>1042</v>
      </c>
      <c r="B37" s="8" t="s">
        <v>26</v>
      </c>
      <c r="C37" s="8" t="s">
        <v>710</v>
      </c>
      <c r="D37" s="8" t="s">
        <v>460</v>
      </c>
      <c r="E37" s="8" t="s">
        <v>459</v>
      </c>
      <c r="F37" s="8" t="str">
        <f>IF(ISBLANK(E37), "", Table2[[#This Row],[unique_id]])</f>
        <v>column_break</v>
      </c>
      <c r="G37" s="8" t="s">
        <v>456</v>
      </c>
      <c r="H37" s="8" t="s">
        <v>733</v>
      </c>
      <c r="I37" s="8" t="s">
        <v>30</v>
      </c>
      <c r="L37" s="8" t="s">
        <v>457</v>
      </c>
      <c r="M37" s="8" t="s">
        <v>458</v>
      </c>
      <c r="N37" s="8"/>
      <c r="O37" s="10"/>
      <c r="P37" s="10"/>
      <c r="Q37" s="10"/>
      <c r="R37" s="10"/>
      <c r="S37" s="10"/>
      <c r="T37" s="8"/>
      <c r="W37" s="8" t="s">
        <v>736</v>
      </c>
      <c r="AB37" s="8" t="str">
        <f>IF(ISBLANK(Z37),  "", _xlfn.CONCAT(LOWER(C37), "/", E37))</f>
        <v/>
      </c>
      <c r="AO37" s="8" t="str">
        <f>IF(AND(ISBLANK(AM37), ISBLANK(AN37)), "", _xlfn.CONCAT("[", IF(ISBLANK(AM37), "", _xlfn.CONCAT("[""mac"", """, AM37, """]")), IF(ISBLANK(AN37), "", _xlfn.CONCAT(", [""ip"", """, AN37, """]")), "]"))</f>
        <v/>
      </c>
    </row>
    <row r="38" spans="1:41" ht="16" hidden="1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430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L38" s="8" t="s">
        <v>90</v>
      </c>
      <c r="N38" s="8" t="s">
        <v>706</v>
      </c>
      <c r="O38" s="10" t="s">
        <v>432</v>
      </c>
      <c r="P38" s="10"/>
      <c r="Q38" s="10"/>
      <c r="R38" s="10"/>
      <c r="S38" s="10"/>
      <c r="T38" s="8" t="s">
        <v>31</v>
      </c>
      <c r="U38" s="8" t="s">
        <v>32</v>
      </c>
      <c r="V38" s="8" t="s">
        <v>33</v>
      </c>
      <c r="W38" s="8" t="s">
        <v>435</v>
      </c>
      <c r="X38" s="8">
        <v>300</v>
      </c>
      <c r="Y38" s="10" t="s">
        <v>34</v>
      </c>
      <c r="Z38" s="8" t="s">
        <v>40</v>
      </c>
      <c r="AA38" s="8" t="str">
        <f>IF(ISBLANK(Z38),  "", _xlfn.CONCAT("haas/entity/sensor/", LOWER(C38), "/", E38, "/config"))</f>
        <v>haas/entity/sensor/weewx/compensation_sensor_roof_humidity/config</v>
      </c>
      <c r="AB38" s="8" t="str">
        <f>IF(ISBLANK(Z38),  "", _xlfn.CONCAT(LOWER(C38), "/", E38))</f>
        <v>weewx/compensation_sensor_roof_humidity</v>
      </c>
      <c r="AC38" s="8" t="s">
        <v>388</v>
      </c>
      <c r="AD38" s="8">
        <v>1</v>
      </c>
      <c r="AE38" s="11" t="s">
        <v>192</v>
      </c>
      <c r="AF38" s="8" t="s">
        <v>535</v>
      </c>
      <c r="AG38" s="10">
        <v>3.15</v>
      </c>
      <c r="AH38" s="8" t="s">
        <v>509</v>
      </c>
      <c r="AI38" s="8" t="s">
        <v>36</v>
      </c>
      <c r="AJ38" s="8" t="s">
        <v>37</v>
      </c>
      <c r="AK38" s="8" t="s">
        <v>38</v>
      </c>
      <c r="AO38" s="8" t="str">
        <f>IF(AND(ISBLANK(AM38), ISBLANK(AN38)), "", _xlfn.CONCAT("[", IF(ISBLANK(AM38), "", _xlfn.CONCAT("[""mac"", """, AM38, """]")), IF(ISBLANK(AN38), "", _xlfn.CONCAT(", [""ip"", """, AN38, """]")), "]"))</f>
        <v/>
      </c>
    </row>
    <row r="39" spans="1:41" ht="16" hidden="1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980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L39" s="8" t="s">
        <v>90</v>
      </c>
      <c r="N39" s="8" t="s">
        <v>706</v>
      </c>
      <c r="O39" s="10" t="s">
        <v>432</v>
      </c>
      <c r="P39" s="10"/>
      <c r="Q39" s="10"/>
      <c r="R39" s="10"/>
      <c r="S39" s="10"/>
      <c r="T39" s="8"/>
      <c r="W39" s="8" t="s">
        <v>435</v>
      </c>
      <c r="Y39" s="10"/>
      <c r="AA39" s="8" t="str">
        <f>IF(ISBLANK(Z39),  "", _xlfn.CONCAT("haas/entity/sensor/", LOWER(C39), "/", E39, "/config"))</f>
        <v/>
      </c>
      <c r="AB39" s="8" t="str">
        <f>IF(ISBLANK(Z39),  "", _xlfn.CONCAT(LOWER(C39), "/", E39))</f>
        <v/>
      </c>
      <c r="AE39" s="11"/>
      <c r="AF39" s="8" t="str">
        <f>LOWER(_xlfn.CONCAT(Table2[[#This Row],[device_manufacturer]], "-",Table2[[#This Row],[device_suggested_area]]))</f>
        <v>netatmo-ada</v>
      </c>
      <c r="AG39" s="10" t="s">
        <v>679</v>
      </c>
      <c r="AH39" s="8" t="s">
        <v>681</v>
      </c>
      <c r="AI39" s="8" t="s">
        <v>677</v>
      </c>
      <c r="AJ39" s="8" t="s">
        <v>128</v>
      </c>
      <c r="AK39" s="8" t="str">
        <f>G39</f>
        <v>Ada</v>
      </c>
      <c r="AO39" s="8" t="str">
        <f>IF(AND(ISBLANK(AM39), ISBLANK(AN39)), "", _xlfn.CONCAT("[", IF(ISBLANK(AM39), "", _xlfn.CONCAT("[""mac"", """, AM39, """]")), IF(ISBLANK(AN39), "", _xlfn.CONCAT(", [""ip"", """, AN39, """]")), "]"))</f>
        <v/>
      </c>
    </row>
    <row r="40" spans="1:41" ht="16" hidden="1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981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L40" s="8" t="s">
        <v>90</v>
      </c>
      <c r="N40" s="8" t="s">
        <v>706</v>
      </c>
      <c r="O40" s="10" t="s">
        <v>432</v>
      </c>
      <c r="P40" s="10"/>
      <c r="Q40" s="10"/>
      <c r="R40" s="10"/>
      <c r="S40" s="10"/>
      <c r="T40" s="8"/>
      <c r="W40" s="8" t="s">
        <v>435</v>
      </c>
      <c r="Y40" s="10"/>
      <c r="AA40" s="8" t="str">
        <f>IF(ISBLANK(Z40),  "", _xlfn.CONCAT("haas/entity/sensor/", LOWER(C40), "/", E40, "/config"))</f>
        <v/>
      </c>
      <c r="AB40" s="8" t="str">
        <f>IF(ISBLANK(Z40),  "", _xlfn.CONCAT(LOWER(C40), "/", E40))</f>
        <v/>
      </c>
      <c r="AE40" s="11"/>
      <c r="AF40" s="8" t="str">
        <f>LOWER(_xlfn.CONCAT(Table2[[#This Row],[device_manufacturer]], "-",Table2[[#This Row],[device_suggested_area]]))</f>
        <v>netatmo-edwin</v>
      </c>
      <c r="AG40" s="10" t="s">
        <v>679</v>
      </c>
      <c r="AH40" s="8" t="s">
        <v>681</v>
      </c>
      <c r="AI40" s="8" t="s">
        <v>677</v>
      </c>
      <c r="AJ40" s="8" t="s">
        <v>128</v>
      </c>
      <c r="AK40" s="8" t="str">
        <f>G40</f>
        <v>Edwin</v>
      </c>
      <c r="AO40" s="8" t="str">
        <f>IF(AND(ISBLANK(AM40), ISBLANK(AN40)), "", _xlfn.CONCAT("[", IF(ISBLANK(AM40), "", _xlfn.CONCAT("[""mac"", """, AM40, """]")), IF(ISBLANK(AN40), "", _xlfn.CONCAT(", [""ip"", """, AN40, """]")), "]"))</f>
        <v/>
      </c>
    </row>
    <row r="41" spans="1:41" ht="16" hidden="1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982</v>
      </c>
      <c r="F41" s="8" t="str">
        <f>IF(ISBLANK(E41), "", Table2[[#This Row],[unique_id]])</f>
        <v>compensation_sensor_bertram_2_office_lounge_humidity</v>
      </c>
      <c r="G41" s="8" t="s">
        <v>207</v>
      </c>
      <c r="H41" s="8" t="s">
        <v>29</v>
      </c>
      <c r="I41" s="8" t="s">
        <v>30</v>
      </c>
      <c r="L41" s="8" t="s">
        <v>90</v>
      </c>
      <c r="N41" s="8" t="s">
        <v>706</v>
      </c>
      <c r="O41" s="10" t="s">
        <v>432</v>
      </c>
      <c r="P41" s="10"/>
      <c r="Q41" s="10"/>
      <c r="R41" s="10"/>
      <c r="S41" s="10"/>
      <c r="T41" s="8"/>
      <c r="W41" s="8" t="s">
        <v>435</v>
      </c>
      <c r="Y41" s="10"/>
      <c r="AA41" s="8" t="str">
        <f>IF(ISBLANK(Z41),  "", _xlfn.CONCAT("haas/entity/sensor/", LOWER(C41), "/", E41, "/config"))</f>
        <v/>
      </c>
      <c r="AB41" s="8" t="str">
        <f>IF(ISBLANK(Z41),  "", _xlfn.CONCAT(LOWER(C41), "/", E41))</f>
        <v/>
      </c>
      <c r="AE41" s="11"/>
      <c r="AF41" s="8" t="s">
        <v>764</v>
      </c>
      <c r="AG41" s="10" t="s">
        <v>680</v>
      </c>
      <c r="AH41" s="8" t="s">
        <v>681</v>
      </c>
      <c r="AI41" s="8" t="s">
        <v>678</v>
      </c>
      <c r="AJ41" s="8" t="s">
        <v>128</v>
      </c>
      <c r="AK41" s="8" t="str">
        <f>G41</f>
        <v>Lounge</v>
      </c>
      <c r="AO41" s="8" t="str">
        <f>IF(AND(ISBLANK(AM41), ISBLANK(AN41)), "", _xlfn.CONCAT("[", IF(ISBLANK(AM41), "", _xlfn.CONCAT("[""mac"", """, AM41, """]")), IF(ISBLANK(AN41), "", _xlfn.CONCAT(", [""ip"", """, AN41, """]")), "]"))</f>
        <v/>
      </c>
    </row>
    <row r="42" spans="1:41" ht="16" hidden="1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983</v>
      </c>
      <c r="F42" s="8" t="str">
        <f>IF(ISBLANK(E42), "", Table2[[#This Row],[unique_id]])</f>
        <v>compensation_sensor_parents_humidity</v>
      </c>
      <c r="G42" s="8" t="s">
        <v>205</v>
      </c>
      <c r="H42" s="8" t="s">
        <v>29</v>
      </c>
      <c r="I42" s="8" t="s">
        <v>30</v>
      </c>
      <c r="L42" s="8" t="s">
        <v>136</v>
      </c>
      <c r="N42" s="8" t="s">
        <v>706</v>
      </c>
      <c r="O42" s="10" t="s">
        <v>432</v>
      </c>
      <c r="P42" s="10"/>
      <c r="Q42" s="10"/>
      <c r="R42" s="10"/>
      <c r="S42" s="10"/>
      <c r="T42" s="8"/>
      <c r="W42" s="8" t="s">
        <v>435</v>
      </c>
      <c r="Y42" s="10"/>
      <c r="AA42" s="8" t="str">
        <f>IF(ISBLANK(Z42),  "", _xlfn.CONCAT("haas/entity/sensor/", LOWER(C42), "/", E42, "/config"))</f>
        <v/>
      </c>
      <c r="AB42" s="8" t="str">
        <f>IF(ISBLANK(Z42),  "", _xlfn.CONCAT(LOWER(C42), "/", E42))</f>
        <v/>
      </c>
      <c r="AE42" s="11"/>
      <c r="AF42" s="8" t="str">
        <f>LOWER(_xlfn.CONCAT(Table2[[#This Row],[device_manufacturer]], "-",Table2[[#This Row],[device_suggested_area]]))</f>
        <v>netatmo-parents</v>
      </c>
      <c r="AG42" s="10" t="s">
        <v>679</v>
      </c>
      <c r="AH42" s="8" t="s">
        <v>681</v>
      </c>
      <c r="AI42" s="8" t="s">
        <v>677</v>
      </c>
      <c r="AJ42" s="8" t="s">
        <v>128</v>
      </c>
      <c r="AK42" s="8" t="str">
        <f>G42</f>
        <v>Parents</v>
      </c>
      <c r="AO42" s="8" t="str">
        <f>IF(AND(ISBLANK(AM42), ISBLANK(AN42)), "", _xlfn.CONCAT("[", IF(ISBLANK(AM42), "", _xlfn.CONCAT("[""mac"", """, AM42, """]")), IF(ISBLANK(AN42), "", _xlfn.CONCAT(", [""ip"", """, AN42, """]")), "]"))</f>
        <v/>
      </c>
    </row>
    <row r="43" spans="1:41" ht="16" hidden="1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984</v>
      </c>
      <c r="F43" s="8" t="str">
        <f>IF(ISBLANK(E43), "", Table2[[#This Row],[unique_id]])</f>
        <v>compensation_sensor_bertram_2_office_humidity</v>
      </c>
      <c r="G43" s="8" t="s">
        <v>226</v>
      </c>
      <c r="H43" s="8" t="s">
        <v>29</v>
      </c>
      <c r="I43" s="8" t="s">
        <v>30</v>
      </c>
      <c r="L43" s="8" t="s">
        <v>136</v>
      </c>
      <c r="N43" s="8" t="s">
        <v>706</v>
      </c>
      <c r="O43" s="10" t="s">
        <v>432</v>
      </c>
      <c r="P43" s="10"/>
      <c r="Q43" s="10"/>
      <c r="R43" s="10"/>
      <c r="S43" s="10"/>
      <c r="T43" s="8"/>
      <c r="W43" s="8" t="s">
        <v>435</v>
      </c>
      <c r="Y43" s="10"/>
      <c r="AA43" s="8" t="str">
        <f>IF(ISBLANK(Z43),  "", _xlfn.CONCAT("haas/entity/sensor/", LOWER(C43), "/", E43, "/config"))</f>
        <v/>
      </c>
      <c r="AB43" s="8" t="str">
        <f>IF(ISBLANK(Z43),  "", _xlfn.CONCAT(LOWER(C43), "/", E43))</f>
        <v/>
      </c>
      <c r="AE43" s="11"/>
      <c r="AF43" s="8" t="str">
        <f>LOWER(_xlfn.CONCAT(Table2[[#This Row],[device_manufacturer]], "-",Table2[[#This Row],[device_suggested_area]]))</f>
        <v>netatmo-office</v>
      </c>
      <c r="AG43" s="10" t="s">
        <v>680</v>
      </c>
      <c r="AH43" s="8" t="s">
        <v>681</v>
      </c>
      <c r="AI43" s="8" t="s">
        <v>678</v>
      </c>
      <c r="AJ43" s="8" t="s">
        <v>128</v>
      </c>
      <c r="AK43" s="8" t="str">
        <f>G43</f>
        <v>Office</v>
      </c>
      <c r="AO43" s="8" t="str">
        <f>IF(AND(ISBLANK(AM43), ISBLANK(AN43)), "", _xlfn.CONCAT("[", IF(ISBLANK(AM43), "", _xlfn.CONCAT("[""mac"", """, AM43, """]")), IF(ISBLANK(AN43), "", _xlfn.CONCAT(", [""ip"", """, AN43, """]")), "]"))</f>
        <v/>
      </c>
    </row>
    <row r="44" spans="1:41" ht="16" hidden="1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985</v>
      </c>
      <c r="F44" s="8" t="str">
        <f>IF(ISBLANK(E44), "", Table2[[#This Row],[unique_id]])</f>
        <v>compensation_sensor_bertram_2_kitchen_humidity</v>
      </c>
      <c r="G44" s="8" t="s">
        <v>219</v>
      </c>
      <c r="H44" s="8" t="s">
        <v>29</v>
      </c>
      <c r="I44" s="8" t="s">
        <v>30</v>
      </c>
      <c r="L44" s="8" t="s">
        <v>136</v>
      </c>
      <c r="N44" s="8" t="s">
        <v>706</v>
      </c>
      <c r="O44" s="10" t="s">
        <v>432</v>
      </c>
      <c r="P44" s="10"/>
      <c r="Q44" s="10"/>
      <c r="R44" s="10"/>
      <c r="S44" s="10"/>
      <c r="T44" s="8"/>
      <c r="W44" s="8" t="s">
        <v>435</v>
      </c>
      <c r="Y44" s="10"/>
      <c r="AA44" s="8" t="str">
        <f>IF(ISBLANK(Z44),  "", _xlfn.CONCAT("haas/entity/sensor/", LOWER(C44), "/", E44, "/config"))</f>
        <v/>
      </c>
      <c r="AB44" s="8" t="str">
        <f>IF(ISBLANK(Z44),  "", _xlfn.CONCAT(LOWER(C44), "/", E44))</f>
        <v/>
      </c>
      <c r="AE44" s="11"/>
      <c r="AF44" s="8" t="str">
        <f>LOWER(_xlfn.CONCAT(Table2[[#This Row],[device_manufacturer]], "-",Table2[[#This Row],[device_suggested_area]]))</f>
        <v>netatmo-kitchen</v>
      </c>
      <c r="AG44" s="10" t="s">
        <v>680</v>
      </c>
      <c r="AH44" s="8" t="s">
        <v>681</v>
      </c>
      <c r="AI44" s="8" t="s">
        <v>678</v>
      </c>
      <c r="AJ44" s="8" t="s">
        <v>128</v>
      </c>
      <c r="AK44" s="8" t="str">
        <f>G44</f>
        <v>Kitchen</v>
      </c>
      <c r="AO44" s="8" t="str">
        <f>IF(AND(ISBLANK(AM44), ISBLANK(AN44)), "", _xlfn.CONCAT("[", IF(ISBLANK(AM44), "", _xlfn.CONCAT("[""mac"", """, AM44, """]")), IF(ISBLANK(AN44), "", _xlfn.CONCAT(", [""ip"", """, AN44, """]")), "]"))</f>
        <v/>
      </c>
    </row>
    <row r="45" spans="1:41" ht="16" hidden="1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986</v>
      </c>
      <c r="F45" s="8" t="str">
        <f>IF(ISBLANK(E45), "", Table2[[#This Row],[unique_id]])</f>
        <v>compensation_sensor_bertram_2_office_pantry_humidity</v>
      </c>
      <c r="G45" s="8" t="s">
        <v>225</v>
      </c>
      <c r="H45" s="8" t="s">
        <v>29</v>
      </c>
      <c r="I45" s="8" t="s">
        <v>30</v>
      </c>
      <c r="L45" s="8" t="s">
        <v>136</v>
      </c>
      <c r="N45" s="8" t="s">
        <v>706</v>
      </c>
      <c r="O45" s="10" t="s">
        <v>432</v>
      </c>
      <c r="P45" s="10"/>
      <c r="Q45" s="10"/>
      <c r="R45" s="10"/>
      <c r="S45" s="10"/>
      <c r="T45" s="8"/>
      <c r="W45" s="8" t="s">
        <v>435</v>
      </c>
      <c r="Y45" s="10"/>
      <c r="AA45" s="8" t="str">
        <f>IF(ISBLANK(Z45),  "", _xlfn.CONCAT("haas/entity/sensor/", LOWER(C45), "/", E45, "/config"))</f>
        <v/>
      </c>
      <c r="AB45" s="8" t="str">
        <f>IF(ISBLANK(Z45),  "", _xlfn.CONCAT(LOWER(C45), "/", E45))</f>
        <v/>
      </c>
      <c r="AE45" s="11"/>
      <c r="AF45" s="8" t="s">
        <v>765</v>
      </c>
      <c r="AG45" s="10" t="s">
        <v>680</v>
      </c>
      <c r="AH45" s="8" t="s">
        <v>681</v>
      </c>
      <c r="AI45" s="8" t="s">
        <v>678</v>
      </c>
      <c r="AJ45" s="8" t="s">
        <v>128</v>
      </c>
      <c r="AK45" s="8" t="str">
        <f>G45</f>
        <v>Pantry</v>
      </c>
      <c r="AO45" s="8" t="str">
        <f>IF(AND(ISBLANK(AM45), ISBLANK(AN45)), "", _xlfn.CONCAT("[", IF(ISBLANK(AM45), "", _xlfn.CONCAT("[""mac"", """, AM45, """]")), IF(ISBLANK(AN45), "", _xlfn.CONCAT(", [""ip"", """, AN45, """]")), "]"))</f>
        <v/>
      </c>
    </row>
    <row r="46" spans="1:41" ht="16" hidden="1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987</v>
      </c>
      <c r="F46" s="8" t="str">
        <f>IF(ISBLANK(E46), "", Table2[[#This Row],[unique_id]])</f>
        <v>compensation_sensor_bertram_2_office_dining_humidity</v>
      </c>
      <c r="G46" s="8" t="s">
        <v>206</v>
      </c>
      <c r="H46" s="8" t="s">
        <v>29</v>
      </c>
      <c r="I46" s="8" t="s">
        <v>30</v>
      </c>
      <c r="L46" s="8" t="s">
        <v>136</v>
      </c>
      <c r="N46" s="8" t="s">
        <v>706</v>
      </c>
      <c r="O46" s="10" t="s">
        <v>432</v>
      </c>
      <c r="P46" s="10"/>
      <c r="Q46" s="10"/>
      <c r="R46" s="10"/>
      <c r="S46" s="10"/>
      <c r="T46" s="8"/>
      <c r="W46" s="8" t="s">
        <v>435</v>
      </c>
      <c r="Y46" s="10"/>
      <c r="AA46" s="8" t="str">
        <f>IF(ISBLANK(Z46),  "", _xlfn.CONCAT("haas/entity/sensor/", LOWER(C46), "/", E46, "/config"))</f>
        <v/>
      </c>
      <c r="AB46" s="8" t="str">
        <f>IF(ISBLANK(Z46),  "", _xlfn.CONCAT(LOWER(C46), "/", E46))</f>
        <v/>
      </c>
      <c r="AE46" s="11"/>
      <c r="AF46" s="8" t="s">
        <v>766</v>
      </c>
      <c r="AG46" s="10" t="s">
        <v>680</v>
      </c>
      <c r="AH46" s="8" t="s">
        <v>681</v>
      </c>
      <c r="AI46" s="8" t="s">
        <v>678</v>
      </c>
      <c r="AJ46" s="8" t="s">
        <v>128</v>
      </c>
      <c r="AK46" s="8" t="str">
        <f>G46</f>
        <v>Dining</v>
      </c>
      <c r="AO46" s="8" t="str">
        <f>IF(AND(ISBLANK(AM46), ISBLANK(AN46)), "", _xlfn.CONCAT("[", IF(ISBLANK(AM46), "", _xlfn.CONCAT("[""mac"", """, AM46, """]")), IF(ISBLANK(AN46), "", _xlfn.CONCAT(", [""ip"", """, AN46, """]")), "]"))</f>
        <v/>
      </c>
    </row>
    <row r="47" spans="1:41" ht="16" hidden="1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988</v>
      </c>
      <c r="F47" s="8" t="str">
        <f>IF(ISBLANK(E47), "", Table2[[#This Row],[unique_id]])</f>
        <v>compensation_sensor_laundry_humidity</v>
      </c>
      <c r="G47" s="8" t="s">
        <v>227</v>
      </c>
      <c r="H47" s="8" t="s">
        <v>29</v>
      </c>
      <c r="I47" s="8" t="s">
        <v>30</v>
      </c>
      <c r="L47" s="8" t="s">
        <v>136</v>
      </c>
      <c r="N47" s="8" t="s">
        <v>706</v>
      </c>
      <c r="O47" s="10" t="s">
        <v>432</v>
      </c>
      <c r="P47" s="10"/>
      <c r="Q47" s="10"/>
      <c r="R47" s="10"/>
      <c r="S47" s="10"/>
      <c r="T47" s="8"/>
      <c r="W47" s="8" t="s">
        <v>435</v>
      </c>
      <c r="Y47" s="10"/>
      <c r="AA47" s="8" t="str">
        <f>IF(ISBLANK(Z47),  "", _xlfn.CONCAT("haas/entity/sensor/", LOWER(C47), "/", E47, "/config"))</f>
        <v/>
      </c>
      <c r="AB47" s="8" t="str">
        <f>IF(ISBLANK(Z47),  "", _xlfn.CONCAT(LOWER(C47), "/", E47))</f>
        <v/>
      </c>
      <c r="AE47" s="11"/>
      <c r="AF47" s="8" t="str">
        <f>LOWER(_xlfn.CONCAT(Table2[[#This Row],[device_manufacturer]], "-",Table2[[#This Row],[device_suggested_area]]))</f>
        <v>netatmo-laundry</v>
      </c>
      <c r="AG47" s="10" t="s">
        <v>679</v>
      </c>
      <c r="AH47" s="8" t="s">
        <v>681</v>
      </c>
      <c r="AI47" s="8" t="s">
        <v>677</v>
      </c>
      <c r="AJ47" s="8" t="s">
        <v>128</v>
      </c>
      <c r="AK47" s="8" t="str">
        <f>G47</f>
        <v>Laundry</v>
      </c>
      <c r="AO47" s="8" t="str">
        <f>IF(AND(ISBLANK(AM47), ISBLANK(AN47)), "", _xlfn.CONCAT("[", IF(ISBLANK(AM47), "", _xlfn.CONCAT("[""mac"", """, AM47, """]")), IF(ISBLANK(AN47), "", _xlfn.CONCAT(", [""ip"", """, AN47, """]")), "]"))</f>
        <v/>
      </c>
    </row>
    <row r="48" spans="1:41" ht="16" hidden="1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989</v>
      </c>
      <c r="F48" s="8" t="str">
        <f>IF(ISBLANK(E48), "", Table2[[#This Row],[unique_id]])</f>
        <v>compensation_sensor_bertram_2_office_basement_humidity</v>
      </c>
      <c r="G48" s="8" t="s">
        <v>224</v>
      </c>
      <c r="H48" s="8" t="s">
        <v>29</v>
      </c>
      <c r="I48" s="8" t="s">
        <v>30</v>
      </c>
      <c r="L48" s="8" t="s">
        <v>136</v>
      </c>
      <c r="N48" s="8" t="s">
        <v>706</v>
      </c>
      <c r="O48" s="10" t="s">
        <v>432</v>
      </c>
      <c r="P48" s="10"/>
      <c r="Q48" s="10"/>
      <c r="R48" s="10"/>
      <c r="S48" s="10"/>
      <c r="T48" s="8"/>
      <c r="W48" s="8" t="s">
        <v>435</v>
      </c>
      <c r="Y48" s="10"/>
      <c r="AA48" s="8" t="str">
        <f>IF(ISBLANK(Z48),  "", _xlfn.CONCAT("haas/entity/sensor/", LOWER(C48), "/", E48, "/config"))</f>
        <v/>
      </c>
      <c r="AB48" s="8" t="str">
        <f>IF(ISBLANK(Z48),  "", _xlfn.CONCAT(LOWER(C48), "/", E48))</f>
        <v/>
      </c>
      <c r="AE48" s="11"/>
      <c r="AF48" s="8" t="s">
        <v>767</v>
      </c>
      <c r="AG48" s="10" t="s">
        <v>680</v>
      </c>
      <c r="AH48" s="8" t="s">
        <v>681</v>
      </c>
      <c r="AI48" s="8" t="s">
        <v>678</v>
      </c>
      <c r="AJ48" s="8" t="s">
        <v>128</v>
      </c>
      <c r="AK48" s="8" t="str">
        <f>G48</f>
        <v>Basement</v>
      </c>
      <c r="AO48" s="8" t="str">
        <f>IF(AND(ISBLANK(AM48), ISBLANK(AN48)), "", _xlfn.CONCAT("[", IF(ISBLANK(AM48), "", _xlfn.CONCAT("[""mac"", """, AM48, """]")), IF(ISBLANK(AN48), "", _xlfn.CONCAT(", [""ip"", """, AN48, """]")), "]"))</f>
        <v/>
      </c>
    </row>
    <row r="49" spans="1:41" ht="16" hidden="1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431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L49" s="8" t="s">
        <v>136</v>
      </c>
      <c r="N49" s="8"/>
      <c r="O49" s="10" t="s">
        <v>432</v>
      </c>
      <c r="P49" s="10"/>
      <c r="Q49" s="10"/>
      <c r="R49" s="10"/>
      <c r="S49" s="10"/>
      <c r="T49" s="8" t="s">
        <v>31</v>
      </c>
      <c r="U49" s="8" t="s">
        <v>32</v>
      </c>
      <c r="V49" s="8" t="s">
        <v>33</v>
      </c>
      <c r="W49" s="8" t="s">
        <v>435</v>
      </c>
      <c r="X49" s="8">
        <v>300</v>
      </c>
      <c r="Y49" s="10" t="s">
        <v>34</v>
      </c>
      <c r="Z49" s="8" t="s">
        <v>35</v>
      </c>
      <c r="AA49" s="8" t="str">
        <f>IF(ISBLANK(Z49),  "", _xlfn.CONCAT("haas/entity/sensor/", LOWER(C49), "/", E49, "/config"))</f>
        <v>haas/entity/sensor/weewx/compensation_sensor_rack_humidity/config</v>
      </c>
      <c r="AB49" s="8" t="str">
        <f>IF(ISBLANK(Z49),  "", _xlfn.CONCAT(LOWER(C49), "/", E49))</f>
        <v>weewx/compensation_sensor_rack_humidity</v>
      </c>
      <c r="AC49" s="8" t="s">
        <v>388</v>
      </c>
      <c r="AD49" s="8">
        <v>1</v>
      </c>
      <c r="AE49" s="11" t="s">
        <v>192</v>
      </c>
      <c r="AF49" s="8" t="s">
        <v>535</v>
      </c>
      <c r="AG49" s="10">
        <v>3.15</v>
      </c>
      <c r="AH49" s="8" t="s">
        <v>509</v>
      </c>
      <c r="AI49" s="8" t="s">
        <v>36</v>
      </c>
      <c r="AJ49" s="8" t="s">
        <v>37</v>
      </c>
      <c r="AK49" s="8" t="s">
        <v>28</v>
      </c>
      <c r="AO49" s="8" t="str">
        <f>IF(AND(ISBLANK(AM49), ISBLANK(AN49)), "", _xlfn.CONCAT("[", IF(ISBLANK(AM49), "", _xlfn.CONCAT("[""mac"", """, AM49, """]")), IF(ISBLANK(AN49), "", _xlfn.CONCAT(", [""ip"", """, AN49, """]")), "]"))</f>
        <v/>
      </c>
    </row>
    <row r="50" spans="1:41" ht="16" hidden="1" customHeight="1" x14ac:dyDescent="0.2">
      <c r="A50" s="8">
        <v>1062</v>
      </c>
      <c r="B50" s="8" t="s">
        <v>26</v>
      </c>
      <c r="C50" s="8" t="s">
        <v>710</v>
      </c>
      <c r="D50" s="8" t="s">
        <v>460</v>
      </c>
      <c r="E50" s="8" t="s">
        <v>459</v>
      </c>
      <c r="F50" s="8" t="str">
        <f>IF(ISBLANK(E50), "", Table2[[#This Row],[unique_id]])</f>
        <v>column_break</v>
      </c>
      <c r="G50" s="8" t="s">
        <v>456</v>
      </c>
      <c r="H50" s="8" t="s">
        <v>29</v>
      </c>
      <c r="I50" s="8" t="s">
        <v>30</v>
      </c>
      <c r="L50" s="8" t="s">
        <v>457</v>
      </c>
      <c r="M50" s="8" t="s">
        <v>458</v>
      </c>
      <c r="N50" s="8"/>
      <c r="O50" s="10"/>
      <c r="P50" s="10"/>
      <c r="Q50" s="10"/>
      <c r="R50" s="10"/>
      <c r="S50" s="10"/>
      <c r="T50" s="8"/>
      <c r="Y50" s="10"/>
      <c r="AB50" s="8" t="str">
        <f>IF(ISBLANK(Z50),  "", _xlfn.CONCAT(LOWER(C50), "/", E50))</f>
        <v/>
      </c>
      <c r="AE50" s="11"/>
      <c r="AO50" s="8" t="str">
        <f>IF(AND(ISBLANK(AM50), ISBLANK(AN50)), "", _xlfn.CONCAT("[", IF(ISBLANK(AM50), "", _xlfn.CONCAT("[""mac"", """, AM50, """]")), IF(ISBLANK(AN50), "", _xlfn.CONCAT(", [""ip"", """, AN50, """]")), "]"))</f>
        <v/>
      </c>
    </row>
    <row r="51" spans="1:41" ht="16" hidden="1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990</v>
      </c>
      <c r="F51" s="8" t="str">
        <f>IF(ISBLANK(E51), "", Table2[[#This Row],[unique_id]])</f>
        <v>compensation_sensor_ada_co2</v>
      </c>
      <c r="G51" s="8" t="s">
        <v>130</v>
      </c>
      <c r="H51" s="8" t="s">
        <v>186</v>
      </c>
      <c r="I51" s="8" t="s">
        <v>30</v>
      </c>
      <c r="N51" s="8"/>
      <c r="O51" s="10" t="s">
        <v>432</v>
      </c>
      <c r="P51" s="10"/>
      <c r="Q51" s="10"/>
      <c r="R51" s="10"/>
      <c r="S51" s="10"/>
      <c r="T51" s="8"/>
      <c r="W51" s="8" t="s">
        <v>291</v>
      </c>
      <c r="Y51" s="10"/>
      <c r="AA51" s="8" t="str">
        <f>IF(ISBLANK(Z51),  "", _xlfn.CONCAT("haas/entity/sensor/", LOWER(C51), "/", E51, "/config"))</f>
        <v/>
      </c>
      <c r="AB51" s="8" t="str">
        <f>IF(ISBLANK(Z51),  "", _xlfn.CONCAT(LOWER(C51), "/", E51))</f>
        <v/>
      </c>
      <c r="AE51" s="11"/>
      <c r="AF51" s="8" t="str">
        <f>LOWER(_xlfn.CONCAT(Table2[[#This Row],[device_manufacturer]], "-",Table2[[#This Row],[device_suggested_area]]))</f>
        <v>netatmo-ada</v>
      </c>
      <c r="AG51" s="10" t="s">
        <v>679</v>
      </c>
      <c r="AH51" s="8" t="s">
        <v>681</v>
      </c>
      <c r="AI51" s="8" t="s">
        <v>677</v>
      </c>
      <c r="AJ51" s="8" t="s">
        <v>128</v>
      </c>
      <c r="AK51" s="8" t="str">
        <f>G51</f>
        <v>Ada</v>
      </c>
      <c r="AO51" s="8" t="str">
        <f>IF(AND(ISBLANK(AM51), ISBLANK(AN51)), "", _xlfn.CONCAT("[", IF(ISBLANK(AM51), "", _xlfn.CONCAT("[""mac"", """, AM51, """]")), IF(ISBLANK(AN51), "", _xlfn.CONCAT(", [""ip"", """, AN51, """]")), "]"))</f>
        <v/>
      </c>
    </row>
    <row r="52" spans="1:41" ht="16" hidden="1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991</v>
      </c>
      <c r="F52" s="8" t="str">
        <f>IF(ISBLANK(E52), "", Table2[[#This Row],[unique_id]])</f>
        <v>compensation_sensor_edwin_co2</v>
      </c>
      <c r="G52" s="8" t="s">
        <v>127</v>
      </c>
      <c r="H52" s="8" t="s">
        <v>186</v>
      </c>
      <c r="I52" s="8" t="s">
        <v>30</v>
      </c>
      <c r="L52" s="8" t="s">
        <v>90</v>
      </c>
      <c r="N52" s="8" t="s">
        <v>706</v>
      </c>
      <c r="O52" s="10" t="s">
        <v>432</v>
      </c>
      <c r="P52" s="10"/>
      <c r="Q52" s="10"/>
      <c r="R52" s="10"/>
      <c r="S52" s="10"/>
      <c r="T52" s="8"/>
      <c r="W52" s="8" t="s">
        <v>291</v>
      </c>
      <c r="AA52" s="8" t="str">
        <f>IF(ISBLANK(Z52),  "", _xlfn.CONCAT("haas/entity/sensor/", LOWER(C52), "/", E52, "/config"))</f>
        <v/>
      </c>
      <c r="AB52" s="8" t="str">
        <f>IF(ISBLANK(Z52),  "", _xlfn.CONCAT(LOWER(C52), "/", E52))</f>
        <v/>
      </c>
      <c r="AF52" s="8" t="str">
        <f>LOWER(_xlfn.CONCAT(Table2[[#This Row],[device_manufacturer]], "-",Table2[[#This Row],[device_suggested_area]]))</f>
        <v>netatmo-edwin</v>
      </c>
      <c r="AG52" s="10" t="s">
        <v>679</v>
      </c>
      <c r="AH52" s="8" t="s">
        <v>681</v>
      </c>
      <c r="AI52" s="8" t="s">
        <v>677</v>
      </c>
      <c r="AJ52" s="8" t="s">
        <v>128</v>
      </c>
      <c r="AK52" s="8" t="str">
        <f>G52</f>
        <v>Edwin</v>
      </c>
      <c r="AO52" s="8" t="str">
        <f>IF(AND(ISBLANK(AM52), ISBLANK(AN52)), "", _xlfn.CONCAT("[", IF(ISBLANK(AM52), "", _xlfn.CONCAT("[""mac"", """, AM52, """]")), IF(ISBLANK(AN52), "", _xlfn.CONCAT(", [""ip"", """, AN52, """]")), "]"))</f>
        <v/>
      </c>
    </row>
    <row r="53" spans="1:41" ht="16" hidden="1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992</v>
      </c>
      <c r="F53" s="8" t="str">
        <f>IF(ISBLANK(E53), "", Table2[[#This Row],[unique_id]])</f>
        <v>compensation_sensor_parents_co2</v>
      </c>
      <c r="G53" s="8" t="s">
        <v>205</v>
      </c>
      <c r="H53" s="8" t="s">
        <v>186</v>
      </c>
      <c r="I53" s="8" t="s">
        <v>30</v>
      </c>
      <c r="L53" s="8" t="s">
        <v>90</v>
      </c>
      <c r="N53" s="8" t="s">
        <v>706</v>
      </c>
      <c r="O53" s="10" t="s">
        <v>420</v>
      </c>
      <c r="P53" s="10"/>
      <c r="Q53" s="10"/>
      <c r="R53" s="10"/>
      <c r="S53" s="10"/>
      <c r="T53" s="8"/>
      <c r="W53" s="8" t="s">
        <v>291</v>
      </c>
      <c r="AA53" s="8" t="str">
        <f>IF(ISBLANK(Z53),  "", _xlfn.CONCAT("haas/entity/sensor/", LOWER(C53), "/", E53, "/config"))</f>
        <v/>
      </c>
      <c r="AB53" s="8" t="str">
        <f>IF(ISBLANK(Z53),  "", _xlfn.CONCAT(LOWER(C53), "/", E53))</f>
        <v/>
      </c>
      <c r="AF53" s="8" t="str">
        <f>LOWER(_xlfn.CONCAT(Table2[[#This Row],[device_manufacturer]], "-",Table2[[#This Row],[device_suggested_area]]))</f>
        <v>netatmo-parents</v>
      </c>
      <c r="AG53" s="10" t="s">
        <v>679</v>
      </c>
      <c r="AH53" s="8" t="s">
        <v>681</v>
      </c>
      <c r="AI53" s="8" t="s">
        <v>677</v>
      </c>
      <c r="AJ53" s="8" t="s">
        <v>128</v>
      </c>
      <c r="AK53" s="8" t="str">
        <f>G53</f>
        <v>Parents</v>
      </c>
      <c r="AO53" s="8" t="str">
        <f>IF(AND(ISBLANK(AM53), ISBLANK(AN53)), "", _xlfn.CONCAT("[", IF(ISBLANK(AM53), "", _xlfn.CONCAT("[""mac"", """, AM53, """]")), IF(ISBLANK(AN53), "", _xlfn.CONCAT(", [""ip"", """, AN53, """]")), "]"))</f>
        <v/>
      </c>
    </row>
    <row r="54" spans="1:41" ht="16" hidden="1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993</v>
      </c>
      <c r="F54" s="8" t="str">
        <f>IF(ISBLANK(E54), "", Table2[[#This Row],[unique_id]])</f>
        <v>compensation_sensor_bertram_2_office_co2</v>
      </c>
      <c r="G54" s="8" t="s">
        <v>226</v>
      </c>
      <c r="H54" s="8" t="s">
        <v>186</v>
      </c>
      <c r="I54" s="8" t="s">
        <v>30</v>
      </c>
      <c r="L54" s="8" t="s">
        <v>90</v>
      </c>
      <c r="N54" s="8" t="s">
        <v>706</v>
      </c>
      <c r="O54" s="10" t="s">
        <v>432</v>
      </c>
      <c r="P54" s="10"/>
      <c r="Q54" s="10"/>
      <c r="R54" s="10"/>
      <c r="S54" s="10"/>
      <c r="T54" s="8"/>
      <c r="W54" s="8" t="s">
        <v>291</v>
      </c>
      <c r="AA54" s="8" t="str">
        <f>IF(ISBLANK(Z54),  "", _xlfn.CONCAT("haas/entity/sensor/", LOWER(C54), "/", E54, "/config"))</f>
        <v/>
      </c>
      <c r="AB54" s="8" t="str">
        <f>IF(ISBLANK(Z54),  "", _xlfn.CONCAT(LOWER(C54), "/", E54))</f>
        <v/>
      </c>
      <c r="AF54" s="8" t="str">
        <f>LOWER(_xlfn.CONCAT(Table2[[#This Row],[device_manufacturer]], "-",Table2[[#This Row],[device_suggested_area]]))</f>
        <v>netatmo-office</v>
      </c>
      <c r="AG54" s="10" t="s">
        <v>680</v>
      </c>
      <c r="AH54" s="8" t="s">
        <v>681</v>
      </c>
      <c r="AI54" s="8" t="s">
        <v>678</v>
      </c>
      <c r="AJ54" s="8" t="s">
        <v>128</v>
      </c>
      <c r="AK54" s="8" t="str">
        <f>G54</f>
        <v>Office</v>
      </c>
      <c r="AO54" s="8" t="str">
        <f>IF(AND(ISBLANK(AM54), ISBLANK(AN54)), "", _xlfn.CONCAT("[", IF(ISBLANK(AM54), "", _xlfn.CONCAT("[""mac"", """, AM54, """]")), IF(ISBLANK(AN54), "", _xlfn.CONCAT(", [""ip"", """, AN54, """]")), "]"))</f>
        <v/>
      </c>
    </row>
    <row r="55" spans="1:41" ht="16" hidden="1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994</v>
      </c>
      <c r="F55" s="8" t="str">
        <f>IF(ISBLANK(E55), "", Table2[[#This Row],[unique_id]])</f>
        <v>compensation_sensor_bertram_2_office_lounge_co2</v>
      </c>
      <c r="G55" s="8" t="s">
        <v>207</v>
      </c>
      <c r="H55" s="8" t="s">
        <v>186</v>
      </c>
      <c r="I55" s="8" t="s">
        <v>30</v>
      </c>
      <c r="L55" s="8" t="s">
        <v>90</v>
      </c>
      <c r="N55" s="8" t="s">
        <v>706</v>
      </c>
      <c r="O55" s="10" t="s">
        <v>432</v>
      </c>
      <c r="P55" s="10"/>
      <c r="Q55" s="10"/>
      <c r="R55" s="10"/>
      <c r="S55" s="10"/>
      <c r="T55" s="8"/>
      <c r="W55" s="8" t="s">
        <v>291</v>
      </c>
      <c r="AA55" s="8" t="str">
        <f>IF(ISBLANK(Z55),  "", _xlfn.CONCAT("haas/entity/sensor/", LOWER(C55), "/", E55, "/config"))</f>
        <v/>
      </c>
      <c r="AB55" s="8" t="str">
        <f>IF(ISBLANK(Z55),  "", _xlfn.CONCAT(LOWER(C55), "/", E55))</f>
        <v/>
      </c>
      <c r="AF55" s="8" t="s">
        <v>764</v>
      </c>
      <c r="AG55" s="10" t="s">
        <v>680</v>
      </c>
      <c r="AH55" s="8" t="s">
        <v>681</v>
      </c>
      <c r="AI55" s="8" t="s">
        <v>678</v>
      </c>
      <c r="AJ55" s="8" t="s">
        <v>128</v>
      </c>
      <c r="AK55" s="8" t="str">
        <f>G55</f>
        <v>Lounge</v>
      </c>
      <c r="AO55" s="8" t="str">
        <f>IF(AND(ISBLANK(AM55), ISBLANK(AN55)), "", _xlfn.CONCAT("[", IF(ISBLANK(AM55), "", _xlfn.CONCAT("[""mac"", """, AM55, """]")), IF(ISBLANK(AN55), "", _xlfn.CONCAT(", [""ip"", """, AN55, """]")), "]"))</f>
        <v/>
      </c>
    </row>
    <row r="56" spans="1:41" ht="16" hidden="1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995</v>
      </c>
      <c r="F56" s="8" t="str">
        <f>IF(ISBLANK(E56), "", Table2[[#This Row],[unique_id]])</f>
        <v>compensation_sensor_bertram_2_kitchen_co2</v>
      </c>
      <c r="G56" s="8" t="s">
        <v>219</v>
      </c>
      <c r="H56" s="8" t="s">
        <v>186</v>
      </c>
      <c r="I56" s="8" t="s">
        <v>30</v>
      </c>
      <c r="L56" s="8" t="s">
        <v>136</v>
      </c>
      <c r="N56" s="8" t="s">
        <v>706</v>
      </c>
      <c r="O56" s="10" t="s">
        <v>432</v>
      </c>
      <c r="P56" s="10"/>
      <c r="Q56" s="10"/>
      <c r="R56" s="10"/>
      <c r="S56" s="10"/>
      <c r="T56" s="8"/>
      <c r="W56" s="8" t="s">
        <v>291</v>
      </c>
      <c r="AA56" s="8" t="str">
        <f>IF(ISBLANK(Z56),  "", _xlfn.CONCAT("haas/entity/sensor/", LOWER(C56), "/", E56, "/config"))</f>
        <v/>
      </c>
      <c r="AB56" s="8" t="str">
        <f>IF(ISBLANK(Z56),  "", _xlfn.CONCAT(LOWER(C56), "/", E56))</f>
        <v/>
      </c>
      <c r="AF56" s="8" t="str">
        <f>LOWER(_xlfn.CONCAT(Table2[[#This Row],[device_manufacturer]], "-",Table2[[#This Row],[device_suggested_area]]))</f>
        <v>netatmo-kitchen</v>
      </c>
      <c r="AG56" s="10" t="s">
        <v>680</v>
      </c>
      <c r="AH56" s="8" t="s">
        <v>681</v>
      </c>
      <c r="AI56" s="8" t="s">
        <v>678</v>
      </c>
      <c r="AJ56" s="8" t="s">
        <v>128</v>
      </c>
      <c r="AK56" s="8" t="str">
        <f>G56</f>
        <v>Kitchen</v>
      </c>
      <c r="AO56" s="8" t="str">
        <f>IF(AND(ISBLANK(AM56), ISBLANK(AN56)), "", _xlfn.CONCAT("[", IF(ISBLANK(AM56), "", _xlfn.CONCAT("[""mac"", """, AM56, """]")), IF(ISBLANK(AN56), "", _xlfn.CONCAT(", [""ip"", """, AN56, """]")), "]"))</f>
        <v/>
      </c>
    </row>
    <row r="57" spans="1:41" ht="16" hidden="1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996</v>
      </c>
      <c r="F57" s="8" t="str">
        <f>IF(ISBLANK(E57), "", Table2[[#This Row],[unique_id]])</f>
        <v>compensation_sensor_bertram_2_office_pantry_co2</v>
      </c>
      <c r="G57" s="8" t="s">
        <v>225</v>
      </c>
      <c r="H57" s="8" t="s">
        <v>186</v>
      </c>
      <c r="I57" s="8" t="s">
        <v>30</v>
      </c>
      <c r="L57" s="8" t="s">
        <v>136</v>
      </c>
      <c r="N57" s="8" t="s">
        <v>706</v>
      </c>
      <c r="O57" s="10" t="s">
        <v>432</v>
      </c>
      <c r="P57" s="10"/>
      <c r="Q57" s="10"/>
      <c r="R57" s="10"/>
      <c r="S57" s="10"/>
      <c r="T57" s="8"/>
      <c r="W57" s="8" t="s">
        <v>291</v>
      </c>
      <c r="AA57" s="8" t="str">
        <f>IF(ISBLANK(Z57),  "", _xlfn.CONCAT("haas/entity/sensor/", LOWER(C57), "/", E57, "/config"))</f>
        <v/>
      </c>
      <c r="AB57" s="8" t="str">
        <f>IF(ISBLANK(Z57),  "", _xlfn.CONCAT(LOWER(C57), "/", E57))</f>
        <v/>
      </c>
      <c r="AF57" s="8" t="s">
        <v>765</v>
      </c>
      <c r="AG57" s="10" t="s">
        <v>680</v>
      </c>
      <c r="AH57" s="8" t="s">
        <v>681</v>
      </c>
      <c r="AI57" s="8" t="s">
        <v>678</v>
      </c>
      <c r="AJ57" s="8" t="s">
        <v>128</v>
      </c>
      <c r="AK57" s="8" t="str">
        <f>G57</f>
        <v>Pantry</v>
      </c>
      <c r="AO57" s="8" t="str">
        <f>IF(AND(ISBLANK(AM57), ISBLANK(AN57)), "", _xlfn.CONCAT("[", IF(ISBLANK(AM57), "", _xlfn.CONCAT("[""mac"", """, AM57, """]")), IF(ISBLANK(AN57), "", _xlfn.CONCAT(", [""ip"", """, AN57, """]")), "]"))</f>
        <v/>
      </c>
    </row>
    <row r="58" spans="1:41" ht="16" hidden="1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997</v>
      </c>
      <c r="F58" s="8" t="str">
        <f>IF(ISBLANK(E58), "", Table2[[#This Row],[unique_id]])</f>
        <v>compensation_sensor_bertram_2_office_dining_co2</v>
      </c>
      <c r="G58" s="8" t="s">
        <v>206</v>
      </c>
      <c r="H58" s="8" t="s">
        <v>186</v>
      </c>
      <c r="I58" s="8" t="s">
        <v>30</v>
      </c>
      <c r="L58" s="8" t="s">
        <v>136</v>
      </c>
      <c r="N58" s="8" t="s">
        <v>706</v>
      </c>
      <c r="O58" s="10" t="s">
        <v>432</v>
      </c>
      <c r="P58" s="10"/>
      <c r="Q58" s="10"/>
      <c r="R58" s="10"/>
      <c r="S58" s="10"/>
      <c r="T58" s="8"/>
      <c r="W58" s="8" t="s">
        <v>291</v>
      </c>
      <c r="AA58" s="8" t="str">
        <f>IF(ISBLANK(Z58),  "", _xlfn.CONCAT("haas/entity/sensor/", LOWER(C58), "/", E58, "/config"))</f>
        <v/>
      </c>
      <c r="AB58" s="8" t="str">
        <f>IF(ISBLANK(Z58),  "", _xlfn.CONCAT(LOWER(C58), "/", E58))</f>
        <v/>
      </c>
      <c r="AF58" s="8" t="s">
        <v>766</v>
      </c>
      <c r="AG58" s="10" t="s">
        <v>680</v>
      </c>
      <c r="AH58" s="8" t="s">
        <v>681</v>
      </c>
      <c r="AI58" s="8" t="s">
        <v>678</v>
      </c>
      <c r="AJ58" s="8" t="s">
        <v>128</v>
      </c>
      <c r="AK58" s="8" t="str">
        <f>G58</f>
        <v>Dining</v>
      </c>
      <c r="AO58" s="8" t="str">
        <f>IF(AND(ISBLANK(AM58), ISBLANK(AN58)), "", _xlfn.CONCAT("[", IF(ISBLANK(AM58), "", _xlfn.CONCAT("[""mac"", """, AM58, """]")), IF(ISBLANK(AN58), "", _xlfn.CONCAT(", [""ip"", """, AN58, """]")), "]"))</f>
        <v/>
      </c>
    </row>
    <row r="59" spans="1:41" ht="16" hidden="1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998</v>
      </c>
      <c r="F59" s="8" t="str">
        <f>IF(ISBLANK(E59), "", Table2[[#This Row],[unique_id]])</f>
        <v>compensation_sensor_laundry_co2</v>
      </c>
      <c r="G59" s="8" t="s">
        <v>227</v>
      </c>
      <c r="H59" s="8" t="s">
        <v>186</v>
      </c>
      <c r="I59" s="8" t="s">
        <v>30</v>
      </c>
      <c r="N59" s="8"/>
      <c r="O59" s="10" t="s">
        <v>432</v>
      </c>
      <c r="P59" s="10"/>
      <c r="Q59" s="10"/>
      <c r="R59" s="10"/>
      <c r="S59" s="10"/>
      <c r="T59" s="8"/>
      <c r="W59" s="8" t="s">
        <v>291</v>
      </c>
      <c r="AA59" s="8" t="str">
        <f>IF(ISBLANK(Z59),  "", _xlfn.CONCAT("haas/entity/sensor/", LOWER(C59), "/", E59, "/config"))</f>
        <v/>
      </c>
      <c r="AB59" s="8" t="str">
        <f>IF(ISBLANK(Z59),  "", _xlfn.CONCAT(LOWER(C59), "/", E59))</f>
        <v/>
      </c>
      <c r="AF59" s="8" t="str">
        <f>LOWER(_xlfn.CONCAT(Table2[[#This Row],[device_manufacturer]], "-",Table2[[#This Row],[device_suggested_area]]))</f>
        <v>netatmo-laundry</v>
      </c>
      <c r="AG59" s="10" t="s">
        <v>679</v>
      </c>
      <c r="AH59" s="8" t="s">
        <v>681</v>
      </c>
      <c r="AI59" s="8" t="s">
        <v>677</v>
      </c>
      <c r="AJ59" s="8" t="s">
        <v>128</v>
      </c>
      <c r="AK59" s="8" t="str">
        <f>G59</f>
        <v>Laundry</v>
      </c>
      <c r="AO59" s="8" t="str">
        <f>IF(AND(ISBLANK(AM59), ISBLANK(AN59)), "", _xlfn.CONCAT("[", IF(ISBLANK(AM59), "", _xlfn.CONCAT("[""mac"", """, AM59, """]")), IF(ISBLANK(AN59), "", _xlfn.CONCAT(", [""ip"", """, AN59, """]")), "]"))</f>
        <v/>
      </c>
    </row>
    <row r="60" spans="1:41" ht="16" hidden="1" customHeight="1" x14ac:dyDescent="0.2">
      <c r="A60" s="8">
        <v>1109</v>
      </c>
      <c r="B60" s="8" t="s">
        <v>26</v>
      </c>
      <c r="C60" s="8" t="s">
        <v>710</v>
      </c>
      <c r="D60" s="8" t="s">
        <v>460</v>
      </c>
      <c r="E60" s="8" t="s">
        <v>459</v>
      </c>
      <c r="F60" s="8" t="str">
        <f>IF(ISBLANK(E60), "", Table2[[#This Row],[unique_id]])</f>
        <v>column_break</v>
      </c>
      <c r="G60" s="8" t="s">
        <v>456</v>
      </c>
      <c r="H60" s="8" t="s">
        <v>186</v>
      </c>
      <c r="I60" s="8" t="s">
        <v>30</v>
      </c>
      <c r="L60" s="8" t="s">
        <v>457</v>
      </c>
      <c r="M60" s="8" t="s">
        <v>458</v>
      </c>
      <c r="N60" s="8"/>
      <c r="O60" s="10"/>
      <c r="P60" s="10"/>
      <c r="Q60" s="10"/>
      <c r="R60" s="10"/>
      <c r="S60" s="10"/>
      <c r="T60" s="8"/>
      <c r="AA60" s="8" t="str">
        <f>IF(ISBLANK(Z60),  "", _xlfn.CONCAT("haas/entity/sensor/", LOWER(C60), "/", E60, "/config"))</f>
        <v/>
      </c>
      <c r="AB60" s="8" t="str">
        <f>IF(ISBLANK(Z60),  "", _xlfn.CONCAT(LOWER(C60), "/", E60))</f>
        <v/>
      </c>
      <c r="AO60" s="8" t="str">
        <f>IF(AND(ISBLANK(AM60), ISBLANK(AN60)), "", _xlfn.CONCAT("[", IF(ISBLANK(AM60), "", _xlfn.CONCAT("[""mac"", """, AM60, """]")), IF(ISBLANK(AN60), "", _xlfn.CONCAT(", [""ip"", """, AN60, """]")), "]"))</f>
        <v/>
      </c>
    </row>
    <row r="61" spans="1:41" ht="16" hidden="1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999</v>
      </c>
      <c r="F61" s="8" t="str">
        <f>IF(ISBLANK(E61), "", Table2[[#This Row],[unique_id]])</f>
        <v>compensation_sensor_ada_noise</v>
      </c>
      <c r="G61" s="8" t="s">
        <v>130</v>
      </c>
      <c r="H61" s="8" t="s">
        <v>187</v>
      </c>
      <c r="I61" s="8" t="s">
        <v>30</v>
      </c>
      <c r="L61" s="8" t="s">
        <v>90</v>
      </c>
      <c r="N61" s="8" t="s">
        <v>706</v>
      </c>
      <c r="O61" s="10" t="s">
        <v>432</v>
      </c>
      <c r="P61" s="10"/>
      <c r="Q61" s="10"/>
      <c r="R61" s="10"/>
      <c r="S61" s="10"/>
      <c r="T61" s="8"/>
      <c r="W61" s="8" t="s">
        <v>434</v>
      </c>
      <c r="Y61" s="10"/>
      <c r="AA61" s="8" t="str">
        <f>IF(ISBLANK(Z61),  "", _xlfn.CONCAT("haas/entity/sensor/", LOWER(C61), "/", E61, "/config"))</f>
        <v/>
      </c>
      <c r="AB61" s="8" t="str">
        <f>IF(ISBLANK(Z61),  "", _xlfn.CONCAT(LOWER(C61), "/", E61))</f>
        <v/>
      </c>
      <c r="AF61" s="8" t="str">
        <f>LOWER(_xlfn.CONCAT(Table2[[#This Row],[device_manufacturer]], "-",Table2[[#This Row],[device_suggested_area]]))</f>
        <v>netatmo-ada</v>
      </c>
      <c r="AG61" s="10" t="s">
        <v>679</v>
      </c>
      <c r="AH61" s="8" t="s">
        <v>681</v>
      </c>
      <c r="AI61" s="8" t="s">
        <v>677</v>
      </c>
      <c r="AJ61" s="8" t="s">
        <v>128</v>
      </c>
      <c r="AK61" s="8" t="str">
        <f>G61</f>
        <v>Ada</v>
      </c>
      <c r="AO61" s="8" t="str">
        <f>IF(AND(ISBLANK(AM61), ISBLANK(AN61)), "", _xlfn.CONCAT("[", IF(ISBLANK(AM61), "", _xlfn.CONCAT("[""mac"", """, AM61, """]")), IF(ISBLANK(AN61), "", _xlfn.CONCAT(", [""ip"", """, AN61, """]")), "]"))</f>
        <v/>
      </c>
    </row>
    <row r="62" spans="1:41" ht="16" hidden="1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1000</v>
      </c>
      <c r="F62" s="8" t="str">
        <f>IF(ISBLANK(E62), "", Table2[[#This Row],[unique_id]])</f>
        <v>compensation_sensor_edwin_noise</v>
      </c>
      <c r="G62" s="8" t="s">
        <v>127</v>
      </c>
      <c r="H62" s="8" t="s">
        <v>187</v>
      </c>
      <c r="I62" s="8" t="s">
        <v>30</v>
      </c>
      <c r="L62" s="8" t="s">
        <v>90</v>
      </c>
      <c r="N62" s="8" t="s">
        <v>706</v>
      </c>
      <c r="O62" s="10" t="s">
        <v>432</v>
      </c>
      <c r="P62" s="10"/>
      <c r="Q62" s="10"/>
      <c r="R62" s="10"/>
      <c r="S62" s="10"/>
      <c r="T62" s="8"/>
      <c r="W62" s="8" t="s">
        <v>434</v>
      </c>
      <c r="Y62" s="10"/>
      <c r="AA62" s="8" t="str">
        <f>IF(ISBLANK(Z62),  "", _xlfn.CONCAT("haas/entity/sensor/", LOWER(C62), "/", E62, "/config"))</f>
        <v/>
      </c>
      <c r="AB62" s="8" t="str">
        <f>IF(ISBLANK(Z62),  "", _xlfn.CONCAT(LOWER(C62), "/", E62))</f>
        <v/>
      </c>
      <c r="AF62" s="8" t="str">
        <f>LOWER(_xlfn.CONCAT(Table2[[#This Row],[device_manufacturer]], "-",Table2[[#This Row],[device_suggested_area]]))</f>
        <v>netatmo-edwin</v>
      </c>
      <c r="AG62" s="10" t="s">
        <v>679</v>
      </c>
      <c r="AH62" s="8" t="s">
        <v>681</v>
      </c>
      <c r="AI62" s="8" t="s">
        <v>677</v>
      </c>
      <c r="AJ62" s="8" t="s">
        <v>128</v>
      </c>
      <c r="AK62" s="8" t="str">
        <f>G62</f>
        <v>Edwin</v>
      </c>
      <c r="AO62" s="8" t="str">
        <f>IF(AND(ISBLANK(AM62), ISBLANK(AN62)), "", _xlfn.CONCAT("[", IF(ISBLANK(AM62), "", _xlfn.CONCAT("[""mac"", """, AM62, """]")), IF(ISBLANK(AN62), "", _xlfn.CONCAT(", [""ip"", """, AN62, """]")), "]"))</f>
        <v/>
      </c>
    </row>
    <row r="63" spans="1:41" ht="16" hidden="1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1001</v>
      </c>
      <c r="F63" s="8" t="str">
        <f>IF(ISBLANK(E63), "", Table2[[#This Row],[unique_id]])</f>
        <v>compensation_sensor_parents_noise</v>
      </c>
      <c r="G63" s="8" t="s">
        <v>205</v>
      </c>
      <c r="H63" s="8" t="s">
        <v>187</v>
      </c>
      <c r="I63" s="8" t="s">
        <v>30</v>
      </c>
      <c r="L63" s="8" t="s">
        <v>90</v>
      </c>
      <c r="N63" s="8" t="s">
        <v>706</v>
      </c>
      <c r="O63" s="10" t="s">
        <v>432</v>
      </c>
      <c r="P63" s="10"/>
      <c r="Q63" s="10"/>
      <c r="R63" s="10"/>
      <c r="S63" s="10"/>
      <c r="T63" s="8"/>
      <c r="W63" s="8" t="s">
        <v>434</v>
      </c>
      <c r="Y63" s="10"/>
      <c r="AA63" s="8" t="str">
        <f>IF(ISBLANK(Z63),  "", _xlfn.CONCAT("haas/entity/sensor/", LOWER(C63), "/", E63, "/config"))</f>
        <v/>
      </c>
      <c r="AB63" s="8" t="str">
        <f>IF(ISBLANK(Z63),  "", _xlfn.CONCAT(LOWER(C63), "/", E63))</f>
        <v/>
      </c>
      <c r="AF63" s="8" t="str">
        <f>LOWER(_xlfn.CONCAT(Table2[[#This Row],[device_manufacturer]], "-",Table2[[#This Row],[device_suggested_area]]))</f>
        <v>netatmo-parents</v>
      </c>
      <c r="AG63" s="10" t="s">
        <v>679</v>
      </c>
      <c r="AH63" s="8" t="s">
        <v>681</v>
      </c>
      <c r="AI63" s="8" t="s">
        <v>677</v>
      </c>
      <c r="AJ63" s="8" t="s">
        <v>128</v>
      </c>
      <c r="AK63" s="8" t="str">
        <f>G63</f>
        <v>Parents</v>
      </c>
      <c r="AO63" s="8" t="str">
        <f>IF(AND(ISBLANK(AM63), ISBLANK(AN63)), "", _xlfn.CONCAT("[", IF(ISBLANK(AM63), "", _xlfn.CONCAT("[""mac"", """, AM63, """]")), IF(ISBLANK(AN63), "", _xlfn.CONCAT(", [""ip"", """, AN63, """]")), "]"))</f>
        <v/>
      </c>
    </row>
    <row r="64" spans="1:41" ht="16" hidden="1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1002</v>
      </c>
      <c r="F64" s="8" t="str">
        <f>IF(ISBLANK(E64), "", Table2[[#This Row],[unique_id]])</f>
        <v>compensation_sensor_bertram_2_office_noise</v>
      </c>
      <c r="G64" s="8" t="s">
        <v>226</v>
      </c>
      <c r="H64" s="8" t="s">
        <v>187</v>
      </c>
      <c r="I64" s="8" t="s">
        <v>30</v>
      </c>
      <c r="L64" s="8" t="s">
        <v>90</v>
      </c>
      <c r="N64" s="8" t="s">
        <v>706</v>
      </c>
      <c r="O64" s="10" t="s">
        <v>432</v>
      </c>
      <c r="P64" s="10"/>
      <c r="Q64" s="10"/>
      <c r="R64" s="10"/>
      <c r="S64" s="10"/>
      <c r="T64" s="8"/>
      <c r="W64" s="8" t="s">
        <v>434</v>
      </c>
      <c r="Y64" s="10"/>
      <c r="AA64" s="8" t="str">
        <f>IF(ISBLANK(Z64),  "", _xlfn.CONCAT("haas/entity/sensor/", LOWER(C64), "/", E64, "/config"))</f>
        <v/>
      </c>
      <c r="AB64" s="8" t="str">
        <f>IF(ISBLANK(Z64),  "", _xlfn.CONCAT(LOWER(C64), "/", E64))</f>
        <v/>
      </c>
      <c r="AF64" s="8" t="str">
        <f>LOWER(_xlfn.CONCAT(Table2[[#This Row],[device_manufacturer]], "-",Table2[[#This Row],[device_suggested_area]]))</f>
        <v>netatmo-office</v>
      </c>
      <c r="AG64" s="10" t="s">
        <v>680</v>
      </c>
      <c r="AH64" s="8" t="s">
        <v>681</v>
      </c>
      <c r="AI64" s="8" t="s">
        <v>678</v>
      </c>
      <c r="AJ64" s="8" t="s">
        <v>128</v>
      </c>
      <c r="AK64" s="8" t="str">
        <f>G64</f>
        <v>Office</v>
      </c>
      <c r="AO64" s="8" t="str">
        <f>IF(AND(ISBLANK(AM64), ISBLANK(AN64)), "", _xlfn.CONCAT("[", IF(ISBLANK(AM64), "", _xlfn.CONCAT("[""mac"", """, AM64, """]")), IF(ISBLANK(AN64), "", _xlfn.CONCAT(", [""ip"", """, AN64, """]")), "]"))</f>
        <v/>
      </c>
    </row>
    <row r="65" spans="1:41" ht="16" hidden="1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1003</v>
      </c>
      <c r="F65" s="8" t="str">
        <f>IF(ISBLANK(E65), "", Table2[[#This Row],[unique_id]])</f>
        <v>compensation_sensor_bertram_2_kitchen_noise</v>
      </c>
      <c r="G65" s="8" t="s">
        <v>219</v>
      </c>
      <c r="H65" s="8" t="s">
        <v>187</v>
      </c>
      <c r="I65" s="8" t="s">
        <v>30</v>
      </c>
      <c r="L65" s="8" t="s">
        <v>136</v>
      </c>
      <c r="N65" s="8" t="s">
        <v>706</v>
      </c>
      <c r="O65" s="10" t="s">
        <v>432</v>
      </c>
      <c r="P65" s="10"/>
      <c r="Q65" s="10"/>
      <c r="R65" s="10"/>
      <c r="S65" s="10"/>
      <c r="T65" s="8"/>
      <c r="W65" s="8" t="s">
        <v>434</v>
      </c>
      <c r="Y65" s="10"/>
      <c r="AA65" s="8" t="str">
        <f>IF(ISBLANK(Z65),  "", _xlfn.CONCAT("haas/entity/sensor/", LOWER(C65), "/", E65, "/config"))</f>
        <v/>
      </c>
      <c r="AB65" s="8" t="str">
        <f>IF(ISBLANK(Z65),  "", _xlfn.CONCAT(LOWER(C65), "/", E65))</f>
        <v/>
      </c>
      <c r="AF65" s="8" t="str">
        <f>LOWER(_xlfn.CONCAT(Table2[[#This Row],[device_manufacturer]], "-",Table2[[#This Row],[device_suggested_area]]))</f>
        <v>netatmo-kitchen</v>
      </c>
      <c r="AG65" s="10" t="s">
        <v>680</v>
      </c>
      <c r="AH65" s="8" t="s">
        <v>681</v>
      </c>
      <c r="AI65" s="8" t="s">
        <v>678</v>
      </c>
      <c r="AJ65" s="8" t="s">
        <v>128</v>
      </c>
      <c r="AK65" s="8" t="str">
        <f>G65</f>
        <v>Kitchen</v>
      </c>
      <c r="AO65" s="8" t="str">
        <f>IF(AND(ISBLANK(AM65), ISBLANK(AN65)), "", _xlfn.CONCAT("[", IF(ISBLANK(AM65), "", _xlfn.CONCAT("[""mac"", """, AM65, """]")), IF(ISBLANK(AN65), "", _xlfn.CONCAT(", [""ip"", """, AN65, """]")), "]"))</f>
        <v/>
      </c>
    </row>
    <row r="66" spans="1:41" ht="16" hidden="1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1004</v>
      </c>
      <c r="F66" s="8" t="str">
        <f>IF(ISBLANK(E66), "", Table2[[#This Row],[unique_id]])</f>
        <v>compensation_sensor_laundry_noise</v>
      </c>
      <c r="G66" s="8" t="s">
        <v>227</v>
      </c>
      <c r="H66" s="8" t="s">
        <v>187</v>
      </c>
      <c r="I66" s="8" t="s">
        <v>30</v>
      </c>
      <c r="L66" s="8" t="s">
        <v>136</v>
      </c>
      <c r="N66" s="8" t="s">
        <v>706</v>
      </c>
      <c r="O66" s="10" t="s">
        <v>432</v>
      </c>
      <c r="P66" s="10"/>
      <c r="Q66" s="10"/>
      <c r="R66" s="10"/>
      <c r="S66" s="10"/>
      <c r="T66" s="8"/>
      <c r="W66" s="8" t="s">
        <v>434</v>
      </c>
      <c r="Y66" s="10"/>
      <c r="AA66" s="8" t="str">
        <f>IF(ISBLANK(Z66),  "", _xlfn.CONCAT("haas/entity/sensor/", LOWER(C66), "/", E66, "/config"))</f>
        <v/>
      </c>
      <c r="AB66" s="8" t="str">
        <f>IF(ISBLANK(Z66),  "", _xlfn.CONCAT(LOWER(C66), "/", E66))</f>
        <v/>
      </c>
      <c r="AF66" s="8" t="str">
        <f>LOWER(_xlfn.CONCAT(Table2[[#This Row],[device_manufacturer]], "-",Table2[[#This Row],[device_suggested_area]]))</f>
        <v>netatmo-laundry</v>
      </c>
      <c r="AG66" s="10" t="s">
        <v>679</v>
      </c>
      <c r="AH66" s="8" t="s">
        <v>681</v>
      </c>
      <c r="AI66" s="8" t="s">
        <v>677</v>
      </c>
      <c r="AJ66" s="8" t="s">
        <v>128</v>
      </c>
      <c r="AK66" s="8" t="str">
        <f>G66</f>
        <v>Laundry</v>
      </c>
      <c r="AO66" s="8" t="str">
        <f>IF(AND(ISBLANK(AM66), ISBLANK(AN66)), "", _xlfn.CONCAT("[", IF(ISBLANK(AM66), "", _xlfn.CONCAT("[""mac"", """, AM66, """]")), IF(ISBLANK(AN66), "", _xlfn.CONCAT(", [""ip"", """, AN66, """]")), "]"))</f>
        <v/>
      </c>
    </row>
    <row r="67" spans="1:41" ht="16" hidden="1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N67" s="8"/>
      <c r="O67" s="10"/>
      <c r="P67" s="10"/>
      <c r="Q67" s="10"/>
      <c r="R67" s="10"/>
      <c r="S67" s="10"/>
      <c r="T67" s="8" t="s">
        <v>31</v>
      </c>
      <c r="U67" s="8" t="s">
        <v>44</v>
      </c>
      <c r="W67" s="8" t="s">
        <v>181</v>
      </c>
      <c r="X67" s="8">
        <v>300</v>
      </c>
      <c r="Y67" s="10" t="s">
        <v>34</v>
      </c>
      <c r="Z67" s="8" t="s">
        <v>45</v>
      </c>
      <c r="AA67" s="8" t="str">
        <f>IF(ISBLANK(Z67),  "", _xlfn.CONCAT("haas/entity/sensor/", LOWER(C67), "/", E67, "/config"))</f>
        <v>haas/entity/sensor/weewx/roof_cloud_base/config</v>
      </c>
      <c r="AB67" s="8" t="str">
        <f>IF(ISBLANK(Z67),  "", _xlfn.CONCAT(LOWER(C67), "/", E67))</f>
        <v>weewx/roof_cloud_base</v>
      </c>
      <c r="AC67" s="8" t="s">
        <v>388</v>
      </c>
      <c r="AD67" s="8">
        <v>1</v>
      </c>
      <c r="AE67" s="11" t="s">
        <v>192</v>
      </c>
      <c r="AF67" s="8" t="s">
        <v>535</v>
      </c>
      <c r="AG67" s="10">
        <v>3.15</v>
      </c>
      <c r="AH67" s="8" t="s">
        <v>509</v>
      </c>
      <c r="AI67" s="8" t="s">
        <v>36</v>
      </c>
      <c r="AJ67" s="8" t="s">
        <v>37</v>
      </c>
      <c r="AK67" s="8" t="s">
        <v>38</v>
      </c>
      <c r="AO67" s="8" t="str">
        <f>IF(AND(ISBLANK(AM67), ISBLANK(AN67)), "", _xlfn.CONCAT("[", IF(ISBLANK(AM67), "", _xlfn.CONCAT("[""mac"", """, AM67, """]")), IF(ISBLANK(AN67), "", _xlfn.CONCAT(", [""ip"", """, AN67, """]")), "]"))</f>
        <v/>
      </c>
    </row>
    <row r="68" spans="1:41" ht="16" hidden="1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N68" s="8"/>
      <c r="O68" s="10"/>
      <c r="P68" s="10"/>
      <c r="Q68" s="10"/>
      <c r="R68" s="10"/>
      <c r="S68" s="10"/>
      <c r="T68" s="8" t="s">
        <v>31</v>
      </c>
      <c r="U68" s="8" t="s">
        <v>48</v>
      </c>
      <c r="W68" s="8" t="s">
        <v>182</v>
      </c>
      <c r="X68" s="8">
        <v>300</v>
      </c>
      <c r="Y68" s="10" t="s">
        <v>34</v>
      </c>
      <c r="Z68" s="8" t="s">
        <v>49</v>
      </c>
      <c r="AA68" s="8" t="str">
        <f>IF(ISBLANK(Z68),  "", _xlfn.CONCAT("haas/entity/sensor/", LOWER(C68), "/", E68, "/config"))</f>
        <v>haas/entity/sensor/weewx/roof_max_solar_radiation/config</v>
      </c>
      <c r="AB68" s="8" t="str">
        <f>IF(ISBLANK(Z68),  "", _xlfn.CONCAT(LOWER(C68), "/", E68))</f>
        <v>weewx/roof_max_solar_radiation</v>
      </c>
      <c r="AC68" s="8" t="s">
        <v>388</v>
      </c>
      <c r="AD68" s="8">
        <v>1</v>
      </c>
      <c r="AE68" s="11" t="s">
        <v>192</v>
      </c>
      <c r="AF68" s="8" t="s">
        <v>535</v>
      </c>
      <c r="AG68" s="10">
        <v>3.15</v>
      </c>
      <c r="AH68" s="8" t="s">
        <v>509</v>
      </c>
      <c r="AI68" s="8" t="s">
        <v>36</v>
      </c>
      <c r="AJ68" s="8" t="s">
        <v>37</v>
      </c>
      <c r="AK68" s="8" t="s">
        <v>38</v>
      </c>
      <c r="AO68" s="8" t="str">
        <f>IF(AND(ISBLANK(AM68), ISBLANK(AN68)), "", _xlfn.CONCAT("[", IF(ISBLANK(AM68), "", _xlfn.CONCAT("[""mac"", """, AM68, """]")), IF(ISBLANK(AN68), "", _xlfn.CONCAT(", [""ip"", """, AN68, """]")), "]"))</f>
        <v/>
      </c>
    </row>
    <row r="69" spans="1:41" ht="16" hidden="1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N69" s="8"/>
      <c r="O69" s="10"/>
      <c r="P69" s="10"/>
      <c r="Q69" s="10"/>
      <c r="R69" s="10"/>
      <c r="S69" s="10"/>
      <c r="T69" s="8" t="s">
        <v>31</v>
      </c>
      <c r="U69" s="8" t="s">
        <v>51</v>
      </c>
      <c r="V69" s="8" t="s">
        <v>52</v>
      </c>
      <c r="X69" s="8">
        <v>300</v>
      </c>
      <c r="Y69" s="10" t="s">
        <v>34</v>
      </c>
      <c r="Z69" s="8" t="s">
        <v>55</v>
      </c>
      <c r="AA69" s="8" t="str">
        <f>IF(ISBLANK(Z69),  "", _xlfn.CONCAT("haas/entity/sensor/", LOWER(C69), "/", E69, "/config"))</f>
        <v>haas/entity/sensor/weewx/roof_barometer_pressure/config</v>
      </c>
      <c r="AB69" s="8" t="str">
        <f>IF(ISBLANK(Z69),  "", _xlfn.CONCAT(LOWER(C69), "/", E69))</f>
        <v>weewx/roof_barometer_pressure</v>
      </c>
      <c r="AC69" s="8" t="s">
        <v>388</v>
      </c>
      <c r="AD69" s="8">
        <v>1</v>
      </c>
      <c r="AE69" s="11" t="s">
        <v>192</v>
      </c>
      <c r="AF69" s="8" t="s">
        <v>535</v>
      </c>
      <c r="AG69" s="10">
        <v>3.15</v>
      </c>
      <c r="AH69" s="8" t="s">
        <v>509</v>
      </c>
      <c r="AI69" s="8" t="s">
        <v>36</v>
      </c>
      <c r="AJ69" s="8" t="s">
        <v>37</v>
      </c>
      <c r="AK69" s="8" t="s">
        <v>38</v>
      </c>
      <c r="AO69" s="8" t="str">
        <f>IF(AND(ISBLANK(AM69), ISBLANK(AN69)), "", _xlfn.CONCAT("[", IF(ISBLANK(AM69), "", _xlfn.CONCAT("[""mac"", """, AM69, """]")), IF(ISBLANK(AN69), "", _xlfn.CONCAT(", [""ip"", """, AN69, """]")), "]"))</f>
        <v/>
      </c>
    </row>
    <row r="70" spans="1:41" ht="16" hidden="1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N70" s="8"/>
      <c r="O70" s="10"/>
      <c r="P70" s="10"/>
      <c r="Q70" s="10"/>
      <c r="R70" s="10"/>
      <c r="S70" s="10"/>
      <c r="T70" s="8" t="s">
        <v>31</v>
      </c>
      <c r="U70" s="8" t="s">
        <v>51</v>
      </c>
      <c r="V70" s="8" t="s">
        <v>52</v>
      </c>
      <c r="X70" s="8">
        <v>300</v>
      </c>
      <c r="Y70" s="10" t="s">
        <v>34</v>
      </c>
      <c r="Z70" s="8" t="s">
        <v>52</v>
      </c>
      <c r="AA70" s="8" t="str">
        <f>IF(ISBLANK(Z70),  "", _xlfn.CONCAT("haas/entity/sensor/", LOWER(C70), "/", E70, "/config"))</f>
        <v>haas/entity/sensor/weewx/roof_pressure/config</v>
      </c>
      <c r="AB70" s="8" t="str">
        <f>IF(ISBLANK(Z70),  "", _xlfn.CONCAT(LOWER(C70), "/", E70))</f>
        <v>weewx/roof_pressure</v>
      </c>
      <c r="AC70" s="8" t="s">
        <v>388</v>
      </c>
      <c r="AD70" s="8">
        <v>1</v>
      </c>
      <c r="AE70" s="11" t="s">
        <v>192</v>
      </c>
      <c r="AF70" s="8" t="s">
        <v>535</v>
      </c>
      <c r="AG70" s="10">
        <v>3.15</v>
      </c>
      <c r="AH70" s="8" t="s">
        <v>509</v>
      </c>
      <c r="AI70" s="8" t="s">
        <v>36</v>
      </c>
      <c r="AJ70" s="8" t="s">
        <v>37</v>
      </c>
      <c r="AK70" s="8" t="s">
        <v>38</v>
      </c>
      <c r="AO70" s="8" t="str">
        <f>IF(AND(ISBLANK(AM70), ISBLANK(AN70)), "", _xlfn.CONCAT("[", IF(ISBLANK(AM70), "", _xlfn.CONCAT("[""mac"", """, AM70, """]")), IF(ISBLANK(AN70), "", _xlfn.CONCAT(", [""ip"", """, AN70, """]")), "]"))</f>
        <v/>
      </c>
    </row>
    <row r="71" spans="1:41" ht="16" hidden="1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N71" s="8"/>
      <c r="O71" s="10"/>
      <c r="P71" s="10"/>
      <c r="Q71" s="10"/>
      <c r="R71" s="10"/>
      <c r="S71" s="10"/>
      <c r="T71" s="8" t="s">
        <v>31</v>
      </c>
      <c r="U71" s="8" t="s">
        <v>175</v>
      </c>
      <c r="W71" s="8" t="s">
        <v>184</v>
      </c>
      <c r="X71" s="8">
        <v>300</v>
      </c>
      <c r="Y71" s="10" t="s">
        <v>34</v>
      </c>
      <c r="Z71" s="8" t="s">
        <v>110</v>
      </c>
      <c r="AA71" s="8" t="str">
        <f>IF(ISBLANK(Z71),  "", _xlfn.CONCAT("haas/entity/sensor/", LOWER(C71), "/", E71, "/config"))</f>
        <v>haas/entity/sensor/weewx/roof_wind_direction/config</v>
      </c>
      <c r="AB71" s="8" t="str">
        <f>IF(ISBLANK(Z71),  "", _xlfn.CONCAT(LOWER(C71), "/", E71))</f>
        <v>weewx/roof_wind_direction</v>
      </c>
      <c r="AC71" s="8" t="s">
        <v>388</v>
      </c>
      <c r="AD71" s="8">
        <v>1</v>
      </c>
      <c r="AE71" s="11" t="s">
        <v>192</v>
      </c>
      <c r="AF71" s="8" t="s">
        <v>535</v>
      </c>
      <c r="AG71" s="10">
        <v>3.15</v>
      </c>
      <c r="AH71" s="8" t="s">
        <v>509</v>
      </c>
      <c r="AI71" s="8" t="s">
        <v>36</v>
      </c>
      <c r="AJ71" s="8" t="s">
        <v>37</v>
      </c>
      <c r="AK71" s="8" t="s">
        <v>38</v>
      </c>
      <c r="AO71" s="8" t="str">
        <f>IF(AND(ISBLANK(AM71), ISBLANK(AN71)), "", _xlfn.CONCAT("[", IF(ISBLANK(AM71), "", _xlfn.CONCAT("[""mac"", """, AM71, """]")), IF(ISBLANK(AN71), "", _xlfn.CONCAT(", [""ip"", """, AN71, """]")), "]"))</f>
        <v/>
      </c>
    </row>
    <row r="72" spans="1:41" ht="16" hidden="1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N72" s="8"/>
      <c r="O72" s="10"/>
      <c r="P72" s="10"/>
      <c r="Q72" s="10"/>
      <c r="R72" s="10"/>
      <c r="S72" s="10"/>
      <c r="T72" s="8" t="s">
        <v>31</v>
      </c>
      <c r="U72" s="8" t="s">
        <v>175</v>
      </c>
      <c r="W72" s="8" t="s">
        <v>184</v>
      </c>
      <c r="X72" s="8">
        <v>300</v>
      </c>
      <c r="Y72" s="10" t="s">
        <v>34</v>
      </c>
      <c r="Z72" s="8" t="s">
        <v>113</v>
      </c>
      <c r="AA72" s="8" t="str">
        <f>IF(ISBLANK(Z72),  "", _xlfn.CONCAT("haas/entity/sensor/", LOWER(C72), "/", E72, "/config"))</f>
        <v>haas/entity/sensor/weewx/roof_wind_gust_direction/config</v>
      </c>
      <c r="AB72" s="8" t="str">
        <f>IF(ISBLANK(Z72),  "", _xlfn.CONCAT(LOWER(C72), "/", E72))</f>
        <v>weewx/roof_wind_gust_direction</v>
      </c>
      <c r="AC72" s="8" t="s">
        <v>388</v>
      </c>
      <c r="AD72" s="8">
        <v>1</v>
      </c>
      <c r="AE72" s="11" t="s">
        <v>192</v>
      </c>
      <c r="AF72" s="8" t="s">
        <v>535</v>
      </c>
      <c r="AG72" s="10">
        <v>3.15</v>
      </c>
      <c r="AH72" s="8" t="s">
        <v>509</v>
      </c>
      <c r="AI72" s="8" t="s">
        <v>36</v>
      </c>
      <c r="AJ72" s="8" t="s">
        <v>37</v>
      </c>
      <c r="AK72" s="8" t="s">
        <v>38</v>
      </c>
      <c r="AO72" s="8" t="str">
        <f>IF(AND(ISBLANK(AM72), ISBLANK(AN72)), "", _xlfn.CONCAT("[", IF(ISBLANK(AM72), "", _xlfn.CONCAT("[""mac"", """, AM72, """]")), IF(ISBLANK(AN72), "", _xlfn.CONCAT(", [""ip"", """, AN72, """]")), "]"))</f>
        <v/>
      </c>
    </row>
    <row r="73" spans="1:41" ht="16" hidden="1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N73" s="8"/>
      <c r="O73" s="10"/>
      <c r="P73" s="10"/>
      <c r="Q73" s="10"/>
      <c r="R73" s="10"/>
      <c r="S73" s="10"/>
      <c r="T73" s="8" t="s">
        <v>31</v>
      </c>
      <c r="U73" s="8" t="s">
        <v>176</v>
      </c>
      <c r="W73" s="8" t="s">
        <v>184</v>
      </c>
      <c r="X73" s="8">
        <v>300</v>
      </c>
      <c r="Y73" s="10" t="s">
        <v>34</v>
      </c>
      <c r="Z73" s="8" t="s">
        <v>116</v>
      </c>
      <c r="AA73" s="8" t="str">
        <f>IF(ISBLANK(Z73),  "", _xlfn.CONCAT("haas/entity/sensor/", LOWER(C73), "/", E73, "/config"))</f>
        <v>haas/entity/sensor/weewx/roof_wind_gust_speed/config</v>
      </c>
      <c r="AB73" s="8" t="str">
        <f>IF(ISBLANK(Z73),  "", _xlfn.CONCAT(LOWER(C73), "/", E73))</f>
        <v>weewx/roof_wind_gust_speed</v>
      </c>
      <c r="AC73" s="8" t="s">
        <v>387</v>
      </c>
      <c r="AD73" s="8">
        <v>1</v>
      </c>
      <c r="AE73" s="11" t="s">
        <v>192</v>
      </c>
      <c r="AF73" s="8" t="s">
        <v>535</v>
      </c>
      <c r="AG73" s="10">
        <v>3.15</v>
      </c>
      <c r="AH73" s="8" t="s">
        <v>509</v>
      </c>
      <c r="AI73" s="8" t="s">
        <v>36</v>
      </c>
      <c r="AJ73" s="8" t="s">
        <v>37</v>
      </c>
      <c r="AK73" s="8" t="s">
        <v>38</v>
      </c>
      <c r="AO73" s="8" t="str">
        <f>IF(AND(ISBLANK(AM73), ISBLANK(AN73)), "", _xlfn.CONCAT("[", IF(ISBLANK(AM73), "", _xlfn.CONCAT("[""mac"", """, AM73, """]")), IF(ISBLANK(AN73), "", _xlfn.CONCAT(", [""ip"", """, AN73, """]")), "]"))</f>
        <v/>
      </c>
    </row>
    <row r="74" spans="1:41" ht="16" hidden="1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N74" s="8"/>
      <c r="O74" s="10"/>
      <c r="P74" s="10"/>
      <c r="Q74" s="10"/>
      <c r="R74" s="10"/>
      <c r="S74" s="10"/>
      <c r="T74" s="8" t="s">
        <v>31</v>
      </c>
      <c r="U74" s="8" t="s">
        <v>176</v>
      </c>
      <c r="W74" s="8" t="s">
        <v>184</v>
      </c>
      <c r="X74" s="8">
        <v>300</v>
      </c>
      <c r="Y74" s="10" t="s">
        <v>34</v>
      </c>
      <c r="Z74" s="8" t="s">
        <v>119</v>
      </c>
      <c r="AA74" s="8" t="str">
        <f>IF(ISBLANK(Z74),  "", _xlfn.CONCAT("haas/entity/sensor/", LOWER(C74), "/", E74, "/config"))</f>
        <v>haas/entity/sensor/weewx/roof_wind_speed_10min/config</v>
      </c>
      <c r="AB74" s="8" t="str">
        <f>IF(ISBLANK(Z74),  "", _xlfn.CONCAT(LOWER(C74), "/", E74))</f>
        <v>weewx/roof_wind_speed_10min</v>
      </c>
      <c r="AC74" s="8" t="s">
        <v>387</v>
      </c>
      <c r="AD74" s="8">
        <v>1</v>
      </c>
      <c r="AE74" s="11" t="s">
        <v>192</v>
      </c>
      <c r="AF74" s="8" t="s">
        <v>535</v>
      </c>
      <c r="AG74" s="10">
        <v>3.15</v>
      </c>
      <c r="AH74" s="8" t="s">
        <v>509</v>
      </c>
      <c r="AI74" s="8" t="s">
        <v>36</v>
      </c>
      <c r="AJ74" s="8" t="s">
        <v>37</v>
      </c>
      <c r="AK74" s="8" t="s">
        <v>38</v>
      </c>
      <c r="AO74" s="8" t="str">
        <f>IF(AND(ISBLANK(AM74), ISBLANK(AN74)), "", _xlfn.CONCAT("[", IF(ISBLANK(AM74), "", _xlfn.CONCAT("[""mac"", """, AM74, """]")), IF(ISBLANK(AN74), "", _xlfn.CONCAT(", [""ip"", """, AN74, """]")), "]"))</f>
        <v/>
      </c>
    </row>
    <row r="75" spans="1:41" ht="16" hidden="1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N75" s="8"/>
      <c r="O75" s="10"/>
      <c r="P75" s="10"/>
      <c r="Q75" s="10"/>
      <c r="R75" s="10"/>
      <c r="S75" s="10"/>
      <c r="T75" s="8" t="s">
        <v>31</v>
      </c>
      <c r="W75" s="8" t="s">
        <v>184</v>
      </c>
      <c r="X75" s="8">
        <v>300</v>
      </c>
      <c r="Y75" s="10" t="s">
        <v>34</v>
      </c>
      <c r="Z75" s="8" t="s">
        <v>122</v>
      </c>
      <c r="AA75" s="8" t="str">
        <f>IF(ISBLANK(Z75),  "", _xlfn.CONCAT("haas/entity/sensor/", LOWER(C75), "/", E75, "/config"))</f>
        <v>haas/entity/sensor/weewx/roof_wind_samples/config</v>
      </c>
      <c r="AB75" s="8" t="str">
        <f>IF(ISBLANK(Z75),  "", _xlfn.CONCAT(LOWER(C75), "/", E75))</f>
        <v>weewx/roof_wind_samples</v>
      </c>
      <c r="AC75" s="8" t="s">
        <v>389</v>
      </c>
      <c r="AD75" s="8">
        <v>1</v>
      </c>
      <c r="AE75" s="11" t="s">
        <v>192</v>
      </c>
      <c r="AF75" s="8" t="s">
        <v>535</v>
      </c>
      <c r="AG75" s="10">
        <v>3.15</v>
      </c>
      <c r="AH75" s="8" t="s">
        <v>509</v>
      </c>
      <c r="AI75" s="8" t="s">
        <v>36</v>
      </c>
      <c r="AJ75" s="8" t="s">
        <v>37</v>
      </c>
      <c r="AK75" s="8" t="s">
        <v>38</v>
      </c>
      <c r="AO75" s="8" t="str">
        <f>IF(AND(ISBLANK(AM75), ISBLANK(AN75)), "", _xlfn.CONCAT("[", IF(ISBLANK(AM75), "", _xlfn.CONCAT("[""mac"", """, AM75, """]")), IF(ISBLANK(AN75), "", _xlfn.CONCAT(", [""ip"", """, AN75, """]")), "]"))</f>
        <v/>
      </c>
    </row>
    <row r="76" spans="1:41" ht="16" hidden="1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N76" s="8"/>
      <c r="O76" s="10"/>
      <c r="P76" s="10"/>
      <c r="Q76" s="10"/>
      <c r="R76" s="10"/>
      <c r="S76" s="10"/>
      <c r="T76" s="8" t="s">
        <v>31</v>
      </c>
      <c r="U76" s="8" t="s">
        <v>125</v>
      </c>
      <c r="W76" s="8" t="s">
        <v>184</v>
      </c>
      <c r="X76" s="8">
        <v>300</v>
      </c>
      <c r="Y76" s="10" t="s">
        <v>34</v>
      </c>
      <c r="Z76" s="8" t="s">
        <v>126</v>
      </c>
      <c r="AA76" s="8" t="str">
        <f>IF(ISBLANK(Z76),  "", _xlfn.CONCAT("haas/entity/sensor/", LOWER(C76), "/", E76, "/config"))</f>
        <v>haas/entity/sensor/weewx/roof_wind_run/config</v>
      </c>
      <c r="AB76" s="8" t="str">
        <f>IF(ISBLANK(Z76),  "", _xlfn.CONCAT(LOWER(C76), "/", E76))</f>
        <v>weewx/roof_wind_run</v>
      </c>
      <c r="AC76" s="8" t="s">
        <v>387</v>
      </c>
      <c r="AD76" s="8">
        <v>1</v>
      </c>
      <c r="AE76" s="11" t="s">
        <v>192</v>
      </c>
      <c r="AF76" s="8" t="s">
        <v>535</v>
      </c>
      <c r="AG76" s="10">
        <v>3.15</v>
      </c>
      <c r="AH76" s="8" t="s">
        <v>509</v>
      </c>
      <c r="AI76" s="8" t="s">
        <v>36</v>
      </c>
      <c r="AJ76" s="8" t="s">
        <v>37</v>
      </c>
      <c r="AK76" s="8" t="s">
        <v>38</v>
      </c>
      <c r="AO76" s="8" t="str">
        <f>IF(AND(ISBLANK(AM76), ISBLANK(AN76)), "", _xlfn.CONCAT("[", IF(ISBLANK(AM76), "", _xlfn.CONCAT("[""mac"", """, AM76, """]")), IF(ISBLANK(AN76), "", _xlfn.CONCAT(", [""ip"", """, AN76, """]")), "]"))</f>
        <v/>
      </c>
    </row>
    <row r="77" spans="1:41" ht="16" hidden="1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N77" s="8"/>
      <c r="O77" s="10"/>
      <c r="P77" s="10"/>
      <c r="Q77" s="10"/>
      <c r="R77" s="10"/>
      <c r="S77" s="10"/>
      <c r="T77" s="8" t="s">
        <v>31</v>
      </c>
      <c r="U77" s="15" t="s">
        <v>176</v>
      </c>
      <c r="W77" s="8" t="s">
        <v>184</v>
      </c>
      <c r="X77" s="8">
        <v>300</v>
      </c>
      <c r="Y77" s="10" t="s">
        <v>34</v>
      </c>
      <c r="Z77" s="8" t="s">
        <v>106</v>
      </c>
      <c r="AA77" s="8" t="str">
        <f>IF(ISBLANK(Z77),  "", _xlfn.CONCAT("haas/entity/sensor/", LOWER(C77), "/", E77, "/config"))</f>
        <v>haas/entity/sensor/weewx/roof_wind_speed/config</v>
      </c>
      <c r="AB77" s="8" t="str">
        <f>IF(ISBLANK(Z77),  "", _xlfn.CONCAT(LOWER(C77), "/", E77))</f>
        <v>weewx/roof_wind_speed</v>
      </c>
      <c r="AC77" s="8" t="s">
        <v>387</v>
      </c>
      <c r="AD77" s="8">
        <v>1</v>
      </c>
      <c r="AE77" s="11" t="s">
        <v>192</v>
      </c>
      <c r="AF77" s="8" t="s">
        <v>535</v>
      </c>
      <c r="AG77" s="10">
        <v>3.15</v>
      </c>
      <c r="AH77" s="8" t="s">
        <v>509</v>
      </c>
      <c r="AI77" s="8" t="s">
        <v>36</v>
      </c>
      <c r="AJ77" s="8" t="s">
        <v>37</v>
      </c>
      <c r="AK77" s="8" t="s">
        <v>38</v>
      </c>
      <c r="AO77" s="8" t="str">
        <f>IF(AND(ISBLANK(AM77), ISBLANK(AN77)), "", _xlfn.CONCAT("[", IF(ISBLANK(AM77), "", _xlfn.CONCAT("[""mac"", """, AM77, """]")), IF(ISBLANK(AN77), "", _xlfn.CONCAT(", [""ip"", """, AN77, """]")), "]"))</f>
        <v/>
      </c>
    </row>
    <row r="78" spans="1:41" ht="16" hidden="1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191</v>
      </c>
      <c r="L78" s="8" t="s">
        <v>90</v>
      </c>
      <c r="N78" s="8"/>
      <c r="O78" s="10"/>
      <c r="P78" s="10"/>
      <c r="Q78" s="10"/>
      <c r="R78" s="10"/>
      <c r="S78" s="10"/>
      <c r="T78" s="8" t="s">
        <v>31</v>
      </c>
      <c r="U78" s="8" t="s">
        <v>230</v>
      </c>
      <c r="W78" s="8" t="s">
        <v>183</v>
      </c>
      <c r="X78" s="8">
        <v>300</v>
      </c>
      <c r="Y78" s="10" t="s">
        <v>34</v>
      </c>
      <c r="Z78" s="8" t="s">
        <v>73</v>
      </c>
      <c r="AA78" s="8" t="str">
        <f>IF(ISBLANK(Z78),  "", _xlfn.CONCAT("haas/entity/sensor/", LOWER(C78), "/", E78, "/config"))</f>
        <v>haas/entity/sensor/weewx/roof_rain_rate/config</v>
      </c>
      <c r="AB78" s="8" t="str">
        <f>IF(ISBLANK(Z78),  "", _xlfn.CONCAT(LOWER(C78), "/", E78))</f>
        <v>weewx/roof_rain_rate</v>
      </c>
      <c r="AC78" s="8" t="s">
        <v>702</v>
      </c>
      <c r="AD78" s="8">
        <v>1</v>
      </c>
      <c r="AE78" s="11" t="s">
        <v>192</v>
      </c>
      <c r="AF78" s="8" t="s">
        <v>535</v>
      </c>
      <c r="AG78" s="10">
        <v>3.15</v>
      </c>
      <c r="AH78" s="8" t="s">
        <v>509</v>
      </c>
      <c r="AI78" s="8" t="s">
        <v>36</v>
      </c>
      <c r="AJ78" s="8" t="s">
        <v>37</v>
      </c>
      <c r="AK78" s="8" t="s">
        <v>38</v>
      </c>
      <c r="AO78" s="8" t="str">
        <f>IF(AND(ISBLANK(AM78), ISBLANK(AN78)), "", _xlfn.CONCAT("[", IF(ISBLANK(AM78), "", _xlfn.CONCAT("[""mac"", """, AM78, """]")), IF(ISBLANK(AN78), "", _xlfn.CONCAT(", [""ip"", """, AN78, """]")), "]"))</f>
        <v/>
      </c>
    </row>
    <row r="79" spans="1:41" ht="16" hidden="1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191</v>
      </c>
      <c r="L79" s="8" t="s">
        <v>136</v>
      </c>
      <c r="N79" s="8" t="s">
        <v>706</v>
      </c>
      <c r="O79" s="10"/>
      <c r="P79" s="10"/>
      <c r="Q79" s="10"/>
      <c r="R79" s="10"/>
      <c r="S79" s="10"/>
      <c r="T79" s="8" t="s">
        <v>60</v>
      </c>
      <c r="U79" s="8" t="s">
        <v>264</v>
      </c>
      <c r="W79" s="8" t="s">
        <v>183</v>
      </c>
      <c r="X79" s="8">
        <v>300</v>
      </c>
      <c r="Y79" s="10" t="s">
        <v>34</v>
      </c>
      <c r="Z79" s="8" t="s">
        <v>65</v>
      </c>
      <c r="AA79" s="8" t="str">
        <f>IF(ISBLANK(Z79),  "", _xlfn.CONCAT("haas/entity/sensor/", LOWER(C79), "/", E79, "/config"))</f>
        <v>haas/entity/sensor/weewx/roof_hourly_rain/config</v>
      </c>
      <c r="AB79" s="8" t="str">
        <f>IF(ISBLANK(Z79),  "", _xlfn.CONCAT(LOWER(C79), "/", E79))</f>
        <v>weewx/roof_hourly_rain</v>
      </c>
      <c r="AC79" s="8" t="s">
        <v>702</v>
      </c>
      <c r="AD79" s="8">
        <v>1</v>
      </c>
      <c r="AE79" s="11" t="s">
        <v>192</v>
      </c>
      <c r="AF79" s="8" t="s">
        <v>535</v>
      </c>
      <c r="AG79" s="10">
        <v>3.15</v>
      </c>
      <c r="AH79" s="8" t="s">
        <v>509</v>
      </c>
      <c r="AI79" s="8" t="s">
        <v>36</v>
      </c>
      <c r="AJ79" s="8" t="s">
        <v>37</v>
      </c>
      <c r="AK79" s="8" t="s">
        <v>38</v>
      </c>
      <c r="AO79" s="8" t="str">
        <f>IF(AND(ISBLANK(AM79), ISBLANK(AN79)), "", _xlfn.CONCAT("[", IF(ISBLANK(AM79), "", _xlfn.CONCAT("[""mac"", """, AM79, """]")), IF(ISBLANK(AN79), "", _xlfn.CONCAT(", [""ip"", """, AN79, """]")), "]"))</f>
        <v/>
      </c>
    </row>
    <row r="80" spans="1:41" ht="16" hidden="1" customHeight="1" x14ac:dyDescent="0.2">
      <c r="A80" s="8">
        <v>1352</v>
      </c>
      <c r="B80" s="8" t="s">
        <v>26</v>
      </c>
      <c r="C80" s="8" t="s">
        <v>710</v>
      </c>
      <c r="D80" s="8" t="s">
        <v>460</v>
      </c>
      <c r="E80" s="8" t="s">
        <v>708</v>
      </c>
      <c r="F80" s="8" t="str">
        <f>IF(ISBLANK(E80), "", Table2[[#This Row],[unique_id]])</f>
        <v>graph_break</v>
      </c>
      <c r="G80" s="8" t="s">
        <v>709</v>
      </c>
      <c r="H80" s="8" t="s">
        <v>59</v>
      </c>
      <c r="I80" s="8" t="s">
        <v>191</v>
      </c>
      <c r="N80" s="8" t="s">
        <v>706</v>
      </c>
      <c r="O80" s="10"/>
      <c r="P80" s="10"/>
      <c r="Q80" s="10"/>
      <c r="R80" s="10"/>
      <c r="S80" s="10"/>
      <c r="T80" s="8"/>
      <c r="Y80" s="10"/>
      <c r="AA80" s="8" t="str">
        <f>IF(ISBLANK(Z80),  "", _xlfn.CONCAT("haas/entity/sensor/", LOWER(C80), "/", E80, "/config"))</f>
        <v/>
      </c>
      <c r="AB80" s="8" t="str">
        <f>IF(ISBLANK(Z80),  "", _xlfn.CONCAT(LOWER(C80), "/", E80))</f>
        <v/>
      </c>
      <c r="AE80" s="11"/>
      <c r="AO80" s="8" t="str">
        <f>IF(AND(ISBLANK(AM80), ISBLANK(AN80)), "", _xlfn.CONCAT("[", IF(ISBLANK(AM80), "", _xlfn.CONCAT("[""mac"", """, AM80, """]")), IF(ISBLANK(AN80), "", _xlfn.CONCAT(", [""ip"", """, AN80, """]")), "]"))</f>
        <v/>
      </c>
    </row>
    <row r="81" spans="1:41" ht="16" hidden="1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191</v>
      </c>
      <c r="L81" s="8" t="s">
        <v>136</v>
      </c>
      <c r="N81" s="8" t="s">
        <v>706</v>
      </c>
      <c r="O81" s="10"/>
      <c r="P81" s="10"/>
      <c r="Q81" s="10"/>
      <c r="R81" s="10"/>
      <c r="S81" s="10"/>
      <c r="T81" s="8" t="s">
        <v>60</v>
      </c>
      <c r="U81" s="8" t="s">
        <v>264</v>
      </c>
      <c r="W81" s="8" t="s">
        <v>183</v>
      </c>
      <c r="X81" s="8">
        <v>300</v>
      </c>
      <c r="Y81" s="10" t="s">
        <v>34</v>
      </c>
      <c r="Z81" s="8" t="s">
        <v>62</v>
      </c>
      <c r="AA81" s="8" t="str">
        <f>IF(ISBLANK(Z81),  "", _xlfn.CONCAT("haas/entity/sensor/", LOWER(C81), "/", E81, "/config"))</f>
        <v>haas/entity/sensor/weewx/roof_daily_rain/config</v>
      </c>
      <c r="AB81" s="8" t="str">
        <f>IF(ISBLANK(Z81),  "", _xlfn.CONCAT(LOWER(C81), "/", E81))</f>
        <v>weewx/roof_daily_rain</v>
      </c>
      <c r="AC81" s="8" t="s">
        <v>702</v>
      </c>
      <c r="AD81" s="8">
        <v>1</v>
      </c>
      <c r="AE81" s="11" t="s">
        <v>192</v>
      </c>
      <c r="AF81" s="8" t="s">
        <v>535</v>
      </c>
      <c r="AG81" s="10">
        <v>3.15</v>
      </c>
      <c r="AH81" s="8" t="s">
        <v>509</v>
      </c>
      <c r="AI81" s="8" t="s">
        <v>36</v>
      </c>
      <c r="AJ81" s="8" t="s">
        <v>37</v>
      </c>
      <c r="AK81" s="8" t="s">
        <v>38</v>
      </c>
      <c r="AO81" s="8" t="str">
        <f>IF(AND(ISBLANK(AM81), ISBLANK(AN81)), "", _xlfn.CONCAT("[", IF(ISBLANK(AM81), "", _xlfn.CONCAT("[""mac"", """, AM81, """]")), IF(ISBLANK(AN81), "", _xlfn.CONCAT(", [""ip"", """, AN81, """]")), "]"))</f>
        <v/>
      </c>
    </row>
    <row r="82" spans="1:41" ht="16" hidden="1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180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191</v>
      </c>
      <c r="N82" s="8"/>
      <c r="O82" s="10"/>
      <c r="P82" s="10"/>
      <c r="Q82" s="10"/>
      <c r="R82" s="10"/>
      <c r="S82" s="10"/>
      <c r="T82" s="8" t="s">
        <v>60</v>
      </c>
      <c r="U82" s="8" t="s">
        <v>264</v>
      </c>
      <c r="W82" s="8" t="s">
        <v>183</v>
      </c>
      <c r="X82" s="8">
        <v>300</v>
      </c>
      <c r="Y82" s="10" t="s">
        <v>34</v>
      </c>
      <c r="Z82" s="8" t="s">
        <v>70</v>
      </c>
      <c r="AA82" s="8" t="str">
        <f>IF(ISBLANK(Z82),  "", _xlfn.CONCAT("haas/entity/sensor/", LOWER(C82), "/", E82, "/config"))</f>
        <v>haas/entity/sensor/weewx/roof_24hour_rain/config</v>
      </c>
      <c r="AB82" s="8" t="str">
        <f>IF(ISBLANK(Z82),  "", _xlfn.CONCAT(LOWER(C82), "/", E82))</f>
        <v>weewx/roof_24hour_rain</v>
      </c>
      <c r="AC82" s="8" t="s">
        <v>702</v>
      </c>
      <c r="AD82" s="8">
        <v>1</v>
      </c>
      <c r="AE82" s="11" t="s">
        <v>192</v>
      </c>
      <c r="AF82" s="8" t="s">
        <v>535</v>
      </c>
      <c r="AG82" s="10">
        <v>3.15</v>
      </c>
      <c r="AH82" s="8" t="s">
        <v>509</v>
      </c>
      <c r="AI82" s="8" t="s">
        <v>36</v>
      </c>
      <c r="AJ82" s="8" t="s">
        <v>37</v>
      </c>
      <c r="AK82" s="8" t="s">
        <v>38</v>
      </c>
      <c r="AO82" s="8" t="str">
        <f>IF(AND(ISBLANK(AM82), ISBLANK(AN82)), "", _xlfn.CONCAT("[", IF(ISBLANK(AM82), "", _xlfn.CONCAT("[""mac"", """, AM82, """]")), IF(ISBLANK(AN82), "", _xlfn.CONCAT(", [""ip"", """, AN82, """]")), "]"))</f>
        <v/>
      </c>
    </row>
    <row r="83" spans="1:41" ht="16" hidden="1" customHeight="1" x14ac:dyDescent="0.2">
      <c r="A83" s="8">
        <v>1355</v>
      </c>
      <c r="B83" s="8" t="s">
        <v>232</v>
      </c>
      <c r="C83" s="8" t="s">
        <v>152</v>
      </c>
      <c r="D83" s="8" t="s">
        <v>27</v>
      </c>
      <c r="E83" s="8" t="s">
        <v>279</v>
      </c>
      <c r="F83" s="8" t="str">
        <f>IF(ISBLANK(E83), "", Table2[[#This Row],[unique_id]])</f>
        <v>roof_weekly_rain</v>
      </c>
      <c r="G83" s="8" t="s">
        <v>280</v>
      </c>
      <c r="H83" s="8" t="s">
        <v>59</v>
      </c>
      <c r="I83" s="8" t="s">
        <v>191</v>
      </c>
      <c r="L83" s="8" t="s">
        <v>136</v>
      </c>
      <c r="N83" s="8"/>
      <c r="O83" s="10"/>
      <c r="P83" s="10"/>
      <c r="Q83" s="10"/>
      <c r="R83" s="10"/>
      <c r="S83" s="10"/>
      <c r="T83" s="8"/>
      <c r="Y83" s="10"/>
      <c r="AA83" s="8" t="str">
        <f>IF(ISBLANK(Z83),  "", _xlfn.CONCAT("haas/entity/sensor/", LOWER(C83), "/", E83, "/config"))</f>
        <v/>
      </c>
      <c r="AB83" s="8" t="str">
        <f>IF(ISBLANK(Z83),  "", _xlfn.CONCAT(LOWER(C83), "/", E83))</f>
        <v/>
      </c>
      <c r="AE83" s="11"/>
      <c r="AO83" s="8" t="str">
        <f>IF(AND(ISBLANK(AM83), ISBLANK(AN83)), "", _xlfn.CONCAT("[", IF(ISBLANK(AM83), "", _xlfn.CONCAT("[""mac"", """, AM83, """]")), IF(ISBLANK(AN83), "", _xlfn.CONCAT(", [""ip"", """, AN83, """]")), "]"))</f>
        <v/>
      </c>
    </row>
    <row r="84" spans="1:41" ht="16" hidden="1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191</v>
      </c>
      <c r="L84" s="8" t="s">
        <v>136</v>
      </c>
      <c r="N84" s="8"/>
      <c r="O84" s="10"/>
      <c r="P84" s="10"/>
      <c r="Q84" s="10"/>
      <c r="R84" s="10"/>
      <c r="S84" s="10"/>
      <c r="T84" s="8" t="s">
        <v>60</v>
      </c>
      <c r="U84" s="8" t="s">
        <v>61</v>
      </c>
      <c r="W84" s="8" t="s">
        <v>183</v>
      </c>
      <c r="X84" s="8">
        <v>300</v>
      </c>
      <c r="Y84" s="10" t="s">
        <v>34</v>
      </c>
      <c r="Z84" s="8" t="s">
        <v>68</v>
      </c>
      <c r="AA84" s="8" t="str">
        <f>IF(ISBLANK(Z84),  "", _xlfn.CONCAT("haas/entity/sensor/", LOWER(C84), "/", E84, "/config"))</f>
        <v>haas/entity/sensor/weewx/roof_monthly_rain/config</v>
      </c>
      <c r="AB84" s="8" t="str">
        <f>IF(ISBLANK(Z84),  "", _xlfn.CONCAT(LOWER(C84), "/", E84))</f>
        <v>weewx/roof_monthly_rain</v>
      </c>
      <c r="AC84" s="8" t="s">
        <v>390</v>
      </c>
      <c r="AD84" s="8">
        <v>1</v>
      </c>
      <c r="AE84" s="11" t="s">
        <v>192</v>
      </c>
      <c r="AF84" s="8" t="s">
        <v>535</v>
      </c>
      <c r="AG84" s="10">
        <v>3.15</v>
      </c>
      <c r="AH84" s="8" t="s">
        <v>509</v>
      </c>
      <c r="AI84" s="8" t="s">
        <v>36</v>
      </c>
      <c r="AJ84" s="8" t="s">
        <v>37</v>
      </c>
      <c r="AK84" s="8" t="s">
        <v>38</v>
      </c>
      <c r="AO84" s="8" t="str">
        <f>IF(AND(ISBLANK(AM84), ISBLANK(AN84)), "", _xlfn.CONCAT("[", IF(ISBLANK(AM84), "", _xlfn.CONCAT("[""mac"", """, AM84, """]")), IF(ISBLANK(AN84), "", _xlfn.CONCAT(", [""ip"", """, AN84, """]")), "]"))</f>
        <v/>
      </c>
    </row>
    <row r="85" spans="1:41" ht="16" hidden="1" customHeight="1" x14ac:dyDescent="0.2">
      <c r="A85" s="8">
        <v>1357</v>
      </c>
      <c r="B85" s="8" t="s">
        <v>26</v>
      </c>
      <c r="C85" s="8" t="s">
        <v>710</v>
      </c>
      <c r="D85" s="8" t="s">
        <v>460</v>
      </c>
      <c r="E85" s="8" t="s">
        <v>708</v>
      </c>
      <c r="F85" s="8" t="str">
        <f>IF(ISBLANK(E85), "", Table2[[#This Row],[unique_id]])</f>
        <v>graph_break</v>
      </c>
      <c r="G85" s="8" t="s">
        <v>709</v>
      </c>
      <c r="H85" s="8" t="s">
        <v>59</v>
      </c>
      <c r="I85" s="8" t="s">
        <v>191</v>
      </c>
      <c r="N85" s="8" t="s">
        <v>706</v>
      </c>
      <c r="O85" s="10"/>
      <c r="P85" s="10"/>
      <c r="Q85" s="10"/>
      <c r="R85" s="10"/>
      <c r="S85" s="10"/>
      <c r="T85" s="8"/>
      <c r="Y85" s="10"/>
      <c r="AA85" s="8" t="str">
        <f>IF(ISBLANK(Z85),  "", _xlfn.CONCAT("haas/entity/sensor/", LOWER(C85), "/", E85, "/config"))</f>
        <v/>
      </c>
      <c r="AB85" s="8" t="str">
        <f>IF(ISBLANK(Z85),  "", _xlfn.CONCAT(LOWER(C85), "/", E85))</f>
        <v/>
      </c>
      <c r="AE85" s="11"/>
      <c r="AO85" s="8" t="str">
        <f>IF(AND(ISBLANK(AM85), ISBLANK(AN85)), "", _xlfn.CONCAT("[", IF(ISBLANK(AM85), "", _xlfn.CONCAT("[""mac"", """, AM85, """]")), IF(ISBLANK(AN85), "", _xlfn.CONCAT(", [""ip"", """, AN85, """]")), "]"))</f>
        <v/>
      </c>
    </row>
    <row r="86" spans="1:41" ht="16" hidden="1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191</v>
      </c>
      <c r="L86" s="8" t="s">
        <v>136</v>
      </c>
      <c r="N86" s="8" t="s">
        <v>706</v>
      </c>
      <c r="O86" s="10"/>
      <c r="P86" s="10"/>
      <c r="Q86" s="10"/>
      <c r="R86" s="10"/>
      <c r="S86" s="10"/>
      <c r="T86" s="8" t="s">
        <v>60</v>
      </c>
      <c r="U86" s="8" t="s">
        <v>61</v>
      </c>
      <c r="W86" s="8" t="s">
        <v>183</v>
      </c>
      <c r="X86" s="8">
        <v>300</v>
      </c>
      <c r="Y86" s="10" t="s">
        <v>34</v>
      </c>
      <c r="Z86" s="8" t="s">
        <v>202</v>
      </c>
      <c r="AA86" s="8" t="str">
        <f>IF(ISBLANK(Z86),  "", _xlfn.CONCAT("haas/entity/sensor/", LOWER(C86), "/", E86, "/config"))</f>
        <v>haas/entity/sensor/weewx/roof_yearly_rain/config</v>
      </c>
      <c r="AB86" s="8" t="str">
        <f>IF(ISBLANK(Z86),  "", _xlfn.CONCAT(LOWER(C86), "/", E86))</f>
        <v>weewx/roof_yearly_rain</v>
      </c>
      <c r="AC86" s="8" t="s">
        <v>390</v>
      </c>
      <c r="AD86" s="8">
        <v>1</v>
      </c>
      <c r="AE86" s="11" t="s">
        <v>192</v>
      </c>
      <c r="AF86" s="8" t="s">
        <v>535</v>
      </c>
      <c r="AG86" s="10">
        <v>3.15</v>
      </c>
      <c r="AH86" s="8" t="s">
        <v>509</v>
      </c>
      <c r="AI86" s="8" t="s">
        <v>36</v>
      </c>
      <c r="AJ86" s="8" t="s">
        <v>37</v>
      </c>
      <c r="AK86" s="8" t="s">
        <v>38</v>
      </c>
      <c r="AO86" s="8" t="str">
        <f>IF(AND(ISBLANK(AM86), ISBLANK(AN86)), "", _xlfn.CONCAT("[", IF(ISBLANK(AM86), "", _xlfn.CONCAT("[""mac"", """, AM86, """]")), IF(ISBLANK(AN86), "", _xlfn.CONCAT(", [""ip"", """, AN86, """]")), "]"))</f>
        <v/>
      </c>
    </row>
    <row r="87" spans="1:41" ht="16" hidden="1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191</v>
      </c>
      <c r="N87" s="8"/>
      <c r="O87" s="10"/>
      <c r="P87" s="10"/>
      <c r="Q87" s="10"/>
      <c r="R87" s="10"/>
      <c r="S87" s="10"/>
      <c r="T87" s="8" t="s">
        <v>76</v>
      </c>
      <c r="U87" s="8" t="s">
        <v>61</v>
      </c>
      <c r="W87" s="8" t="s">
        <v>183</v>
      </c>
      <c r="X87" s="8">
        <v>300</v>
      </c>
      <c r="Y87" s="10" t="s">
        <v>34</v>
      </c>
      <c r="Z87" s="8" t="s">
        <v>77</v>
      </c>
      <c r="AA87" s="8" t="str">
        <f>IF(ISBLANK(Z87),  "", _xlfn.CONCAT("haas/entity/sensor/", LOWER(C87), "/", E87, "/config"))</f>
        <v>haas/entity/sensor/weewx/roof_rain/config</v>
      </c>
      <c r="AB87" s="8" t="str">
        <f>IF(ISBLANK(Z87),  "", _xlfn.CONCAT(LOWER(C87), "/", E87))</f>
        <v>weewx/roof_rain</v>
      </c>
      <c r="AC87" s="8" t="s">
        <v>390</v>
      </c>
      <c r="AD87" s="8">
        <v>1</v>
      </c>
      <c r="AE87" s="11" t="s">
        <v>192</v>
      </c>
      <c r="AF87" s="8" t="s">
        <v>535</v>
      </c>
      <c r="AG87" s="10">
        <v>3.15</v>
      </c>
      <c r="AH87" s="8" t="s">
        <v>509</v>
      </c>
      <c r="AI87" s="8" t="s">
        <v>36</v>
      </c>
      <c r="AJ87" s="8" t="s">
        <v>37</v>
      </c>
      <c r="AK87" s="8" t="s">
        <v>38</v>
      </c>
      <c r="AO87" s="8" t="str">
        <f>IF(AND(ISBLANK(AM87), ISBLANK(AN87)), "", _xlfn.CONCAT("[", IF(ISBLANK(AM87), "", _xlfn.CONCAT("[""mac"", """, AM87, """]")), IF(ISBLANK(AN87), "", _xlfn.CONCAT(", [""ip"", """, AN87, """]")), "]"))</f>
        <v/>
      </c>
    </row>
    <row r="88" spans="1:41" ht="16" hidden="1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191</v>
      </c>
      <c r="N88" s="8"/>
      <c r="O88" s="10"/>
      <c r="P88" s="10"/>
      <c r="Q88" s="10"/>
      <c r="R88" s="10"/>
      <c r="S88" s="10"/>
      <c r="T88" s="8" t="s">
        <v>31</v>
      </c>
      <c r="U88" s="8" t="s">
        <v>61</v>
      </c>
      <c r="W88" s="8" t="s">
        <v>183</v>
      </c>
      <c r="X88" s="8">
        <v>300</v>
      </c>
      <c r="Y88" s="10" t="s">
        <v>34</v>
      </c>
      <c r="Z88" s="8" t="s">
        <v>80</v>
      </c>
      <c r="AA88" s="8" t="str">
        <f>IF(ISBLANK(Z88),  "", _xlfn.CONCAT("haas/entity/sensor/", LOWER(C88), "/", E88, "/config"))</f>
        <v>haas/entity/sensor/weewx/roof_storm_rain/config</v>
      </c>
      <c r="AB88" s="8" t="str">
        <f>IF(ISBLANK(Z88),  "", _xlfn.CONCAT(LOWER(C88), "/", E88))</f>
        <v>weewx/roof_storm_rain</v>
      </c>
      <c r="AC88" s="8" t="s">
        <v>390</v>
      </c>
      <c r="AD88" s="8">
        <v>1</v>
      </c>
      <c r="AE88" s="11" t="s">
        <v>192</v>
      </c>
      <c r="AF88" s="8" t="s">
        <v>535</v>
      </c>
      <c r="AG88" s="10">
        <v>3.15</v>
      </c>
      <c r="AH88" s="8" t="s">
        <v>509</v>
      </c>
      <c r="AI88" s="8" t="s">
        <v>36</v>
      </c>
      <c r="AJ88" s="8" t="s">
        <v>37</v>
      </c>
      <c r="AK88" s="8" t="s">
        <v>38</v>
      </c>
      <c r="AO88" s="8" t="str">
        <f>IF(AND(ISBLANK(AM88), ISBLANK(AN88)), "", _xlfn.CONCAT("[", IF(ISBLANK(AM88), "", _xlfn.CONCAT("[""mac"", """, AM88, """]")), IF(ISBLANK(AN88), "", _xlfn.CONCAT(", [""ip"", """, AN88, """]")), "]"))</f>
        <v/>
      </c>
    </row>
    <row r="89" spans="1:41" ht="16" hidden="1" customHeight="1" x14ac:dyDescent="0.2">
      <c r="A89" s="8">
        <v>1400</v>
      </c>
      <c r="B89" s="8" t="s">
        <v>26</v>
      </c>
      <c r="C89" s="8" t="s">
        <v>152</v>
      </c>
      <c r="D89" s="8" t="s">
        <v>416</v>
      </c>
      <c r="E89" s="8" t="s">
        <v>711</v>
      </c>
      <c r="F89" s="8" t="str">
        <f>IF(ISBLANK(E89), "", Table2[[#This Row],[unique_id]])</f>
        <v>home_movie</v>
      </c>
      <c r="G89" s="8" t="s">
        <v>725</v>
      </c>
      <c r="H89" s="8" t="s">
        <v>417</v>
      </c>
      <c r="I89" s="8" t="s">
        <v>132</v>
      </c>
      <c r="J89" s="8" t="s">
        <v>761</v>
      </c>
      <c r="L89" s="8" t="s">
        <v>322</v>
      </c>
      <c r="N89" s="8"/>
      <c r="O89" s="10"/>
      <c r="P89" s="10"/>
      <c r="Q89" s="10"/>
      <c r="R89" s="10"/>
      <c r="S89" s="10"/>
      <c r="T89" s="8"/>
      <c r="W89" s="8" t="s">
        <v>700</v>
      </c>
      <c r="Y89" s="10"/>
      <c r="AA89" s="8" t="str">
        <f>IF(ISBLANK(Z89),  "", _xlfn.CONCAT("haas/entity/sensor/", LOWER(C89), "/", E89, "/config"))</f>
        <v/>
      </c>
      <c r="AB89" s="8" t="str">
        <f>IF(ISBLANK(Z89),  "", _xlfn.CONCAT(LOWER(C89), "/", E89))</f>
        <v/>
      </c>
      <c r="AE89" s="11"/>
      <c r="AK89" s="8" t="s">
        <v>173</v>
      </c>
      <c r="AO89" s="8" t="str">
        <f>IF(AND(ISBLANK(AM89), ISBLANK(AN89)), "", _xlfn.CONCAT("[", IF(ISBLANK(AM89), "", _xlfn.CONCAT("[""mac"", """, AM89, """]")), IF(ISBLANK(AN89), "", _xlfn.CONCAT(", [""ip"", """, AN89, """]")), "]"))</f>
        <v/>
      </c>
    </row>
    <row r="90" spans="1:41" ht="16" hidden="1" customHeight="1" x14ac:dyDescent="0.2">
      <c r="A90" s="8">
        <v>1401</v>
      </c>
      <c r="B90" s="8" t="s">
        <v>26</v>
      </c>
      <c r="C90" s="8" t="s">
        <v>152</v>
      </c>
      <c r="D90" s="8" t="s">
        <v>416</v>
      </c>
      <c r="E90" s="8" t="s">
        <v>415</v>
      </c>
      <c r="F90" s="8" t="str">
        <f>IF(ISBLANK(E90), "", Table2[[#This Row],[unique_id]])</f>
        <v>home_sleep</v>
      </c>
      <c r="G90" s="8" t="s">
        <v>367</v>
      </c>
      <c r="H90" s="8" t="s">
        <v>417</v>
      </c>
      <c r="I90" s="8" t="s">
        <v>132</v>
      </c>
      <c r="J90" s="8" t="s">
        <v>763</v>
      </c>
      <c r="L90" s="8" t="s">
        <v>322</v>
      </c>
      <c r="N90" s="8"/>
      <c r="O90" s="10"/>
      <c r="P90" s="10"/>
      <c r="Q90" s="10"/>
      <c r="R90" s="10"/>
      <c r="S90" s="10"/>
      <c r="T90" s="8"/>
      <c r="W90" s="8" t="s">
        <v>418</v>
      </c>
      <c r="Y90" s="10"/>
      <c r="AA90" s="8" t="str">
        <f>IF(ISBLANK(Z90),  "", _xlfn.CONCAT("haas/entity/sensor/", LOWER(C90), "/", E90, "/config"))</f>
        <v/>
      </c>
      <c r="AB90" s="8" t="str">
        <f>IF(ISBLANK(Z90),  "", _xlfn.CONCAT(LOWER(C90), "/", E90))</f>
        <v/>
      </c>
      <c r="AE90" s="11"/>
      <c r="AK90" s="8" t="s">
        <v>173</v>
      </c>
      <c r="AO90" s="8" t="str">
        <f>IF(AND(ISBLANK(AM90), ISBLANK(AN90)), "", _xlfn.CONCAT("[", IF(ISBLANK(AM90), "", _xlfn.CONCAT("[""mac"", """, AM90, """]")), IF(ISBLANK(AN90), "", _xlfn.CONCAT(", [""ip"", """, AN90, """]")), "]"))</f>
        <v/>
      </c>
    </row>
    <row r="91" spans="1:41" ht="16" hidden="1" customHeight="1" x14ac:dyDescent="0.2">
      <c r="A91" s="8">
        <v>1402</v>
      </c>
      <c r="B91" s="8" t="s">
        <v>26</v>
      </c>
      <c r="C91" s="8" t="s">
        <v>152</v>
      </c>
      <c r="D91" s="8" t="s">
        <v>416</v>
      </c>
      <c r="E91" s="8" t="s">
        <v>699</v>
      </c>
      <c r="F91" s="8" t="str">
        <f>IF(ISBLANK(E91), "", Table2[[#This Row],[unique_id]])</f>
        <v>home_reset</v>
      </c>
      <c r="G91" s="8" t="s">
        <v>726</v>
      </c>
      <c r="H91" s="8" t="s">
        <v>417</v>
      </c>
      <c r="I91" s="8" t="s">
        <v>132</v>
      </c>
      <c r="J91" s="8" t="s">
        <v>762</v>
      </c>
      <c r="L91" s="8" t="s">
        <v>322</v>
      </c>
      <c r="N91" s="8"/>
      <c r="O91" s="10"/>
      <c r="P91" s="10"/>
      <c r="Q91" s="10"/>
      <c r="R91" s="10"/>
      <c r="S91" s="10"/>
      <c r="T91" s="8"/>
      <c r="W91" s="8" t="s">
        <v>701</v>
      </c>
      <c r="Y91" s="10"/>
      <c r="AA91" s="8" t="str">
        <f>IF(ISBLANK(Z91),  "", _xlfn.CONCAT("haas/entity/sensor/", LOWER(C91), "/", E91, "/config"))</f>
        <v/>
      </c>
      <c r="AB91" s="8" t="str">
        <f>IF(ISBLANK(Z91),  "", _xlfn.CONCAT(LOWER(C91), "/", E91))</f>
        <v/>
      </c>
      <c r="AE91" s="11"/>
      <c r="AK91" s="8" t="s">
        <v>173</v>
      </c>
      <c r="AO91" s="8" t="str">
        <f>IF(AND(ISBLANK(AM91), ISBLANK(AN91)), "", _xlfn.CONCAT("[", IF(ISBLANK(AM91), "", _xlfn.CONCAT("[""mac"", """, AM91, """]")), IF(ISBLANK(AN91), "", _xlfn.CONCAT(", [""ip"", """, AN91, """]")), "]"))</f>
        <v/>
      </c>
    </row>
    <row r="92" spans="1:41" ht="16" hidden="1" customHeight="1" x14ac:dyDescent="0.2">
      <c r="A92" s="8">
        <v>1403</v>
      </c>
      <c r="B92" s="8" t="s">
        <v>26</v>
      </c>
      <c r="C92" s="8" t="s">
        <v>256</v>
      </c>
      <c r="D92" s="8" t="s">
        <v>134</v>
      </c>
      <c r="E92" s="8" t="s">
        <v>300</v>
      </c>
      <c r="F92" s="8" t="str">
        <f>IF(ISBLANK(E92), "", Table2[[#This Row],[unique_id]])</f>
        <v>bathroom_rails</v>
      </c>
      <c r="G92" s="8" t="s">
        <v>727</v>
      </c>
      <c r="H92" s="8" t="s">
        <v>417</v>
      </c>
      <c r="I92" s="8" t="s">
        <v>132</v>
      </c>
      <c r="J92" s="8" t="s">
        <v>727</v>
      </c>
      <c r="L92" s="8" t="s">
        <v>322</v>
      </c>
      <c r="N92" s="8"/>
      <c r="O92" s="10"/>
      <c r="P92" s="10"/>
      <c r="Q92" s="10"/>
      <c r="R92" s="10"/>
      <c r="S92" s="10"/>
      <c r="T92" s="8"/>
      <c r="W92" s="8" t="s">
        <v>321</v>
      </c>
      <c r="Y92" s="10"/>
      <c r="AA92" s="8" t="str">
        <f>IF(ISBLANK(Z92),  "", _xlfn.CONCAT("haas/entity/sensor/", LOWER(C92), "/", E92, "/config"))</f>
        <v/>
      </c>
      <c r="AB92" s="8" t="str">
        <f>IF(ISBLANK(Z92),  "", _xlfn.CONCAT(LOWER(C92), "/", E92))</f>
        <v/>
      </c>
      <c r="AF92" s="8" t="str">
        <f>IF(OR(ISBLANK(AM92), ISBLANK(AN92)), "", LOWER(_xlfn.CONCAT(Table2[[#This Row],[device_manufacturer]], "-",Table2[[#This Row],[device_suggested_area]], "-", Table2[[#This Row],[device_identifiers]])))</f>
        <v>tplink-bathroom-rails</v>
      </c>
      <c r="AG92" s="10" t="s">
        <v>506</v>
      </c>
      <c r="AH92" s="8" t="s">
        <v>514</v>
      </c>
      <c r="AI92" s="8" t="s">
        <v>503</v>
      </c>
      <c r="AJ92" s="8" t="str">
        <f>IF(OR(ISBLANK(AM92), ISBLANK(AN92)), "", Table2[[#This Row],[device_via_device]])</f>
        <v>TPLink</v>
      </c>
      <c r="AK92" s="8" t="s">
        <v>502</v>
      </c>
      <c r="AL92" s="8" t="s">
        <v>641</v>
      </c>
      <c r="AM92" s="8" t="s">
        <v>493</v>
      </c>
      <c r="AN92" s="8" t="s">
        <v>634</v>
      </c>
      <c r="AO92" s="8" t="str">
        <f>IF(AND(ISBLANK(AM92), ISBLANK(AN92)), "", _xlfn.CONCAT("[", IF(ISBLANK(AM92), "", _xlfn.CONCAT("[""mac"", """, AM92, """]")), IF(ISBLANK(AN92), "", _xlfn.CONCAT(", [""ip"", """, AN92, """]")), "]"))</f>
        <v>[["mac", "ac:84:c6:54:9d:98"], ["ip", "10.0.6.81"]]</v>
      </c>
    </row>
    <row r="93" spans="1:41" ht="16" hidden="1" customHeight="1" x14ac:dyDescent="0.2">
      <c r="A93" s="8">
        <v>1404</v>
      </c>
      <c r="B93" s="8" t="s">
        <v>931</v>
      </c>
      <c r="C93" s="8" t="s">
        <v>469</v>
      </c>
      <c r="D93" s="8" t="s">
        <v>134</v>
      </c>
      <c r="E93" s="8" t="s">
        <v>470</v>
      </c>
      <c r="F93" s="8" t="str">
        <f>IF(ISBLANK(E93), "", Table2[[#This Row],[unique_id]])</f>
        <v>roof_water_heater_booster</v>
      </c>
      <c r="G93" s="8" t="s">
        <v>724</v>
      </c>
      <c r="H93" s="8" t="s">
        <v>417</v>
      </c>
      <c r="I93" s="8" t="s">
        <v>132</v>
      </c>
      <c r="J93" s="8" t="str">
        <f>Table2[[#This Row],[friendly_name]]</f>
        <v>Water Booster</v>
      </c>
      <c r="L93" s="8" t="s">
        <v>322</v>
      </c>
      <c r="N93" s="8"/>
      <c r="O93" s="10"/>
      <c r="P93" s="10"/>
      <c r="Q93" s="10"/>
      <c r="R93" s="10"/>
      <c r="S93" s="10"/>
      <c r="T93" s="8"/>
      <c r="W93" s="8" t="s">
        <v>717</v>
      </c>
      <c r="Y93" s="10"/>
      <c r="AA93" s="8" t="str">
        <f>IF(ISBLANK(Z93),  "", _xlfn.CONCAT("haas/entity/sensor/", LOWER(C93), "/", E93, "/config"))</f>
        <v/>
      </c>
      <c r="AB93" s="8" t="str">
        <f>IF(ISBLANK(Z93),  "", _xlfn.CONCAT(LOWER(C93), "/", E93))</f>
        <v/>
      </c>
      <c r="AE93" s="8"/>
      <c r="AF93" s="8" t="str">
        <f>IF(OR(ISBLANK(AM93), ISBLANK(AN93)), "", LOWER(_xlfn.CONCAT(Table2[[#This Row],[device_manufacturer]], "-",Table2[[#This Row],[device_suggested_area]], "-", Table2[[#This Row],[device_identifiers]])))</f>
        <v>sonoff-roof-water-heater-booster</v>
      </c>
      <c r="AG93" s="10" t="s">
        <v>714</v>
      </c>
      <c r="AH93" s="8" t="s">
        <v>713</v>
      </c>
      <c r="AI93" s="8" t="s">
        <v>715</v>
      </c>
      <c r="AJ93" s="8" t="str">
        <f>IF(OR(ISBLANK(AM93), ISBLANK(AN93)), "", Table2[[#This Row],[device_via_device]])</f>
        <v>Sonoff</v>
      </c>
      <c r="AK93" s="8" t="s">
        <v>38</v>
      </c>
      <c r="AL93" s="8" t="s">
        <v>641</v>
      </c>
      <c r="AM93" s="8" t="s">
        <v>712</v>
      </c>
      <c r="AN93" s="9" t="s">
        <v>716</v>
      </c>
      <c r="AO93" s="8" t="str">
        <f>IF(AND(ISBLANK(AM93), ISBLANK(AN93)), "", _xlfn.CONCAT("[", IF(ISBLANK(AM93), "", _xlfn.CONCAT("[""mac"", """, AM93, """]")), IF(ISBLANK(AN93), "", _xlfn.CONCAT(", [""ip"", """, AN93, """]")), "]"))</f>
        <v>[["mac", "ec:fa:bc:50:3e:02"], ["ip", "10.0.6.99"]]</v>
      </c>
    </row>
    <row r="94" spans="1:41" ht="16" hidden="1" customHeight="1" x14ac:dyDescent="0.2">
      <c r="A94" s="8">
        <v>1405</v>
      </c>
      <c r="B94" s="8" t="s">
        <v>232</v>
      </c>
      <c r="C94" s="8" t="s">
        <v>469</v>
      </c>
      <c r="D94" s="8" t="s">
        <v>134</v>
      </c>
      <c r="E94" s="8" t="s">
        <v>718</v>
      </c>
      <c r="F94" s="8" t="str">
        <f>IF(ISBLANK(E94), "", Table2[[#This Row],[unique_id]])</f>
        <v>outdoor_pool_filter</v>
      </c>
      <c r="G94" s="8" t="s">
        <v>436</v>
      </c>
      <c r="H94" s="8" t="s">
        <v>417</v>
      </c>
      <c r="I94" s="8" t="s">
        <v>132</v>
      </c>
      <c r="J94" s="8" t="str">
        <f>Table2[[#This Row],[friendly_name]]</f>
        <v>Pool Filter</v>
      </c>
      <c r="L94" s="8" t="s">
        <v>322</v>
      </c>
      <c r="N94" s="8"/>
      <c r="O94" s="10"/>
      <c r="P94" s="10"/>
      <c r="Q94" s="10"/>
      <c r="R94" s="10"/>
      <c r="S94" s="10"/>
      <c r="T94" s="8"/>
      <c r="W94" s="8" t="s">
        <v>315</v>
      </c>
      <c r="Y94" s="10"/>
      <c r="AA94" s="8" t="str">
        <f>IF(ISBLANK(Z94),  "", _xlfn.CONCAT("haas/entity/sensor/", LOWER(C94), "/", E94, "/config"))</f>
        <v/>
      </c>
      <c r="AB94" s="8" t="str">
        <f>IF(ISBLANK(Z94),  "", _xlfn.CONCAT(LOWER(C94), "/", E94))</f>
        <v/>
      </c>
      <c r="AF94" s="8" t="str">
        <f>IF(OR(ISBLANK(AM94), ISBLANK(AN94)), "", LOWER(_xlfn.CONCAT(Table2[[#This Row],[device_manufacturer]], "-",Table2[[#This Row],[device_suggested_area]], "-", Table2[[#This Row],[device_identifiers]])))</f>
        <v/>
      </c>
      <c r="AG94" s="10" t="s">
        <v>714</v>
      </c>
      <c r="AH94" s="8" t="s">
        <v>713</v>
      </c>
      <c r="AI94" s="8" t="s">
        <v>715</v>
      </c>
      <c r="AJ94" s="8" t="str">
        <f>IF(OR(ISBLANK(AM94), ISBLANK(AN94)), "", Table2[[#This Row],[device_via_device]])</f>
        <v/>
      </c>
      <c r="AK94" s="8" t="s">
        <v>719</v>
      </c>
      <c r="AL94" s="8" t="s">
        <v>641</v>
      </c>
      <c r="AN94" s="9"/>
      <c r="AO94" s="8" t="str">
        <f>IF(AND(ISBLANK(AM94), ISBLANK(AN94)), "", _xlfn.CONCAT("[", IF(ISBLANK(AM94), "", _xlfn.CONCAT("[""mac"", """, AM94, """]")), IF(ISBLANK(AN94), "", _xlfn.CONCAT(", [""ip"", """, AN94, """]")), "]"))</f>
        <v/>
      </c>
    </row>
    <row r="95" spans="1:41" ht="16" hidden="1" customHeight="1" x14ac:dyDescent="0.2">
      <c r="A95" s="8">
        <v>1406</v>
      </c>
      <c r="B95" s="8" t="s">
        <v>26</v>
      </c>
      <c r="C95" s="8" t="s">
        <v>710</v>
      </c>
      <c r="D95" s="8" t="s">
        <v>460</v>
      </c>
      <c r="E95" s="8" t="s">
        <v>459</v>
      </c>
      <c r="F95" s="8" t="str">
        <f>IF(ISBLANK(E95), "", Table2[[#This Row],[unique_id]])</f>
        <v>column_break</v>
      </c>
      <c r="G95" s="8" t="s">
        <v>456</v>
      </c>
      <c r="H95" s="8" t="s">
        <v>417</v>
      </c>
      <c r="I95" s="8" t="s">
        <v>132</v>
      </c>
      <c r="L95" s="8" t="s">
        <v>457</v>
      </c>
      <c r="M95" s="8" t="s">
        <v>458</v>
      </c>
      <c r="N95" s="8"/>
      <c r="O95" s="10"/>
      <c r="P95" s="10"/>
      <c r="Q95" s="10"/>
      <c r="R95" s="10"/>
      <c r="S95" s="10"/>
      <c r="T95" s="8"/>
      <c r="Y95" s="10"/>
      <c r="AB95" s="8" t="str">
        <f>IF(ISBLANK(Z95),  "", _xlfn.CONCAT(LOWER(C95), "/", E95))</f>
        <v/>
      </c>
      <c r="AE95" s="11"/>
      <c r="AO95" s="8" t="str">
        <f>IF(AND(ISBLANK(AM95), ISBLANK(AN95)), "", _xlfn.CONCAT("[", IF(ISBLANK(AM95), "", _xlfn.CONCAT("[""mac"", """, AM95, """]")), IF(ISBLANK(AN95), "", _xlfn.CONCAT(", [""ip"", """, AN95, """]")), "]"))</f>
        <v/>
      </c>
    </row>
    <row r="96" spans="1:41" ht="16" hidden="1" customHeight="1" x14ac:dyDescent="0.2">
      <c r="A96" s="8">
        <v>1500</v>
      </c>
      <c r="B96" s="8" t="s">
        <v>26</v>
      </c>
      <c r="C96" s="8" t="s">
        <v>133</v>
      </c>
      <c r="D96" s="8" t="s">
        <v>137</v>
      </c>
      <c r="E96" s="8" t="s">
        <v>965</v>
      </c>
      <c r="F96" s="8" t="str">
        <f>IF(ISBLANK(E96), "", Table2[[#This Row],[unique_id]])</f>
        <v>ada_fan_light</v>
      </c>
      <c r="G96" s="8" t="s">
        <v>140</v>
      </c>
      <c r="H96" s="8" t="s">
        <v>139</v>
      </c>
      <c r="I96" s="8" t="s">
        <v>132</v>
      </c>
      <c r="J96" s="8" t="s">
        <v>798</v>
      </c>
      <c r="L96" s="8" t="s">
        <v>136</v>
      </c>
      <c r="N96" s="8"/>
      <c r="O96" s="10"/>
      <c r="P96" s="10"/>
      <c r="Q96" s="10"/>
      <c r="R96" s="10"/>
      <c r="S96" s="10"/>
      <c r="T96" s="8"/>
      <c r="W96" s="8" t="s">
        <v>377</v>
      </c>
      <c r="Y96" s="10"/>
      <c r="AA96" s="8" t="str">
        <f>IF(ISBLANK(Z96),  "", _xlfn.CONCAT("haas/entity/sensor/", LOWER(C96), "/", E96, "/config"))</f>
        <v/>
      </c>
      <c r="AB96" s="8" t="str">
        <f>IF(ISBLANK(Z96),  "", _xlfn.CONCAT(LOWER(C96), "/", E96))</f>
        <v/>
      </c>
      <c r="AE96" s="8"/>
      <c r="AK96" s="8" t="s">
        <v>130</v>
      </c>
      <c r="AO96" s="8" t="str">
        <f>IF(AND(ISBLANK(AM96), ISBLANK(AN96)), "", _xlfn.CONCAT("[", IF(ISBLANK(AM96), "", _xlfn.CONCAT("[""mac"", """, AM96, """]")), IF(ISBLANK(AN96), "", _xlfn.CONCAT(", [""ip"", """, AN96, """]")), "]"))</f>
        <v/>
      </c>
    </row>
    <row r="97" spans="1:41" ht="16" hidden="1" customHeight="1" x14ac:dyDescent="0.2">
      <c r="A97" s="8">
        <v>1501</v>
      </c>
      <c r="B97" s="8" t="s">
        <v>26</v>
      </c>
      <c r="C97" s="8" t="s">
        <v>545</v>
      </c>
      <c r="D97" s="8" t="s">
        <v>137</v>
      </c>
      <c r="E97" s="8" t="s">
        <v>406</v>
      </c>
      <c r="F97" s="8" t="str">
        <f>IF(ISBLANK(E97), "", Table2[[#This Row],[unique_id]])</f>
        <v>ada_lamp</v>
      </c>
      <c r="G97" s="8" t="s">
        <v>208</v>
      </c>
      <c r="H97" s="8" t="s">
        <v>139</v>
      </c>
      <c r="I97" s="8" t="s">
        <v>132</v>
      </c>
      <c r="J97" s="8" t="s">
        <v>837</v>
      </c>
      <c r="K97" s="8" t="s">
        <v>410</v>
      </c>
      <c r="L97" s="8" t="s">
        <v>136</v>
      </c>
      <c r="N97" s="8"/>
      <c r="O97" s="10"/>
      <c r="P97" s="10" t="s">
        <v>789</v>
      </c>
      <c r="Q97" s="20" t="s">
        <v>809</v>
      </c>
      <c r="R97" s="18" t="s">
        <v>910</v>
      </c>
      <c r="S97" s="18" t="s">
        <v>872</v>
      </c>
      <c r="T97" s="8"/>
      <c r="W97" s="8" t="s">
        <v>377</v>
      </c>
      <c r="Y97" s="10"/>
      <c r="AA97" s="8" t="str">
        <f>IF(ISBLANK(Z97),  "", _xlfn.CONCAT("haas/entity/sensor/", LOWER(C97), "/", E97, "/config"))</f>
        <v/>
      </c>
      <c r="AB97" s="8" t="str">
        <f>IF(ISBLANK(Z97),  "", _xlfn.CONCAT(LOWER(C97), "/", E97))</f>
        <v/>
      </c>
      <c r="AE9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</v>
      </c>
      <c r="AF97" s="8" t="str">
        <f>LOWER(_xlfn.CONCAT(Table2[[#This Row],[device_suggested_area]], "-",Table2[[#This Row],[device_identifiers]]))</f>
        <v>ada-lamp</v>
      </c>
      <c r="AG97" s="10" t="s">
        <v>894</v>
      </c>
      <c r="AH97" s="8" t="s">
        <v>800</v>
      </c>
      <c r="AI97" s="8" t="s">
        <v>897</v>
      </c>
      <c r="AJ97" s="8" t="s">
        <v>545</v>
      </c>
      <c r="AK97" s="8" t="s">
        <v>130</v>
      </c>
      <c r="AO97" s="8" t="str">
        <f>IF(AND(ISBLANK(AM97), ISBLANK(AN97)), "", _xlfn.CONCAT("[", IF(ISBLANK(AM97), "", _xlfn.CONCAT("[""mac"", """, AM97, """]")), IF(ISBLANK(AN97), "", _xlfn.CONCAT(", [""ip"", """, AN97, """]")), "]"))</f>
        <v/>
      </c>
    </row>
    <row r="98" spans="1:41" ht="16" hidden="1" customHeight="1" x14ac:dyDescent="0.2">
      <c r="A98" s="8">
        <v>1502</v>
      </c>
      <c r="B98" s="8" t="s">
        <v>26</v>
      </c>
      <c r="C98" s="8" t="s">
        <v>545</v>
      </c>
      <c r="D98" s="8" t="s">
        <v>137</v>
      </c>
      <c r="F98" s="8" t="str">
        <f>IF(ISBLANK(E98), "", Table2[[#This Row],[unique_id]])</f>
        <v/>
      </c>
      <c r="N98" s="8"/>
      <c r="O98" s="10"/>
      <c r="P98" s="10" t="s">
        <v>788</v>
      </c>
      <c r="Q98" s="20" t="s">
        <v>809</v>
      </c>
      <c r="R98" s="18" t="s">
        <v>836</v>
      </c>
      <c r="S98" s="18" t="s">
        <v>872</v>
      </c>
      <c r="T98" s="8"/>
      <c r="Y98" s="10"/>
      <c r="AA98" s="8" t="str">
        <f>IF(ISBLANK(Z98),  "", _xlfn.CONCAT("haas/entity/sensor/", LOWER(C98), "/", E98, "/config"))</f>
        <v/>
      </c>
      <c r="AB98" s="8" t="str">
        <f>IF(ISBLANK(Z98),  "", _xlfn.CONCAT(LOWER(C98), "/", E98))</f>
        <v/>
      </c>
      <c r="AE9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http://macmini-nel:8087/#/device/0x0017880103433075</v>
      </c>
      <c r="AF98" s="8" t="str">
        <f>LOWER(_xlfn.CONCAT(Table2[[#This Row],[device_suggested_area]], "-",Table2[[#This Row],[device_identifiers]]))</f>
        <v>ada-lamp-bulb-1</v>
      </c>
      <c r="AG98" s="10" t="s">
        <v>894</v>
      </c>
      <c r="AH98" s="8" t="s">
        <v>801</v>
      </c>
      <c r="AI98" s="8" t="s">
        <v>897</v>
      </c>
      <c r="AJ98" s="8" t="s">
        <v>545</v>
      </c>
      <c r="AK98" s="8" t="s">
        <v>130</v>
      </c>
      <c r="AM98" s="8" t="s">
        <v>807</v>
      </c>
      <c r="AO98" s="8" t="str">
        <f>IF(AND(ISBLANK(AM98), ISBLANK(AN98)), "", _xlfn.CONCAT("[", IF(ISBLANK(AM98), "", _xlfn.CONCAT("[""mac"", """, AM98, """]")), IF(ISBLANK(AN98), "", _xlfn.CONCAT(", [""ip"", """, AN98, """]")), "]"))</f>
        <v>[["mac", "0x0017880103433075"]]</v>
      </c>
    </row>
    <row r="99" spans="1:41" ht="16" hidden="1" customHeight="1" x14ac:dyDescent="0.2">
      <c r="A99" s="8">
        <v>1503</v>
      </c>
      <c r="B99" s="8" t="s">
        <v>26</v>
      </c>
      <c r="C99" s="8" t="s">
        <v>545</v>
      </c>
      <c r="D99" s="8" t="s">
        <v>137</v>
      </c>
      <c r="E99" s="8" t="s">
        <v>407</v>
      </c>
      <c r="F99" s="8" t="str">
        <f>IF(ISBLANK(E99), "", Table2[[#This Row],[unique_id]])</f>
        <v>edwin_lamp</v>
      </c>
      <c r="G99" s="8" t="s">
        <v>218</v>
      </c>
      <c r="H99" s="8" t="s">
        <v>139</v>
      </c>
      <c r="I99" s="8" t="s">
        <v>132</v>
      </c>
      <c r="J99" s="8" t="s">
        <v>837</v>
      </c>
      <c r="K99" s="8" t="s">
        <v>409</v>
      </c>
      <c r="L99" s="8" t="s">
        <v>136</v>
      </c>
      <c r="N99" s="8"/>
      <c r="O99" s="10"/>
      <c r="P99" s="10" t="s">
        <v>789</v>
      </c>
      <c r="Q99" s="20" t="s">
        <v>810</v>
      </c>
      <c r="R99" s="18" t="s">
        <v>910</v>
      </c>
      <c r="S99" s="18" t="s">
        <v>873</v>
      </c>
      <c r="T99" s="8"/>
      <c r="W99" s="8" t="s">
        <v>377</v>
      </c>
      <c r="Y99" s="10"/>
      <c r="AA99" s="8" t="str">
        <f>IF(ISBLANK(Z99),  "", _xlfn.CONCAT("haas/entity/sensor/", LOWER(C99), "/", E99, "/config"))</f>
        <v/>
      </c>
      <c r="AB99" s="8" t="str">
        <f>IF(ISBLANK(Z99),  "", _xlfn.CONCAT(LOWER(C99), "/", E99))</f>
        <v/>
      </c>
      <c r="AE99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http://macmini-nel:8087/#/group/200</v>
      </c>
      <c r="AF99" s="8" t="str">
        <f>LOWER(_xlfn.CONCAT(Table2[[#This Row],[device_suggested_area]], "-",Table2[[#This Row],[device_identifiers]]))</f>
        <v>edwin-lamp</v>
      </c>
      <c r="AG99" s="10" t="s">
        <v>894</v>
      </c>
      <c r="AH99" s="8" t="s">
        <v>800</v>
      </c>
      <c r="AI99" s="8" t="s">
        <v>897</v>
      </c>
      <c r="AJ99" s="8" t="s">
        <v>545</v>
      </c>
      <c r="AK99" s="8" t="s">
        <v>127</v>
      </c>
      <c r="AO99" s="8" t="str">
        <f>IF(AND(ISBLANK(AM99), ISBLANK(AN99)), "", _xlfn.CONCAT("[", IF(ISBLANK(AM99), "", _xlfn.CONCAT("[""mac"", """, AM99, """]")), IF(ISBLANK(AN99), "", _xlfn.CONCAT(", [""ip"", """, AN99, """]")), "]"))</f>
        <v/>
      </c>
    </row>
    <row r="100" spans="1:41" ht="16" hidden="1" customHeight="1" x14ac:dyDescent="0.2">
      <c r="A100" s="8">
        <v>1504</v>
      </c>
      <c r="B100" s="8" t="s">
        <v>26</v>
      </c>
      <c r="C100" s="8" t="s">
        <v>545</v>
      </c>
      <c r="D100" s="8" t="s">
        <v>137</v>
      </c>
      <c r="F100" s="8" t="str">
        <f>IF(ISBLANK(E100), "", Table2[[#This Row],[unique_id]])</f>
        <v/>
      </c>
      <c r="N100" s="8"/>
      <c r="O100" s="10"/>
      <c r="P100" s="10" t="s">
        <v>788</v>
      </c>
      <c r="Q100" s="20" t="s">
        <v>810</v>
      </c>
      <c r="R100" s="18" t="s">
        <v>836</v>
      </c>
      <c r="S100" s="18" t="s">
        <v>873</v>
      </c>
      <c r="T100" s="8"/>
      <c r="Y100" s="10"/>
      <c r="AA100" s="8" t="str">
        <f>IF(ISBLANK(Z100),  "", _xlfn.CONCAT("haas/entity/sensor/", LOWER(C100), "/", E100, "/config"))</f>
        <v/>
      </c>
      <c r="AB100" s="8" t="str">
        <f>IF(ISBLANK(Z100),  "", _xlfn.CONCAT(LOWER(C100), "/", E100))</f>
        <v/>
      </c>
      <c r="AE10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http://macmini-nel:8087/#/device/0x0017880102b8fd87</v>
      </c>
      <c r="AF100" s="8" t="str">
        <f>LOWER(_xlfn.CONCAT(Table2[[#This Row],[device_suggested_area]], "-",Table2[[#This Row],[device_identifiers]]))</f>
        <v>edwin-lamp-bulb-1</v>
      </c>
      <c r="AG100" s="10" t="s">
        <v>894</v>
      </c>
      <c r="AH100" s="8" t="s">
        <v>801</v>
      </c>
      <c r="AI100" s="8" t="s">
        <v>897</v>
      </c>
      <c r="AJ100" s="8" t="s">
        <v>545</v>
      </c>
      <c r="AK100" s="8" t="s">
        <v>127</v>
      </c>
      <c r="AM100" s="8" t="s">
        <v>834</v>
      </c>
      <c r="AO100" s="8" t="str">
        <f>IF(AND(ISBLANK(AM100), ISBLANK(AN100)), "", _xlfn.CONCAT("[", IF(ISBLANK(AM100), "", _xlfn.CONCAT("[""mac"", """, AM100, """]")), IF(ISBLANK(AN100), "", _xlfn.CONCAT(", [""ip"", """, AN100, """]")), "]"))</f>
        <v>[["mac", "0x0017880102b8fd87"]]</v>
      </c>
    </row>
    <row r="101" spans="1:41" ht="16" hidden="1" customHeight="1" x14ac:dyDescent="0.2">
      <c r="A101" s="8">
        <v>1505</v>
      </c>
      <c r="B101" s="8" t="s">
        <v>26</v>
      </c>
      <c r="C101" s="8" t="s">
        <v>133</v>
      </c>
      <c r="D101" s="8" t="s">
        <v>137</v>
      </c>
      <c r="E101" s="8" t="s">
        <v>966</v>
      </c>
      <c r="F101" s="8" t="str">
        <f>IF(ISBLANK(E101), "", Table2[[#This Row],[unique_id]])</f>
        <v>edwin_fan_light</v>
      </c>
      <c r="G101" s="8" t="s">
        <v>203</v>
      </c>
      <c r="H101" s="8" t="s">
        <v>139</v>
      </c>
      <c r="I101" s="8" t="s">
        <v>132</v>
      </c>
      <c r="J101" s="8" t="s">
        <v>798</v>
      </c>
      <c r="L101" s="8" t="s">
        <v>136</v>
      </c>
      <c r="N101" s="8"/>
      <c r="O101" s="10"/>
      <c r="P101" s="10"/>
      <c r="Q101" s="10"/>
      <c r="R101" s="10"/>
      <c r="S101" s="10"/>
      <c r="T101" s="8"/>
      <c r="W101" s="8" t="s">
        <v>377</v>
      </c>
      <c r="Y101" s="10"/>
      <c r="AA101" s="8" t="str">
        <f>IF(ISBLANK(Z101),  "", _xlfn.CONCAT("haas/entity/sensor/", LOWER(C101), "/", E101, "/config"))</f>
        <v/>
      </c>
      <c r="AB101" s="8" t="str">
        <f>IF(ISBLANK(Z101),  "", _xlfn.CONCAT(LOWER(C101), "/", E101))</f>
        <v/>
      </c>
      <c r="AE101" s="8"/>
      <c r="AK101" s="8" t="s">
        <v>127</v>
      </c>
      <c r="AN101" s="13"/>
      <c r="AO101" s="8" t="str">
        <f>IF(AND(ISBLANK(AM101), ISBLANK(AN101)), "", _xlfn.CONCAT("[", IF(ISBLANK(AM101), "", _xlfn.CONCAT("[""mac"", """, AM101, """]")), IF(ISBLANK(AN101), "", _xlfn.CONCAT(", [""ip"", """, AN101, """]")), "]"))</f>
        <v/>
      </c>
    </row>
    <row r="102" spans="1:41" ht="16" hidden="1" customHeight="1" x14ac:dyDescent="0.2">
      <c r="A102" s="8">
        <v>1506</v>
      </c>
      <c r="B102" s="8" t="s">
        <v>26</v>
      </c>
      <c r="C102" s="8" t="s">
        <v>545</v>
      </c>
      <c r="D102" s="8" t="s">
        <v>137</v>
      </c>
      <c r="E102" s="8" t="s">
        <v>643</v>
      </c>
      <c r="F102" s="8" t="str">
        <f>IF(ISBLANK(E102), "", Table2[[#This Row],[unique_id]])</f>
        <v>edwin_night_light</v>
      </c>
      <c r="G102" s="8" t="s">
        <v>642</v>
      </c>
      <c r="H102" s="8" t="s">
        <v>139</v>
      </c>
      <c r="I102" s="8" t="s">
        <v>132</v>
      </c>
      <c r="J102" s="8" t="s">
        <v>838</v>
      </c>
      <c r="K102" s="8" t="s">
        <v>410</v>
      </c>
      <c r="L102" s="8" t="s">
        <v>136</v>
      </c>
      <c r="N102" s="8"/>
      <c r="O102" s="10"/>
      <c r="P102" s="10" t="s">
        <v>789</v>
      </c>
      <c r="Q102" s="20">
        <v>300</v>
      </c>
      <c r="R102" s="18" t="s">
        <v>910</v>
      </c>
      <c r="S102" s="18" t="s">
        <v>872</v>
      </c>
      <c r="T102" s="8"/>
      <c r="W102" s="8" t="s">
        <v>377</v>
      </c>
      <c r="Y102" s="10"/>
      <c r="AA102" s="8" t="str">
        <f>IF(ISBLANK(Z102),  "", _xlfn.CONCAT("haas/entity/sensor/", LOWER(C102), "/", E102, "/config"))</f>
        <v/>
      </c>
      <c r="AB102" s="8" t="str">
        <f>IF(ISBLANK(Z102),  "", _xlfn.CONCAT(LOWER(C102), "/", E102))</f>
        <v/>
      </c>
      <c r="AE10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http://macmini-nel:8087/#/group/300</v>
      </c>
      <c r="AF102" s="8" t="str">
        <f>LOWER(_xlfn.CONCAT(Table2[[#This Row],[device_suggested_area]], "-",Table2[[#This Row],[device_identifiers]]))</f>
        <v>edwin-night-light</v>
      </c>
      <c r="AG102" s="10" t="s">
        <v>785</v>
      </c>
      <c r="AH102" s="8" t="s">
        <v>805</v>
      </c>
      <c r="AI102" s="8" t="s">
        <v>784</v>
      </c>
      <c r="AJ102" s="8" t="s">
        <v>545</v>
      </c>
      <c r="AK102" s="8" t="s">
        <v>127</v>
      </c>
      <c r="AO102" s="8" t="str">
        <f>IF(AND(ISBLANK(AM102), ISBLANK(AN102)), "", _xlfn.CONCAT("[", IF(ISBLANK(AM102), "", _xlfn.CONCAT("[""mac"", """, AM102, """]")), IF(ISBLANK(AN102), "", _xlfn.CONCAT(", [""ip"", """, AN102, """]")), "]"))</f>
        <v/>
      </c>
    </row>
    <row r="103" spans="1:41" ht="16" hidden="1" customHeight="1" x14ac:dyDescent="0.2">
      <c r="A103" s="8">
        <v>1507</v>
      </c>
      <c r="B103" s="8" t="s">
        <v>26</v>
      </c>
      <c r="C103" s="8" t="s">
        <v>545</v>
      </c>
      <c r="D103" s="8" t="s">
        <v>137</v>
      </c>
      <c r="F103" s="8" t="str">
        <f>IF(ISBLANK(E103), "", Table2[[#This Row],[unique_id]])</f>
        <v/>
      </c>
      <c r="N103" s="8"/>
      <c r="O103" s="10"/>
      <c r="P103" s="10" t="s">
        <v>788</v>
      </c>
      <c r="Q103" s="20">
        <v>300</v>
      </c>
      <c r="R103" s="18" t="s">
        <v>836</v>
      </c>
      <c r="S103" s="18" t="s">
        <v>872</v>
      </c>
      <c r="T103" s="8"/>
      <c r="Y103" s="10"/>
      <c r="AA103" s="8" t="str">
        <f>IF(ISBLANK(Z103),  "", _xlfn.CONCAT("haas/entity/sensor/", LOWER(C103), "/", E103, "/config"))</f>
        <v/>
      </c>
      <c r="AB103" s="8" t="str">
        <f>IF(ISBLANK(Z103),  "", _xlfn.CONCAT(LOWER(C103), "/", E103))</f>
        <v/>
      </c>
      <c r="AE10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http://macmini-nel:8087/#/device/0x001788010343c36f</v>
      </c>
      <c r="AF103" s="8" t="str">
        <f>LOWER(_xlfn.CONCAT(Table2[[#This Row],[device_suggested_area]], "-",Table2[[#This Row],[device_identifiers]]))</f>
        <v>edwin-night-light-bulb-1</v>
      </c>
      <c r="AG103" s="10" t="s">
        <v>785</v>
      </c>
      <c r="AH103" s="8" t="s">
        <v>806</v>
      </c>
      <c r="AI103" s="8" t="s">
        <v>784</v>
      </c>
      <c r="AJ103" s="8" t="s">
        <v>545</v>
      </c>
      <c r="AK103" s="8" t="s">
        <v>127</v>
      </c>
      <c r="AM103" s="8" t="s">
        <v>808</v>
      </c>
      <c r="AO103" s="8" t="str">
        <f>IF(AND(ISBLANK(AM103), ISBLANK(AN103)), "", _xlfn.CONCAT("[", IF(ISBLANK(AM103), "", _xlfn.CONCAT("[""mac"", """, AM103, """]")), IF(ISBLANK(AN103), "", _xlfn.CONCAT(", [""ip"", """, AN103, """]")), "]"))</f>
        <v>[["mac", "0x001788010343c36f"]]</v>
      </c>
    </row>
    <row r="104" spans="1:41" ht="16" hidden="1" customHeight="1" x14ac:dyDescent="0.2">
      <c r="A104" s="8">
        <v>1508</v>
      </c>
      <c r="B104" s="8" t="s">
        <v>26</v>
      </c>
      <c r="C104" s="8" t="s">
        <v>545</v>
      </c>
      <c r="D104" s="8" t="s">
        <v>137</v>
      </c>
      <c r="E104" s="8" t="s">
        <v>395</v>
      </c>
      <c r="F104" s="8" t="str">
        <f>IF(ISBLANK(E104), "", Table2[[#This Row],[unique_id]])</f>
        <v>hallway_main</v>
      </c>
      <c r="G104" s="8" t="s">
        <v>213</v>
      </c>
      <c r="H104" s="8" t="s">
        <v>139</v>
      </c>
      <c r="I104" s="8" t="s">
        <v>132</v>
      </c>
      <c r="J104" s="8" t="s">
        <v>797</v>
      </c>
      <c r="K104" s="8" t="s">
        <v>408</v>
      </c>
      <c r="L104" s="8" t="s">
        <v>136</v>
      </c>
      <c r="N104" s="8"/>
      <c r="O104" s="10"/>
      <c r="P104" s="10" t="s">
        <v>789</v>
      </c>
      <c r="Q104" s="20">
        <v>400</v>
      </c>
      <c r="R104" s="18" t="s">
        <v>910</v>
      </c>
      <c r="S104" s="18" t="s">
        <v>871</v>
      </c>
      <c r="T104" s="8"/>
      <c r="W104" s="8" t="s">
        <v>377</v>
      </c>
      <c r="Y104" s="10"/>
      <c r="AA104" s="8" t="str">
        <f>IF(ISBLANK(Z104),  "", _xlfn.CONCAT("haas/entity/sensor/", LOWER(C104), "/", E104, "/config"))</f>
        <v/>
      </c>
      <c r="AB104" s="8" t="str">
        <f>IF(ISBLANK(Z104),  "", _xlfn.CONCAT(LOWER(C104), "/", E104))</f>
        <v/>
      </c>
      <c r="AE104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http://macmini-nel:8087/#/group/400</v>
      </c>
      <c r="AF104" s="8" t="str">
        <f>LOWER(_xlfn.CONCAT(Table2[[#This Row],[device_suggested_area]], "-",Table2[[#This Row],[device_identifiers]]))</f>
        <v>hallway-main</v>
      </c>
      <c r="AG104" s="10" t="s">
        <v>785</v>
      </c>
      <c r="AH104" s="8" t="s">
        <v>786</v>
      </c>
      <c r="AI104" s="8" t="s">
        <v>784</v>
      </c>
      <c r="AJ104" s="8" t="s">
        <v>545</v>
      </c>
      <c r="AK104" s="8" t="s">
        <v>605</v>
      </c>
      <c r="AO104" s="8" t="str">
        <f>IF(AND(ISBLANK(AM104), ISBLANK(AN104)), "", _xlfn.CONCAT("[", IF(ISBLANK(AM104), "", _xlfn.CONCAT("[""mac"", """, AM104, """]")), IF(ISBLANK(AN104), "", _xlfn.CONCAT(", [""ip"", """, AN104, """]")), "]"))</f>
        <v/>
      </c>
    </row>
    <row r="105" spans="1:41" ht="16" hidden="1" customHeight="1" x14ac:dyDescent="0.2">
      <c r="A105" s="8">
        <v>1509</v>
      </c>
      <c r="B105" s="8" t="s">
        <v>26</v>
      </c>
      <c r="C105" s="8" t="s">
        <v>545</v>
      </c>
      <c r="D105" s="8" t="s">
        <v>137</v>
      </c>
      <c r="F105" s="8" t="str">
        <f>IF(ISBLANK(E105), "", Table2[[#This Row],[unique_id]])</f>
        <v/>
      </c>
      <c r="N105" s="8"/>
      <c r="O105" s="10"/>
      <c r="P105" s="10" t="s">
        <v>788</v>
      </c>
      <c r="Q105" s="20">
        <v>400</v>
      </c>
      <c r="R105" s="18" t="s">
        <v>836</v>
      </c>
      <c r="S105" s="18" t="s">
        <v>871</v>
      </c>
      <c r="T105" s="8"/>
      <c r="Y105" s="10"/>
      <c r="AA105" s="8" t="str">
        <f>IF(ISBLANK(Z105),  "", _xlfn.CONCAT("haas/entity/sensor/", LOWER(C105), "/", E105, "/config"))</f>
        <v/>
      </c>
      <c r="AB105" s="8" t="str">
        <f>IF(ISBLANK(Z105),  "", _xlfn.CONCAT(LOWER(C105), "/", E105))</f>
        <v/>
      </c>
      <c r="AE10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http://macmini-nel:8087/#/device/0x00178801043283b0</v>
      </c>
      <c r="AF105" s="8" t="str">
        <f>LOWER(_xlfn.CONCAT(Table2[[#This Row],[device_suggested_area]], "-",Table2[[#This Row],[device_identifiers]]))</f>
        <v>hallway-main-bulb-1</v>
      </c>
      <c r="AG105" s="10" t="s">
        <v>785</v>
      </c>
      <c r="AH105" s="8" t="s">
        <v>787</v>
      </c>
      <c r="AI105" s="8" t="s">
        <v>784</v>
      </c>
      <c r="AJ105" s="8" t="s">
        <v>545</v>
      </c>
      <c r="AK105" s="8" t="s">
        <v>605</v>
      </c>
      <c r="AM105" s="8" t="s">
        <v>811</v>
      </c>
      <c r="AO105" s="8" t="str">
        <f>IF(AND(ISBLANK(AM105), ISBLANK(AN105)), "", _xlfn.CONCAT("[", IF(ISBLANK(AM105), "", _xlfn.CONCAT("[""mac"", """, AM105, """]")), IF(ISBLANK(AN105), "", _xlfn.CONCAT(", [""ip"", """, AN105, """]")), "]"))</f>
        <v>[["mac", "0x00178801043283b0"]]</v>
      </c>
    </row>
    <row r="106" spans="1:41" ht="16" hidden="1" customHeight="1" x14ac:dyDescent="0.2">
      <c r="A106" s="8">
        <v>1510</v>
      </c>
      <c r="B106" s="8" t="s">
        <v>26</v>
      </c>
      <c r="C106" s="8" t="s">
        <v>545</v>
      </c>
      <c r="D106" s="8" t="s">
        <v>137</v>
      </c>
      <c r="F106" s="8" t="str">
        <f>IF(ISBLANK(E106), "", Table2[[#This Row],[unique_id]])</f>
        <v/>
      </c>
      <c r="N106" s="8"/>
      <c r="O106" s="10"/>
      <c r="P106" s="10" t="s">
        <v>788</v>
      </c>
      <c r="Q106" s="20">
        <v>400</v>
      </c>
      <c r="R106" s="18" t="s">
        <v>836</v>
      </c>
      <c r="S106" s="18" t="s">
        <v>871</v>
      </c>
      <c r="T106" s="8"/>
      <c r="Y106" s="10"/>
      <c r="AA106" s="8" t="str">
        <f>IF(ISBLANK(Z106),  "", _xlfn.CONCAT("haas/entity/sensor/", LOWER(C106), "/", E106, "/config"))</f>
        <v/>
      </c>
      <c r="AB106" s="8" t="str">
        <f>IF(ISBLANK(Z106),  "", _xlfn.CONCAT(LOWER(C106), "/", E106))</f>
        <v/>
      </c>
      <c r="AE10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http://macmini-nel:8087/#/device/0x0017880104329975</v>
      </c>
      <c r="AF106" s="8" t="str">
        <f>LOWER(_xlfn.CONCAT(Table2[[#This Row],[device_suggested_area]], "-",Table2[[#This Row],[device_identifiers]]))</f>
        <v>hallway-main-bulb-2</v>
      </c>
      <c r="AG106" s="10" t="s">
        <v>785</v>
      </c>
      <c r="AH106" s="8" t="s">
        <v>794</v>
      </c>
      <c r="AI106" s="8" t="s">
        <v>784</v>
      </c>
      <c r="AJ106" s="8" t="s">
        <v>545</v>
      </c>
      <c r="AK106" s="8" t="s">
        <v>605</v>
      </c>
      <c r="AM106" s="8" t="s">
        <v>812</v>
      </c>
      <c r="AO106" s="8" t="str">
        <f>IF(AND(ISBLANK(AM106), ISBLANK(AN106)), "", _xlfn.CONCAT("[", IF(ISBLANK(AM106), "", _xlfn.CONCAT("[""mac"", """, AM106, """]")), IF(ISBLANK(AN106), "", _xlfn.CONCAT(", [""ip"", """, AN106, """]")), "]"))</f>
        <v>[["mac", "0x0017880104329975"]]</v>
      </c>
    </row>
    <row r="107" spans="1:41" ht="16" hidden="1" customHeight="1" x14ac:dyDescent="0.2">
      <c r="A107" s="8">
        <v>1511</v>
      </c>
      <c r="B107" s="8" t="s">
        <v>26</v>
      </c>
      <c r="C107" s="8" t="s">
        <v>545</v>
      </c>
      <c r="D107" s="8" t="s">
        <v>137</v>
      </c>
      <c r="F107" s="8" t="str">
        <f>IF(ISBLANK(E107), "", Table2[[#This Row],[unique_id]])</f>
        <v/>
      </c>
      <c r="N107" s="8"/>
      <c r="O107" s="10"/>
      <c r="P107" s="10" t="s">
        <v>788</v>
      </c>
      <c r="Q107" s="20">
        <v>400</v>
      </c>
      <c r="R107" s="18" t="s">
        <v>836</v>
      </c>
      <c r="S107" s="18" t="s">
        <v>871</v>
      </c>
      <c r="T107" s="8"/>
      <c r="Y107" s="10"/>
      <c r="AA107" s="8" t="str">
        <f>IF(ISBLANK(Z107),  "", _xlfn.CONCAT("haas/entity/sensor/", LOWER(C107), "/", E107, "/config"))</f>
        <v/>
      </c>
      <c r="AB107" s="8" t="str">
        <f>IF(ISBLANK(Z107),  "", _xlfn.CONCAT(LOWER(C107), "/", E107))</f>
        <v/>
      </c>
      <c r="AE10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http://macmini-nel:8087/#/device/0x001788010432996f</v>
      </c>
      <c r="AF107" s="8" t="str">
        <f>LOWER(_xlfn.CONCAT(Table2[[#This Row],[device_suggested_area]], "-",Table2[[#This Row],[device_identifiers]]))</f>
        <v>hallway-main-bulb-3</v>
      </c>
      <c r="AG107" s="10" t="s">
        <v>785</v>
      </c>
      <c r="AH107" s="8" t="s">
        <v>795</v>
      </c>
      <c r="AI107" s="8" t="s">
        <v>784</v>
      </c>
      <c r="AJ107" s="8" t="s">
        <v>545</v>
      </c>
      <c r="AK107" s="8" t="s">
        <v>605</v>
      </c>
      <c r="AM107" s="8" t="s">
        <v>813</v>
      </c>
      <c r="AO107" s="8" t="str">
        <f>IF(AND(ISBLANK(AM107), ISBLANK(AN107)), "", _xlfn.CONCAT("[", IF(ISBLANK(AM107), "", _xlfn.CONCAT("[""mac"", """, AM107, """]")), IF(ISBLANK(AN107), "", _xlfn.CONCAT(", [""ip"", """, AN107, """]")), "]"))</f>
        <v>[["mac", "0x001788010432996f"]]</v>
      </c>
    </row>
    <row r="108" spans="1:41" ht="16" hidden="1" customHeight="1" x14ac:dyDescent="0.2">
      <c r="A108" s="8">
        <v>1512</v>
      </c>
      <c r="B108" s="8" t="s">
        <v>26</v>
      </c>
      <c r="C108" s="8" t="s">
        <v>545</v>
      </c>
      <c r="D108" s="8" t="s">
        <v>137</v>
      </c>
      <c r="F108" s="8" t="str">
        <f>IF(ISBLANK(E108), "", Table2[[#This Row],[unique_id]])</f>
        <v/>
      </c>
      <c r="N108" s="8"/>
      <c r="O108" s="10"/>
      <c r="P108" s="10" t="s">
        <v>788</v>
      </c>
      <c r="Q108" s="20">
        <v>400</v>
      </c>
      <c r="R108" s="18" t="s">
        <v>836</v>
      </c>
      <c r="S108" s="18" t="s">
        <v>871</v>
      </c>
      <c r="T108" s="8"/>
      <c r="Y108" s="10"/>
      <c r="AA108" s="8" t="str">
        <f>IF(ISBLANK(Z108),  "", _xlfn.CONCAT("haas/entity/sensor/", LOWER(C108), "/", E108, "/config"))</f>
        <v/>
      </c>
      <c r="AB108" s="8" t="str">
        <f>IF(ISBLANK(Z108),  "", _xlfn.CONCAT(LOWER(C108), "/", E108))</f>
        <v/>
      </c>
      <c r="AE10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http://macmini-nel:8087/#/device/0x001788010444db4e</v>
      </c>
      <c r="AF108" s="8" t="str">
        <f>LOWER(_xlfn.CONCAT(Table2[[#This Row],[device_suggested_area]], "-",Table2[[#This Row],[device_identifiers]]))</f>
        <v>hallway-main-bulb-4</v>
      </c>
      <c r="AG108" s="10" t="s">
        <v>785</v>
      </c>
      <c r="AH108" s="8" t="s">
        <v>802</v>
      </c>
      <c r="AI108" s="8" t="s">
        <v>784</v>
      </c>
      <c r="AJ108" s="8" t="s">
        <v>545</v>
      </c>
      <c r="AK108" s="8" t="s">
        <v>605</v>
      </c>
      <c r="AM108" s="8" t="s">
        <v>814</v>
      </c>
      <c r="AO108" s="8" t="str">
        <f>IF(AND(ISBLANK(AM108), ISBLANK(AN108)), "", _xlfn.CONCAT("[", IF(ISBLANK(AM108), "", _xlfn.CONCAT("[""mac"", """, AM108, """]")), IF(ISBLANK(AN108), "", _xlfn.CONCAT(", [""ip"", """, AN108, """]")), "]"))</f>
        <v>[["mac", "0x001788010444db4e"]]</v>
      </c>
    </row>
    <row r="109" spans="1:41" ht="16" hidden="1" customHeight="1" x14ac:dyDescent="0.2">
      <c r="A109" s="8">
        <v>1513</v>
      </c>
      <c r="B109" s="8" t="s">
        <v>26</v>
      </c>
      <c r="C109" s="8" t="s">
        <v>545</v>
      </c>
      <c r="D109" s="8" t="s">
        <v>137</v>
      </c>
      <c r="E109" s="8" t="s">
        <v>396</v>
      </c>
      <c r="F109" s="8" t="str">
        <f>IF(ISBLANK(E109), "", Table2[[#This Row],[unique_id]])</f>
        <v>dining_main</v>
      </c>
      <c r="G109" s="8" t="s">
        <v>138</v>
      </c>
      <c r="H109" s="8" t="s">
        <v>139</v>
      </c>
      <c r="I109" s="8" t="s">
        <v>132</v>
      </c>
      <c r="J109" s="8" t="s">
        <v>797</v>
      </c>
      <c r="K109" s="8" t="s">
        <v>409</v>
      </c>
      <c r="L109" s="8" t="s">
        <v>136</v>
      </c>
      <c r="N109" s="8"/>
      <c r="O109" s="10"/>
      <c r="P109" s="10" t="s">
        <v>789</v>
      </c>
      <c r="Q109" s="20">
        <v>500</v>
      </c>
      <c r="R109" s="18" t="s">
        <v>910</v>
      </c>
      <c r="S109" s="18" t="s">
        <v>873</v>
      </c>
      <c r="T109" s="8"/>
      <c r="W109" s="8" t="s">
        <v>377</v>
      </c>
      <c r="Y109" s="10"/>
      <c r="AA109" s="8" t="str">
        <f>IF(ISBLANK(Z109),  "", _xlfn.CONCAT("haas/entity/sensor/", LOWER(C109), "/", E109, "/config"))</f>
        <v/>
      </c>
      <c r="AB109" s="8" t="str">
        <f>IF(ISBLANK(Z109),  "", _xlfn.CONCAT(LOWER(C109), "/", E109))</f>
        <v/>
      </c>
      <c r="AE109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http://macmini-nel:8087/#/group/500</v>
      </c>
      <c r="AF109" s="8" t="str">
        <f>LOWER(_xlfn.CONCAT(Table2[[#This Row],[device_suggested_area]], "-",Table2[[#This Row],[device_identifiers]]))</f>
        <v>dining-main</v>
      </c>
      <c r="AG109" s="10" t="s">
        <v>785</v>
      </c>
      <c r="AH109" s="8" t="s">
        <v>786</v>
      </c>
      <c r="AI109" s="8" t="s">
        <v>784</v>
      </c>
      <c r="AJ109" s="8" t="s">
        <v>545</v>
      </c>
      <c r="AK109" s="8" t="s">
        <v>206</v>
      </c>
      <c r="AO109" s="8" t="str">
        <f>IF(AND(ISBLANK(AM109), ISBLANK(AN109)), "", _xlfn.CONCAT("[", IF(ISBLANK(AM109), "", _xlfn.CONCAT("[""mac"", """, AM109, """]")), IF(ISBLANK(AN109), "", _xlfn.CONCAT(", [""ip"", """, AN109, """]")), "]"))</f>
        <v/>
      </c>
    </row>
    <row r="110" spans="1:41" ht="16" hidden="1" customHeight="1" x14ac:dyDescent="0.2">
      <c r="A110" s="8">
        <v>1514</v>
      </c>
      <c r="B110" s="8" t="s">
        <v>26</v>
      </c>
      <c r="C110" s="8" t="s">
        <v>545</v>
      </c>
      <c r="D110" s="8" t="s">
        <v>137</v>
      </c>
      <c r="F110" s="8" t="str">
        <f>IF(ISBLANK(E110), "", Table2[[#This Row],[unique_id]])</f>
        <v/>
      </c>
      <c r="N110" s="8"/>
      <c r="O110" s="10"/>
      <c r="P110" s="10" t="s">
        <v>788</v>
      </c>
      <c r="Q110" s="20">
        <v>500</v>
      </c>
      <c r="R110" s="18" t="s">
        <v>836</v>
      </c>
      <c r="S110" s="18" t="s">
        <v>873</v>
      </c>
      <c r="T110" s="8"/>
      <c r="Y110" s="10"/>
      <c r="AA110" s="8" t="str">
        <f>IF(ISBLANK(Z110),  "", _xlfn.CONCAT("haas/entity/sensor/", LOWER(C110), "/", E110, "/config"))</f>
        <v/>
      </c>
      <c r="AB110" s="8" t="str">
        <f>IF(ISBLANK(Z110),  "", _xlfn.CONCAT(LOWER(C110), "/", E110))</f>
        <v/>
      </c>
      <c r="AE11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http://macmini-nel:8087/#/device/0x00178801039f69d5</v>
      </c>
      <c r="AF110" s="8" t="str">
        <f>LOWER(_xlfn.CONCAT(Table2[[#This Row],[device_suggested_area]], "-",Table2[[#This Row],[device_identifiers]]))</f>
        <v>dining-main-bulb-1</v>
      </c>
      <c r="AG110" s="10" t="s">
        <v>785</v>
      </c>
      <c r="AH110" s="8" t="s">
        <v>787</v>
      </c>
      <c r="AI110" s="8" t="s">
        <v>784</v>
      </c>
      <c r="AJ110" s="8" t="s">
        <v>545</v>
      </c>
      <c r="AK110" s="8" t="s">
        <v>206</v>
      </c>
      <c r="AM110" s="8" t="s">
        <v>815</v>
      </c>
      <c r="AO110" s="8" t="str">
        <f>IF(AND(ISBLANK(AM110), ISBLANK(AN110)), "", _xlfn.CONCAT("[", IF(ISBLANK(AM110), "", _xlfn.CONCAT("[""mac"", """, AM110, """]")), IF(ISBLANK(AN110), "", _xlfn.CONCAT(", [""ip"", """, AN110, """]")), "]"))</f>
        <v>[["mac", "0x00178801039f69d5"]]</v>
      </c>
    </row>
    <row r="111" spans="1:41" ht="16" hidden="1" customHeight="1" x14ac:dyDescent="0.2">
      <c r="A111" s="8">
        <v>1515</v>
      </c>
      <c r="B111" s="8" t="s">
        <v>26</v>
      </c>
      <c r="C111" s="8" t="s">
        <v>545</v>
      </c>
      <c r="D111" s="8" t="s">
        <v>137</v>
      </c>
      <c r="F111" s="8" t="str">
        <f>IF(ISBLANK(E111), "", Table2[[#This Row],[unique_id]])</f>
        <v/>
      </c>
      <c r="N111" s="8"/>
      <c r="O111" s="10"/>
      <c r="P111" s="10" t="s">
        <v>788</v>
      </c>
      <c r="Q111" s="20">
        <v>500</v>
      </c>
      <c r="R111" s="18" t="s">
        <v>836</v>
      </c>
      <c r="S111" s="18" t="s">
        <v>873</v>
      </c>
      <c r="T111" s="8"/>
      <c r="Y111" s="10"/>
      <c r="AA111" s="8" t="str">
        <f>IF(ISBLANK(Z111),  "", _xlfn.CONCAT("haas/entity/sensor/", LOWER(C111), "/", E111, "/config"))</f>
        <v/>
      </c>
      <c r="AB111" s="8" t="str">
        <f>IF(ISBLANK(Z111),  "", _xlfn.CONCAT(LOWER(C111), "/", E111))</f>
        <v/>
      </c>
      <c r="AE11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http://macmini-nel:8087/#/device/0x00178801039f56c4</v>
      </c>
      <c r="AF111" s="8" t="str">
        <f>LOWER(_xlfn.CONCAT(Table2[[#This Row],[device_suggested_area]], "-",Table2[[#This Row],[device_identifiers]]))</f>
        <v>dining-main-bulb-2</v>
      </c>
      <c r="AG111" s="10" t="s">
        <v>785</v>
      </c>
      <c r="AH111" s="8" t="s">
        <v>794</v>
      </c>
      <c r="AI111" s="8" t="s">
        <v>784</v>
      </c>
      <c r="AJ111" s="8" t="s">
        <v>545</v>
      </c>
      <c r="AK111" s="8" t="s">
        <v>206</v>
      </c>
      <c r="AM111" s="8" t="s">
        <v>816</v>
      </c>
      <c r="AO111" s="8" t="str">
        <f>IF(AND(ISBLANK(AM111), ISBLANK(AN111)), "", _xlfn.CONCAT("[", IF(ISBLANK(AM111), "", _xlfn.CONCAT("[""mac"", """, AM111, """]")), IF(ISBLANK(AN111), "", _xlfn.CONCAT(", [""ip"", """, AN111, """]")), "]"))</f>
        <v>[["mac", "0x00178801039f56c4"]]</v>
      </c>
    </row>
    <row r="112" spans="1:41" ht="16" hidden="1" customHeight="1" x14ac:dyDescent="0.2">
      <c r="A112" s="8">
        <v>1516</v>
      </c>
      <c r="B112" s="8" t="s">
        <v>26</v>
      </c>
      <c r="C112" s="8" t="s">
        <v>545</v>
      </c>
      <c r="D112" s="8" t="s">
        <v>137</v>
      </c>
      <c r="F112" s="8" t="str">
        <f>IF(ISBLANK(E112), "", Table2[[#This Row],[unique_id]])</f>
        <v/>
      </c>
      <c r="N112" s="8"/>
      <c r="O112" s="10"/>
      <c r="P112" s="10" t="s">
        <v>788</v>
      </c>
      <c r="Q112" s="20">
        <v>500</v>
      </c>
      <c r="R112" s="18" t="s">
        <v>836</v>
      </c>
      <c r="S112" s="18" t="s">
        <v>873</v>
      </c>
      <c r="T112" s="8"/>
      <c r="Y112" s="10"/>
      <c r="AA112" s="8" t="str">
        <f>IF(ISBLANK(Z112),  "", _xlfn.CONCAT("haas/entity/sensor/", LOWER(C112), "/", E112, "/config"))</f>
        <v/>
      </c>
      <c r="AB112" s="8" t="str">
        <f>IF(ISBLANK(Z112),  "", _xlfn.CONCAT(LOWER(C112), "/", E112))</f>
        <v/>
      </c>
      <c r="AE11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http://macmini-nel:8087/#/device/0x00178801039f584a</v>
      </c>
      <c r="AF112" s="8" t="str">
        <f>LOWER(_xlfn.CONCAT(Table2[[#This Row],[device_suggested_area]], "-",Table2[[#This Row],[device_identifiers]]))</f>
        <v>dining-main-bulb-3</v>
      </c>
      <c r="AG112" s="10" t="s">
        <v>785</v>
      </c>
      <c r="AH112" s="8" t="s">
        <v>795</v>
      </c>
      <c r="AI112" s="8" t="s">
        <v>784</v>
      </c>
      <c r="AJ112" s="8" t="s">
        <v>545</v>
      </c>
      <c r="AK112" s="8" t="s">
        <v>206</v>
      </c>
      <c r="AM112" s="8" t="s">
        <v>817</v>
      </c>
      <c r="AO112" s="8" t="str">
        <f>IF(AND(ISBLANK(AM112), ISBLANK(AN112)), "", _xlfn.CONCAT("[", IF(ISBLANK(AM112), "", _xlfn.CONCAT("[""mac"", """, AM112, """]")), IF(ISBLANK(AN112), "", _xlfn.CONCAT(", [""ip"", """, AN112, """]")), "]"))</f>
        <v>[["mac", "0x00178801039f584a"]]</v>
      </c>
    </row>
    <row r="113" spans="1:41" ht="16" hidden="1" customHeight="1" x14ac:dyDescent="0.2">
      <c r="A113" s="8">
        <v>1517</v>
      </c>
      <c r="B113" s="8" t="s">
        <v>26</v>
      </c>
      <c r="C113" s="8" t="s">
        <v>545</v>
      </c>
      <c r="D113" s="8" t="s">
        <v>137</v>
      </c>
      <c r="F113" s="8" t="str">
        <f>IF(ISBLANK(E113), "", Table2[[#This Row],[unique_id]])</f>
        <v/>
      </c>
      <c r="N113" s="8"/>
      <c r="O113" s="10"/>
      <c r="P113" s="10" t="s">
        <v>788</v>
      </c>
      <c r="Q113" s="20">
        <v>500</v>
      </c>
      <c r="R113" s="18" t="s">
        <v>836</v>
      </c>
      <c r="S113" s="18" t="s">
        <v>873</v>
      </c>
      <c r="T113" s="8"/>
      <c r="Y113" s="10"/>
      <c r="AA113" s="8" t="str">
        <f>IF(ISBLANK(Z113),  "", _xlfn.CONCAT("haas/entity/sensor/", LOWER(C113), "/", E113, "/config"))</f>
        <v/>
      </c>
      <c r="AB113" s="8" t="str">
        <f>IF(ISBLANK(Z113),  "", _xlfn.CONCAT(LOWER(C113), "/", E113))</f>
        <v/>
      </c>
      <c r="AE11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http://macmini-nel:8087/#/device/0x00178801039f69d4</v>
      </c>
      <c r="AF113" s="8" t="str">
        <f>LOWER(_xlfn.CONCAT(Table2[[#This Row],[device_suggested_area]], "-",Table2[[#This Row],[device_identifiers]]))</f>
        <v>dining-main-bulb-4</v>
      </c>
      <c r="AG113" s="10" t="s">
        <v>785</v>
      </c>
      <c r="AH113" s="8" t="s">
        <v>802</v>
      </c>
      <c r="AI113" s="8" t="s">
        <v>784</v>
      </c>
      <c r="AJ113" s="8" t="s">
        <v>545</v>
      </c>
      <c r="AK113" s="8" t="s">
        <v>206</v>
      </c>
      <c r="AM113" s="8" t="s">
        <v>818</v>
      </c>
      <c r="AO113" s="8" t="str">
        <f>IF(AND(ISBLANK(AM113), ISBLANK(AN113)), "", _xlfn.CONCAT("[", IF(ISBLANK(AM113), "", _xlfn.CONCAT("[""mac"", """, AM113, """]")), IF(ISBLANK(AN113), "", _xlfn.CONCAT(", [""ip"", """, AN113, """]")), "]"))</f>
        <v>[["mac", "0x00178801039f69d4"]]</v>
      </c>
    </row>
    <row r="114" spans="1:41" ht="16" hidden="1" customHeight="1" x14ac:dyDescent="0.2">
      <c r="A114" s="8">
        <v>1518</v>
      </c>
      <c r="B114" s="8" t="s">
        <v>26</v>
      </c>
      <c r="C114" s="8" t="s">
        <v>545</v>
      </c>
      <c r="D114" s="8" t="s">
        <v>137</v>
      </c>
      <c r="F114" s="8" t="str">
        <f>IF(ISBLANK(E114), "", Table2[[#This Row],[unique_id]])</f>
        <v/>
      </c>
      <c r="N114" s="8"/>
      <c r="O114" s="10"/>
      <c r="P114" s="10" t="s">
        <v>788</v>
      </c>
      <c r="Q114" s="20">
        <v>500</v>
      </c>
      <c r="R114" s="18" t="s">
        <v>836</v>
      </c>
      <c r="S114" s="18" t="s">
        <v>873</v>
      </c>
      <c r="T114" s="8"/>
      <c r="Y114" s="10"/>
      <c r="AA114" s="8" t="str">
        <f>IF(ISBLANK(Z114),  "", _xlfn.CONCAT("haas/entity/sensor/", LOWER(C114), "/", E114, "/config"))</f>
        <v/>
      </c>
      <c r="AB114" s="8" t="str">
        <f>IF(ISBLANK(Z114),  "", _xlfn.CONCAT(LOWER(C114), "/", E114))</f>
        <v/>
      </c>
      <c r="AE11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http://macmini-nel:8087/#/device/0x00178801039f574e</v>
      </c>
      <c r="AF114" s="8" t="str">
        <f>LOWER(_xlfn.CONCAT(Table2[[#This Row],[device_suggested_area]], "-",Table2[[#This Row],[device_identifiers]]))</f>
        <v>dining-main-bulb-5</v>
      </c>
      <c r="AG114" s="10" t="s">
        <v>785</v>
      </c>
      <c r="AH114" s="8" t="s">
        <v>803</v>
      </c>
      <c r="AI114" s="8" t="s">
        <v>784</v>
      </c>
      <c r="AJ114" s="8" t="s">
        <v>545</v>
      </c>
      <c r="AK114" s="8" t="s">
        <v>206</v>
      </c>
      <c r="AM114" s="8" t="s">
        <v>819</v>
      </c>
      <c r="AO114" s="8" t="str">
        <f>IF(AND(ISBLANK(AM114), ISBLANK(AN114)), "", _xlfn.CONCAT("[", IF(ISBLANK(AM114), "", _xlfn.CONCAT("[""mac"", """, AM114, """]")), IF(ISBLANK(AN114), "", _xlfn.CONCAT(", [""ip"", """, AN114, """]")), "]"))</f>
        <v>[["mac", "0x00178801039f574e"]]</v>
      </c>
    </row>
    <row r="115" spans="1:41" ht="16" hidden="1" customHeight="1" x14ac:dyDescent="0.2">
      <c r="A115" s="8">
        <v>1519</v>
      </c>
      <c r="B115" s="8" t="s">
        <v>26</v>
      </c>
      <c r="C115" s="8" t="s">
        <v>545</v>
      </c>
      <c r="D115" s="8" t="s">
        <v>137</v>
      </c>
      <c r="F115" s="8" t="str">
        <f>IF(ISBLANK(E115), "", Table2[[#This Row],[unique_id]])</f>
        <v/>
      </c>
      <c r="N115" s="8"/>
      <c r="O115" s="10"/>
      <c r="P115" s="10" t="s">
        <v>788</v>
      </c>
      <c r="Q115" s="20">
        <v>500</v>
      </c>
      <c r="R115" s="18" t="s">
        <v>836</v>
      </c>
      <c r="S115" s="18" t="s">
        <v>873</v>
      </c>
      <c r="T115" s="8"/>
      <c r="Y115" s="10"/>
      <c r="AA115" s="8" t="str">
        <f>IF(ISBLANK(Z115),  "", _xlfn.CONCAT("haas/entity/sensor/", LOWER(C115), "/", E115, "/config"))</f>
        <v/>
      </c>
      <c r="AB115" s="8" t="str">
        <f>IF(ISBLANK(Z115),  "", _xlfn.CONCAT(LOWER(C115), "/", E115))</f>
        <v/>
      </c>
      <c r="AE11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http://macmini-nel:8087/#/device/0x00178801039f4eed</v>
      </c>
      <c r="AF115" s="8" t="str">
        <f>LOWER(_xlfn.CONCAT(Table2[[#This Row],[device_suggested_area]], "-",Table2[[#This Row],[device_identifiers]]))</f>
        <v>dining-main-bulb-6</v>
      </c>
      <c r="AG115" s="10" t="s">
        <v>785</v>
      </c>
      <c r="AH115" s="8" t="s">
        <v>804</v>
      </c>
      <c r="AI115" s="8" t="s">
        <v>784</v>
      </c>
      <c r="AJ115" s="8" t="s">
        <v>545</v>
      </c>
      <c r="AK115" s="8" t="s">
        <v>206</v>
      </c>
      <c r="AM115" s="8" t="s">
        <v>820</v>
      </c>
      <c r="AO115" s="8" t="str">
        <f>IF(AND(ISBLANK(AM115), ISBLANK(AN115)), "", _xlfn.CONCAT("[", IF(ISBLANK(AM115), "", _xlfn.CONCAT("[""mac"", """, AM115, """]")), IF(ISBLANK(AN115), "", _xlfn.CONCAT(", [""ip"", """, AN115, """]")), "]"))</f>
        <v>[["mac", "0x00178801039f4eed"]]</v>
      </c>
    </row>
    <row r="116" spans="1:41" ht="16" hidden="1" customHeight="1" x14ac:dyDescent="0.2">
      <c r="A116" s="8">
        <v>1520</v>
      </c>
      <c r="B116" s="8" t="s">
        <v>26</v>
      </c>
      <c r="C116" s="8" t="s">
        <v>545</v>
      </c>
      <c r="D116" s="8" t="s">
        <v>137</v>
      </c>
      <c r="E116" s="8" t="s">
        <v>397</v>
      </c>
      <c r="F116" s="8" t="str">
        <f>IF(ISBLANK(E116), "", Table2[[#This Row],[unique_id]])</f>
        <v>lounge_main</v>
      </c>
      <c r="G116" s="8" t="s">
        <v>220</v>
      </c>
      <c r="H116" s="8" t="s">
        <v>139</v>
      </c>
      <c r="I116" s="8" t="s">
        <v>132</v>
      </c>
      <c r="J116" s="8" t="s">
        <v>797</v>
      </c>
      <c r="K116" s="8" t="s">
        <v>409</v>
      </c>
      <c r="L116" s="8" t="s">
        <v>136</v>
      </c>
      <c r="N116" s="8"/>
      <c r="O116" s="10"/>
      <c r="P116" s="10" t="s">
        <v>789</v>
      </c>
      <c r="Q116" s="20">
        <v>600</v>
      </c>
      <c r="R116" s="18" t="s">
        <v>910</v>
      </c>
      <c r="S116" s="18" t="s">
        <v>873</v>
      </c>
      <c r="T116" s="8"/>
      <c r="W116" s="8" t="s">
        <v>377</v>
      </c>
      <c r="Y116" s="10"/>
      <c r="AA116" s="8" t="str">
        <f>IF(ISBLANK(Z116),  "", _xlfn.CONCAT("haas/entity/sensor/", LOWER(C116), "/", E116, "/config"))</f>
        <v/>
      </c>
      <c r="AB116" s="8" t="str">
        <f>IF(ISBLANK(Z116),  "", _xlfn.CONCAT(LOWER(C116), "/", E116))</f>
        <v/>
      </c>
      <c r="AE11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http://macmini-nel:8087/#/group/600</v>
      </c>
      <c r="AF116" s="8" t="str">
        <f>LOWER(_xlfn.CONCAT(Table2[[#This Row],[device_suggested_area]], "-",Table2[[#This Row],[device_identifiers]]))</f>
        <v>lounge-main</v>
      </c>
      <c r="AG116" s="10" t="s">
        <v>785</v>
      </c>
      <c r="AH116" s="8" t="s">
        <v>786</v>
      </c>
      <c r="AI116" s="8" t="s">
        <v>784</v>
      </c>
      <c r="AJ116" s="8" t="s">
        <v>545</v>
      </c>
      <c r="AK116" s="8" t="s">
        <v>207</v>
      </c>
      <c r="AO116" s="8" t="str">
        <f>IF(AND(ISBLANK(AM116), ISBLANK(AN116)), "", _xlfn.CONCAT("[", IF(ISBLANK(AM116), "", _xlfn.CONCAT("[""mac"", """, AM116, """]")), IF(ISBLANK(AN116), "", _xlfn.CONCAT(", [""ip"", """, AN116, """]")), "]"))</f>
        <v/>
      </c>
    </row>
    <row r="117" spans="1:41" ht="16" hidden="1" customHeight="1" x14ac:dyDescent="0.2">
      <c r="A117" s="8">
        <v>1521</v>
      </c>
      <c r="B117" s="8" t="s">
        <v>26</v>
      </c>
      <c r="C117" s="8" t="s">
        <v>545</v>
      </c>
      <c r="D117" s="8" t="s">
        <v>137</v>
      </c>
      <c r="F117" s="8" t="str">
        <f>IF(ISBLANK(E117), "", Table2[[#This Row],[unique_id]])</f>
        <v/>
      </c>
      <c r="N117" s="8"/>
      <c r="O117" s="10"/>
      <c r="P117" s="10" t="s">
        <v>788</v>
      </c>
      <c r="Q117" s="20">
        <v>600</v>
      </c>
      <c r="R117" s="18" t="s">
        <v>836</v>
      </c>
      <c r="S117" s="18" t="s">
        <v>873</v>
      </c>
      <c r="T117" s="8"/>
      <c r="Y117" s="10"/>
      <c r="AA117" s="8" t="str">
        <f>IF(ISBLANK(Z117),  "", _xlfn.CONCAT("haas/entity/sensor/", LOWER(C117), "/", E117, "/config"))</f>
        <v/>
      </c>
      <c r="AB117" s="8" t="str">
        <f>IF(ISBLANK(Z117),  "", _xlfn.CONCAT(LOWER(C117), "/", E117))</f>
        <v/>
      </c>
      <c r="AE11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http://macmini-nel:8087/#/device/0x00178801039f6b78</v>
      </c>
      <c r="AF117" s="8" t="str">
        <f>LOWER(_xlfn.CONCAT(Table2[[#This Row],[device_suggested_area]], "-",Table2[[#This Row],[device_identifiers]]))</f>
        <v>lounge-main-bulb-1</v>
      </c>
      <c r="AG117" s="10" t="s">
        <v>785</v>
      </c>
      <c r="AH117" s="8" t="s">
        <v>787</v>
      </c>
      <c r="AI117" s="8" t="s">
        <v>784</v>
      </c>
      <c r="AJ117" s="8" t="s">
        <v>545</v>
      </c>
      <c r="AK117" s="8" t="s">
        <v>207</v>
      </c>
      <c r="AM117" s="8" t="s">
        <v>821</v>
      </c>
      <c r="AO117" s="8" t="str">
        <f>IF(AND(ISBLANK(AM117), ISBLANK(AN117)), "", _xlfn.CONCAT("[", IF(ISBLANK(AM117), "", _xlfn.CONCAT("[""mac"", """, AM117, """]")), IF(ISBLANK(AN117), "", _xlfn.CONCAT(", [""ip"", """, AN117, """]")), "]"))</f>
        <v>[["mac", "0x00178801039f6b78"]]</v>
      </c>
    </row>
    <row r="118" spans="1:41" ht="16" hidden="1" customHeight="1" x14ac:dyDescent="0.2">
      <c r="A118" s="8">
        <v>1522</v>
      </c>
      <c r="B118" s="8" t="s">
        <v>26</v>
      </c>
      <c r="C118" s="8" t="s">
        <v>545</v>
      </c>
      <c r="D118" s="8" t="s">
        <v>137</v>
      </c>
      <c r="F118" s="8" t="str">
        <f>IF(ISBLANK(E118), "", Table2[[#This Row],[unique_id]])</f>
        <v/>
      </c>
      <c r="N118" s="8"/>
      <c r="O118" s="10"/>
      <c r="P118" s="10" t="s">
        <v>788</v>
      </c>
      <c r="Q118" s="20">
        <v>600</v>
      </c>
      <c r="R118" s="18" t="s">
        <v>836</v>
      </c>
      <c r="S118" s="18" t="s">
        <v>873</v>
      </c>
      <c r="T118" s="8"/>
      <c r="Y118" s="10"/>
      <c r="AA118" s="8" t="str">
        <f>IF(ISBLANK(Z118),  "", _xlfn.CONCAT("haas/entity/sensor/", LOWER(C118), "/", E118, "/config"))</f>
        <v/>
      </c>
      <c r="AB118" s="8" t="str">
        <f>IF(ISBLANK(Z118),  "", _xlfn.CONCAT(LOWER(C118), "/", E118))</f>
        <v/>
      </c>
      <c r="AE11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http://macmini-nel:8087/#/device/0x001788010444ef85</v>
      </c>
      <c r="AF118" s="8" t="str">
        <f>LOWER(_xlfn.CONCAT(Table2[[#This Row],[device_suggested_area]], "-",Table2[[#This Row],[device_identifiers]]))</f>
        <v>lounge-main-bulb-2</v>
      </c>
      <c r="AG118" s="10" t="s">
        <v>785</v>
      </c>
      <c r="AH118" s="8" t="s">
        <v>794</v>
      </c>
      <c r="AI118" s="8" t="s">
        <v>784</v>
      </c>
      <c r="AJ118" s="8" t="s">
        <v>545</v>
      </c>
      <c r="AK118" s="8" t="s">
        <v>207</v>
      </c>
      <c r="AM118" s="8" t="s">
        <v>822</v>
      </c>
      <c r="AO118" s="8" t="str">
        <f>IF(AND(ISBLANK(AM118), ISBLANK(AN118)), "", _xlfn.CONCAT("[", IF(ISBLANK(AM118), "", _xlfn.CONCAT("[""mac"", """, AM118, """]")), IF(ISBLANK(AN118), "", _xlfn.CONCAT(", [""ip"", """, AN118, """]")), "]"))</f>
        <v>[["mac", "0x001788010444ef85"]]</v>
      </c>
    </row>
    <row r="119" spans="1:41" ht="16" hidden="1" customHeight="1" x14ac:dyDescent="0.2">
      <c r="A119" s="8">
        <v>1523</v>
      </c>
      <c r="B119" s="8" t="s">
        <v>26</v>
      </c>
      <c r="C119" s="8" t="s">
        <v>545</v>
      </c>
      <c r="D119" s="8" t="s">
        <v>137</v>
      </c>
      <c r="F119" s="8" t="str">
        <f>IF(ISBLANK(E119), "", Table2[[#This Row],[unique_id]])</f>
        <v/>
      </c>
      <c r="N119" s="8"/>
      <c r="O119" s="10"/>
      <c r="P119" s="10" t="s">
        <v>788</v>
      </c>
      <c r="Q119" s="20">
        <v>600</v>
      </c>
      <c r="R119" s="18" t="s">
        <v>836</v>
      </c>
      <c r="S119" s="18" t="s">
        <v>873</v>
      </c>
      <c r="T119" s="8"/>
      <c r="Y119" s="10"/>
      <c r="AA119" s="8" t="str">
        <f>IF(ISBLANK(Z119),  "", _xlfn.CONCAT("haas/entity/sensor/", LOWER(C119), "/", E119, "/config"))</f>
        <v/>
      </c>
      <c r="AB119" s="8" t="str">
        <f>IF(ISBLANK(Z119),  "", _xlfn.CONCAT(LOWER(C119), "/", E119))</f>
        <v/>
      </c>
      <c r="AE11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http://macmini-nel:8087/#/device/0x00178801039f6b4a</v>
      </c>
      <c r="AF119" s="8" t="str">
        <f>LOWER(_xlfn.CONCAT(Table2[[#This Row],[device_suggested_area]], "-",Table2[[#This Row],[device_identifiers]]))</f>
        <v>lounge-main-bulb-3</v>
      </c>
      <c r="AG119" s="10" t="s">
        <v>785</v>
      </c>
      <c r="AH119" s="8" t="s">
        <v>795</v>
      </c>
      <c r="AI119" s="8" t="s">
        <v>784</v>
      </c>
      <c r="AJ119" s="8" t="s">
        <v>545</v>
      </c>
      <c r="AK119" s="8" t="s">
        <v>207</v>
      </c>
      <c r="AM119" s="8" t="s">
        <v>823</v>
      </c>
      <c r="AO119" s="8" t="str">
        <f>IF(AND(ISBLANK(AM119), ISBLANK(AN119)), "", _xlfn.CONCAT("[", IF(ISBLANK(AM119), "", _xlfn.CONCAT("[""mac"", """, AM119, """]")), IF(ISBLANK(AN119), "", _xlfn.CONCAT(", [""ip"", """, AN119, """]")), "]"))</f>
        <v>[["mac", "0x00178801039f6b4a"]]</v>
      </c>
    </row>
    <row r="120" spans="1:41" ht="16" hidden="1" customHeight="1" x14ac:dyDescent="0.2">
      <c r="A120" s="8">
        <v>1524</v>
      </c>
      <c r="B120" s="8" t="s">
        <v>26</v>
      </c>
      <c r="C120" s="8" t="s">
        <v>133</v>
      </c>
      <c r="D120" s="8" t="s">
        <v>137</v>
      </c>
      <c r="E120" s="8" t="s">
        <v>967</v>
      </c>
      <c r="F120" s="8" t="str">
        <f>IF(ISBLANK(E120), "", Table2[[#This Row],[unique_id]])</f>
        <v>lounge_fan_light</v>
      </c>
      <c r="G120" s="8" t="s">
        <v>204</v>
      </c>
      <c r="H120" s="8" t="s">
        <v>139</v>
      </c>
      <c r="I120" s="8" t="s">
        <v>132</v>
      </c>
      <c r="J120" s="8" t="s">
        <v>796</v>
      </c>
      <c r="L120" s="8" t="s">
        <v>136</v>
      </c>
      <c r="N120" s="8"/>
      <c r="O120" s="10"/>
      <c r="P120" s="10"/>
      <c r="Q120" s="10"/>
      <c r="R120" s="10"/>
      <c r="S120" s="10"/>
      <c r="T120" s="8"/>
      <c r="W120" s="8" t="s">
        <v>377</v>
      </c>
      <c r="Y120" s="10"/>
      <c r="AA120" s="8" t="str">
        <f>IF(ISBLANK(Z120),  "", _xlfn.CONCAT("haas/entity/sensor/", LOWER(C120), "/", E120, "/config"))</f>
        <v/>
      </c>
      <c r="AB120" s="8" t="str">
        <f>IF(ISBLANK(Z120),  "", _xlfn.CONCAT(LOWER(C120), "/", E120))</f>
        <v/>
      </c>
      <c r="AE120" s="8"/>
      <c r="AK120" s="8" t="s">
        <v>173</v>
      </c>
      <c r="AO120" s="8" t="str">
        <f>IF(AND(ISBLANK(AM120), ISBLANK(AN120)), "", _xlfn.CONCAT("[", IF(ISBLANK(AM120), "", _xlfn.CONCAT("[""mac"", """, AM120, """]")), IF(ISBLANK(AN120), "", _xlfn.CONCAT(", [""ip"", """, AN120, """]")), "]"))</f>
        <v/>
      </c>
    </row>
    <row r="121" spans="1:41" ht="16" hidden="1" customHeight="1" x14ac:dyDescent="0.2">
      <c r="A121" s="8">
        <v>1525</v>
      </c>
      <c r="B121" s="8" t="s">
        <v>26</v>
      </c>
      <c r="C121" s="8" t="s">
        <v>545</v>
      </c>
      <c r="D121" s="8" t="s">
        <v>137</v>
      </c>
      <c r="E121" s="8" t="s">
        <v>883</v>
      </c>
      <c r="F121" s="8" t="str">
        <f>IF(ISBLANK(E121), "", Table2[[#This Row],[unique_id]])</f>
        <v>lounge_lamp</v>
      </c>
      <c r="G121" s="8" t="s">
        <v>884</v>
      </c>
      <c r="H121" s="8" t="s">
        <v>139</v>
      </c>
      <c r="I121" s="8" t="s">
        <v>132</v>
      </c>
      <c r="J121" s="8" t="s">
        <v>837</v>
      </c>
      <c r="K121" s="8" t="s">
        <v>409</v>
      </c>
      <c r="L121" s="8" t="s">
        <v>136</v>
      </c>
      <c r="N121" s="8"/>
      <c r="O121" s="10"/>
      <c r="P121" s="10" t="s">
        <v>789</v>
      </c>
      <c r="Q121" s="20" t="s">
        <v>886</v>
      </c>
      <c r="R121" s="18" t="s">
        <v>910</v>
      </c>
      <c r="S121" s="18" t="s">
        <v>873</v>
      </c>
      <c r="T121" s="8"/>
      <c r="W121" s="8" t="s">
        <v>377</v>
      </c>
      <c r="Y121" s="10"/>
      <c r="AA121" s="8" t="str">
        <f>IF(ISBLANK(Z121),  "", _xlfn.CONCAT("haas/entity/sensor/", LOWER(C121), "/", E121, "/config"))</f>
        <v/>
      </c>
      <c r="AB121" s="8" t="str">
        <f>IF(ISBLANK(Z121),  "", _xlfn.CONCAT(LOWER(C121), "/", E121))</f>
        <v/>
      </c>
      <c r="AE121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http://macmini-nel:8087/#/group/1500</v>
      </c>
      <c r="AF121" s="8" t="str">
        <f>LOWER(_xlfn.CONCAT(Table2[[#This Row],[device_suggested_area]], "-",Table2[[#This Row],[device_identifiers]]))</f>
        <v>lounge-lamp</v>
      </c>
      <c r="AG121" s="10" t="s">
        <v>785</v>
      </c>
      <c r="AH121" s="8" t="s">
        <v>800</v>
      </c>
      <c r="AI121" s="8" t="s">
        <v>784</v>
      </c>
      <c r="AJ121" s="8" t="s">
        <v>545</v>
      </c>
      <c r="AK121" s="8" t="s">
        <v>207</v>
      </c>
      <c r="AO121" s="8" t="str">
        <f>IF(AND(ISBLANK(AM121), ISBLANK(AN121)), "", _xlfn.CONCAT("[", IF(ISBLANK(AM121), "", _xlfn.CONCAT("[""mac"", """, AM121, """]")), IF(ISBLANK(AN121), "", _xlfn.CONCAT(", [""ip"", """, AN121, """]")), "]"))</f>
        <v/>
      </c>
    </row>
    <row r="122" spans="1:41" ht="16" hidden="1" customHeight="1" x14ac:dyDescent="0.2">
      <c r="A122" s="8">
        <v>1526</v>
      </c>
      <c r="B122" s="8" t="s">
        <v>26</v>
      </c>
      <c r="C122" s="8" t="s">
        <v>545</v>
      </c>
      <c r="D122" s="8" t="s">
        <v>137</v>
      </c>
      <c r="F122" s="8" t="str">
        <f>IF(ISBLANK(E122), "", Table2[[#This Row],[unique_id]])</f>
        <v/>
      </c>
      <c r="N122" s="8"/>
      <c r="O122" s="10"/>
      <c r="P122" s="10" t="s">
        <v>788</v>
      </c>
      <c r="Q122" s="20" t="s">
        <v>886</v>
      </c>
      <c r="R122" s="18" t="s">
        <v>836</v>
      </c>
      <c r="S122" s="18" t="s">
        <v>872</v>
      </c>
      <c r="T122" s="8"/>
      <c r="Y122" s="10"/>
      <c r="AA122" s="8" t="str">
        <f>IF(ISBLANK(Z122),  "", _xlfn.CONCAT("haas/entity/sensor/", LOWER(C122), "/", E122, "/config"))</f>
        <v/>
      </c>
      <c r="AB122" s="8" t="str">
        <f>IF(ISBLANK(Z122),  "", _xlfn.CONCAT(LOWER(C122), "/", E122))</f>
        <v/>
      </c>
      <c r="AE12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http://macmini-nel:8087/#/device/0x0017880106bc4f2d</v>
      </c>
      <c r="AF122" s="8" t="str">
        <f>LOWER(_xlfn.CONCAT(Table2[[#This Row],[device_suggested_area]], "-",Table2[[#This Row],[device_identifiers]]))</f>
        <v>lounge-lamp-bulb-1</v>
      </c>
      <c r="AG122" s="10" t="s">
        <v>785</v>
      </c>
      <c r="AH122" s="8" t="s">
        <v>801</v>
      </c>
      <c r="AI122" s="8" t="s">
        <v>784</v>
      </c>
      <c r="AJ122" s="8" t="s">
        <v>545</v>
      </c>
      <c r="AK122" s="8" t="s">
        <v>207</v>
      </c>
      <c r="AM122" s="8" t="s">
        <v>885</v>
      </c>
      <c r="AO122" s="8" t="str">
        <f>IF(AND(ISBLANK(AM122), ISBLANK(AN122)), "", _xlfn.CONCAT("[", IF(ISBLANK(AM122), "", _xlfn.CONCAT("[""mac"", """, AM122, """]")), IF(ISBLANK(AN122), "", _xlfn.CONCAT(", [""ip"", """, AN122, """]")), "]"))</f>
        <v>[["mac", "0x0017880106bc4f2d"]]</v>
      </c>
    </row>
    <row r="123" spans="1:41" ht="16" hidden="1" customHeight="1" x14ac:dyDescent="0.2">
      <c r="A123" s="8">
        <v>1527</v>
      </c>
      <c r="B123" s="8" t="s">
        <v>26</v>
      </c>
      <c r="C123" s="8" t="s">
        <v>545</v>
      </c>
      <c r="D123" s="8" t="s">
        <v>137</v>
      </c>
      <c r="E123" s="8" t="s">
        <v>398</v>
      </c>
      <c r="F123" s="8" t="str">
        <f>IF(ISBLANK(E123), "", Table2[[#This Row],[unique_id]])</f>
        <v>parents_main</v>
      </c>
      <c r="G123" s="8" t="s">
        <v>209</v>
      </c>
      <c r="H123" s="8" t="s">
        <v>139</v>
      </c>
      <c r="I123" s="8" t="s">
        <v>132</v>
      </c>
      <c r="J123" s="8" t="s">
        <v>797</v>
      </c>
      <c r="K123" s="8" t="s">
        <v>408</v>
      </c>
      <c r="L123" s="8" t="s">
        <v>136</v>
      </c>
      <c r="N123" s="8"/>
      <c r="O123" s="10"/>
      <c r="P123" s="10" t="s">
        <v>789</v>
      </c>
      <c r="Q123" s="10">
        <v>700</v>
      </c>
      <c r="R123" s="18" t="s">
        <v>910</v>
      </c>
      <c r="S123" s="18" t="s">
        <v>871</v>
      </c>
      <c r="T123" s="8"/>
      <c r="W123" s="8" t="s">
        <v>377</v>
      </c>
      <c r="Y123" s="10"/>
      <c r="AA123" s="8" t="str">
        <f>IF(ISBLANK(Z123),  "", _xlfn.CONCAT("haas/entity/sensor/", LOWER(C123), "/", E123, "/config"))</f>
        <v/>
      </c>
      <c r="AB123" s="8" t="str">
        <f>IF(ISBLANK(Z123),  "", _xlfn.CONCAT(LOWER(C123), "/", E123))</f>
        <v/>
      </c>
      <c r="AE12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http://macmini-nel:8087/#/group/700</v>
      </c>
      <c r="AF123" s="8" t="str">
        <f>LOWER(_xlfn.CONCAT(Table2[[#This Row],[device_suggested_area]], "-",Table2[[#This Row],[device_identifiers]]))</f>
        <v>parents-main</v>
      </c>
      <c r="AG123" s="10" t="s">
        <v>785</v>
      </c>
      <c r="AH123" s="8" t="s">
        <v>786</v>
      </c>
      <c r="AI123" s="8" t="s">
        <v>784</v>
      </c>
      <c r="AJ123" s="8" t="s">
        <v>545</v>
      </c>
      <c r="AK123" s="8" t="s">
        <v>205</v>
      </c>
      <c r="AO123" s="8" t="str">
        <f>IF(AND(ISBLANK(AM123), ISBLANK(AN123)), "", _xlfn.CONCAT("[", IF(ISBLANK(AM123), "", _xlfn.CONCAT("[""mac"", """, AM123, """]")), IF(ISBLANK(AN123), "", _xlfn.CONCAT(", [""ip"", """, AN123, """]")), "]"))</f>
        <v/>
      </c>
    </row>
    <row r="124" spans="1:41" ht="16" hidden="1" customHeight="1" x14ac:dyDescent="0.2">
      <c r="A124" s="8">
        <v>1528</v>
      </c>
      <c r="B124" s="8" t="s">
        <v>26</v>
      </c>
      <c r="C124" s="8" t="s">
        <v>545</v>
      </c>
      <c r="D124" s="8" t="s">
        <v>137</v>
      </c>
      <c r="F124" s="8" t="str">
        <f>IF(ISBLANK(E124), "", Table2[[#This Row],[unique_id]])</f>
        <v/>
      </c>
      <c r="N124" s="8"/>
      <c r="O124" s="10"/>
      <c r="P124" s="10" t="s">
        <v>788</v>
      </c>
      <c r="Q124" s="10">
        <v>700</v>
      </c>
      <c r="R124" s="18" t="s">
        <v>836</v>
      </c>
      <c r="S124" s="18" t="s">
        <v>871</v>
      </c>
      <c r="T124" s="8"/>
      <c r="Y124" s="10"/>
      <c r="AA124" s="8" t="str">
        <f>IF(ISBLANK(Z124),  "", _xlfn.CONCAT("haas/entity/sensor/", LOWER(C124), "/", E124, "/config"))</f>
        <v/>
      </c>
      <c r="AB124" s="8" t="str">
        <f>IF(ISBLANK(Z124),  "", _xlfn.CONCAT(LOWER(C124), "/", E124))</f>
        <v/>
      </c>
      <c r="AE12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http://macmini-nel:8087/#/device/0x00178801039f585a</v>
      </c>
      <c r="AF124" s="8" t="str">
        <f>LOWER(_xlfn.CONCAT(Table2[[#This Row],[device_suggested_area]], "-",Table2[[#This Row],[device_identifiers]]))</f>
        <v>parents-main-bulb-1</v>
      </c>
      <c r="AG124" s="10" t="s">
        <v>785</v>
      </c>
      <c r="AH124" s="8" t="s">
        <v>787</v>
      </c>
      <c r="AI124" s="8" t="s">
        <v>784</v>
      </c>
      <c r="AJ124" s="8" t="s">
        <v>545</v>
      </c>
      <c r="AK124" s="8" t="s">
        <v>205</v>
      </c>
      <c r="AM124" s="8" t="s">
        <v>783</v>
      </c>
      <c r="AO124" s="8" t="str">
        <f>IF(AND(ISBLANK(AM124), ISBLANK(AN124)), "", _xlfn.CONCAT("[", IF(ISBLANK(AM124), "", _xlfn.CONCAT("[""mac"", """, AM124, """]")), IF(ISBLANK(AN124), "", _xlfn.CONCAT(", [""ip"", """, AN124, """]")), "]"))</f>
        <v>[["mac", "0x00178801039f585a"]]</v>
      </c>
    </row>
    <row r="125" spans="1:41" ht="16" hidden="1" customHeight="1" x14ac:dyDescent="0.2">
      <c r="A125" s="8">
        <v>1529</v>
      </c>
      <c r="B125" s="8" t="s">
        <v>26</v>
      </c>
      <c r="C125" s="8" t="s">
        <v>545</v>
      </c>
      <c r="D125" s="8" t="s">
        <v>137</v>
      </c>
      <c r="F125" s="8" t="str">
        <f>IF(ISBLANK(E125), "", Table2[[#This Row],[unique_id]])</f>
        <v/>
      </c>
      <c r="N125" s="8"/>
      <c r="O125" s="10"/>
      <c r="P125" s="10" t="s">
        <v>788</v>
      </c>
      <c r="Q125" s="10">
        <v>700</v>
      </c>
      <c r="R125" s="18" t="s">
        <v>836</v>
      </c>
      <c r="S125" s="18" t="s">
        <v>871</v>
      </c>
      <c r="T125" s="8"/>
      <c r="Y125" s="10"/>
      <c r="AA125" s="8" t="str">
        <f>IF(ISBLANK(Z125),  "", _xlfn.CONCAT("haas/entity/sensor/", LOWER(C125), "/", E125, "/config"))</f>
        <v/>
      </c>
      <c r="AB125" s="8" t="str">
        <f>IF(ISBLANK(Z125),  "", _xlfn.CONCAT(LOWER(C125), "/", E125))</f>
        <v/>
      </c>
      <c r="AE12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http://macmini-nel:8087/#/device/0x00178801039f69d1</v>
      </c>
      <c r="AF125" s="8" t="str">
        <f>LOWER(_xlfn.CONCAT(Table2[[#This Row],[device_suggested_area]], "-",Table2[[#This Row],[device_identifiers]]))</f>
        <v>parents-main-bulb-2</v>
      </c>
      <c r="AG125" s="10" t="s">
        <v>785</v>
      </c>
      <c r="AH125" s="8" t="s">
        <v>794</v>
      </c>
      <c r="AI125" s="8" t="s">
        <v>784</v>
      </c>
      <c r="AJ125" s="8" t="s">
        <v>545</v>
      </c>
      <c r="AK125" s="8" t="s">
        <v>205</v>
      </c>
      <c r="AM125" s="8" t="s">
        <v>792</v>
      </c>
      <c r="AO125" s="8" t="str">
        <f>IF(AND(ISBLANK(AM125), ISBLANK(AN125)), "", _xlfn.CONCAT("[", IF(ISBLANK(AM125), "", _xlfn.CONCAT("[""mac"", """, AM125, """]")), IF(ISBLANK(AN125), "", _xlfn.CONCAT(", [""ip"", """, AN125, """]")), "]"))</f>
        <v>[["mac", "0x00178801039f69d1"]]</v>
      </c>
    </row>
    <row r="126" spans="1:41" ht="16" hidden="1" customHeight="1" x14ac:dyDescent="0.2">
      <c r="A126" s="8">
        <v>1530</v>
      </c>
      <c r="B126" s="8" t="s">
        <v>26</v>
      </c>
      <c r="C126" s="8" t="s">
        <v>545</v>
      </c>
      <c r="D126" s="8" t="s">
        <v>137</v>
      </c>
      <c r="F126" s="8" t="str">
        <f>IF(ISBLANK(E126), "", Table2[[#This Row],[unique_id]])</f>
        <v/>
      </c>
      <c r="N126" s="8"/>
      <c r="O126" s="10"/>
      <c r="P126" s="10" t="s">
        <v>788</v>
      </c>
      <c r="Q126" s="10">
        <v>700</v>
      </c>
      <c r="R126" s="18" t="s">
        <v>836</v>
      </c>
      <c r="S126" s="18" t="s">
        <v>871</v>
      </c>
      <c r="T126" s="8"/>
      <c r="Y126" s="10"/>
      <c r="AA126" s="8" t="str">
        <f>IF(ISBLANK(Z126),  "", _xlfn.CONCAT("haas/entity/sensor/", LOWER(C126), "/", E126, "/config"))</f>
        <v/>
      </c>
      <c r="AB126" s="8" t="str">
        <f>IF(ISBLANK(Z126),  "", _xlfn.CONCAT(LOWER(C126), "/", E126))</f>
        <v/>
      </c>
      <c r="AE12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http://macmini-nel:8087/#/device/0x001788010432a064</v>
      </c>
      <c r="AF126" s="8" t="str">
        <f>LOWER(_xlfn.CONCAT(Table2[[#This Row],[device_suggested_area]], "-",Table2[[#This Row],[device_identifiers]]))</f>
        <v>parents-main-bulb-3</v>
      </c>
      <c r="AG126" s="10" t="s">
        <v>785</v>
      </c>
      <c r="AH126" s="8" t="s">
        <v>795</v>
      </c>
      <c r="AI126" s="8" t="s">
        <v>784</v>
      </c>
      <c r="AJ126" s="8" t="s">
        <v>545</v>
      </c>
      <c r="AK126" s="8" t="s">
        <v>205</v>
      </c>
      <c r="AM126" s="8" t="s">
        <v>793</v>
      </c>
      <c r="AO126" s="8" t="str">
        <f>IF(AND(ISBLANK(AM126), ISBLANK(AN126)), "", _xlfn.CONCAT("[", IF(ISBLANK(AM126), "", _xlfn.CONCAT("[""mac"", """, AM126, """]")), IF(ISBLANK(AN126), "", _xlfn.CONCAT(", [""ip"", """, AN126, """]")), "]"))</f>
        <v>[["mac", "0x001788010432a064"]]</v>
      </c>
    </row>
    <row r="127" spans="1:41" ht="16" hidden="1" customHeight="1" x14ac:dyDescent="0.2">
      <c r="A127" s="8">
        <v>1531</v>
      </c>
      <c r="B127" s="8" t="s">
        <v>26</v>
      </c>
      <c r="C127" s="8" t="s">
        <v>545</v>
      </c>
      <c r="D127" s="8" t="s">
        <v>137</v>
      </c>
      <c r="E127" s="8" t="s">
        <v>399</v>
      </c>
      <c r="F127" s="8" t="str">
        <f>IF(ISBLANK(E127), "", Table2[[#This Row],[unique_id]])</f>
        <v>kitchen_main</v>
      </c>
      <c r="G127" s="8" t="s">
        <v>215</v>
      </c>
      <c r="H127" s="8" t="s">
        <v>139</v>
      </c>
      <c r="I127" s="8" t="s">
        <v>132</v>
      </c>
      <c r="J127" s="8" t="s">
        <v>797</v>
      </c>
      <c r="K127" s="8" t="s">
        <v>409</v>
      </c>
      <c r="L127" s="8" t="s">
        <v>136</v>
      </c>
      <c r="N127" s="8"/>
      <c r="O127" s="10"/>
      <c r="P127" s="10" t="s">
        <v>789</v>
      </c>
      <c r="Q127" s="10">
        <v>800</v>
      </c>
      <c r="R127" s="18" t="s">
        <v>910</v>
      </c>
      <c r="S127" s="18" t="s">
        <v>873</v>
      </c>
      <c r="T127" s="8"/>
      <c r="W127" s="8" t="s">
        <v>377</v>
      </c>
      <c r="Y127" s="10"/>
      <c r="AA127" s="8" t="str">
        <f>IF(ISBLANK(Z127),  "", _xlfn.CONCAT("haas/entity/sensor/", LOWER(C127), "/", E127, "/config"))</f>
        <v/>
      </c>
      <c r="AB127" s="8" t="str">
        <f>IF(ISBLANK(Z127),  "", _xlfn.CONCAT(LOWER(C127), "/", E127))</f>
        <v/>
      </c>
      <c r="AE12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http://macmini-nel:8087/#/group/800</v>
      </c>
      <c r="AF127" s="8" t="str">
        <f>LOWER(_xlfn.CONCAT(Table2[[#This Row],[device_suggested_area]], "-",Table2[[#This Row],[device_identifiers]]))</f>
        <v>kitchen-main</v>
      </c>
      <c r="AG127" s="10" t="s">
        <v>894</v>
      </c>
      <c r="AH127" s="8" t="s">
        <v>786</v>
      </c>
      <c r="AI127" s="8" t="s">
        <v>897</v>
      </c>
      <c r="AJ127" s="8" t="s">
        <v>545</v>
      </c>
      <c r="AK127" s="8" t="s">
        <v>219</v>
      </c>
      <c r="AO127" s="8" t="str">
        <f>IF(AND(ISBLANK(AM127), ISBLANK(AN127)), "", _xlfn.CONCAT("[", IF(ISBLANK(AM127), "", _xlfn.CONCAT("[""mac"", """, AM127, """]")), IF(ISBLANK(AN127), "", _xlfn.CONCAT(", [""ip"", """, AN127, """]")), "]"))</f>
        <v/>
      </c>
    </row>
    <row r="128" spans="1:41" ht="16" hidden="1" customHeight="1" x14ac:dyDescent="0.2">
      <c r="A128" s="8">
        <v>1532</v>
      </c>
      <c r="B128" s="8" t="s">
        <v>26</v>
      </c>
      <c r="C128" s="8" t="s">
        <v>545</v>
      </c>
      <c r="D128" s="8" t="s">
        <v>137</v>
      </c>
      <c r="F128" s="8" t="str">
        <f>IF(ISBLANK(E128), "", Table2[[#This Row],[unique_id]])</f>
        <v/>
      </c>
      <c r="N128" s="8"/>
      <c r="O128" s="10"/>
      <c r="P128" s="10" t="s">
        <v>788</v>
      </c>
      <c r="Q128" s="10">
        <v>800</v>
      </c>
      <c r="R128" s="18" t="s">
        <v>836</v>
      </c>
      <c r="S128" s="18" t="s">
        <v>873</v>
      </c>
      <c r="T128" s="8"/>
      <c r="Y128" s="10"/>
      <c r="AA128" s="8" t="str">
        <f>IF(ISBLANK(Z128),  "", _xlfn.CONCAT("haas/entity/sensor/", LOWER(C128), "/", E128, "/config"))</f>
        <v/>
      </c>
      <c r="AB128" s="8" t="str">
        <f>IF(ISBLANK(Z128),  "", _xlfn.CONCAT(LOWER(C128), "/", E128))</f>
        <v/>
      </c>
      <c r="AE12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http://macmini-nel:8087/#/device/0x00178801040f8db2</v>
      </c>
      <c r="AF128" s="8" t="str">
        <f>LOWER(_xlfn.CONCAT(Table2[[#This Row],[device_suggested_area]], "-",Table2[[#This Row],[device_identifiers]]))</f>
        <v>kitchen-main-bulb-1</v>
      </c>
      <c r="AG128" s="10" t="s">
        <v>894</v>
      </c>
      <c r="AH128" s="8" t="s">
        <v>787</v>
      </c>
      <c r="AI128" s="8" t="s">
        <v>897</v>
      </c>
      <c r="AJ128" s="8" t="s">
        <v>545</v>
      </c>
      <c r="AK128" s="8" t="s">
        <v>219</v>
      </c>
      <c r="AM128" s="8" t="s">
        <v>824</v>
      </c>
      <c r="AO128" s="8" t="str">
        <f>IF(AND(ISBLANK(AM128), ISBLANK(AN128)), "", _xlfn.CONCAT("[", IF(ISBLANK(AM128), "", _xlfn.CONCAT("[""mac"", """, AM128, """]")), IF(ISBLANK(AN128), "", _xlfn.CONCAT(", [""ip"", """, AN128, """]")), "]"))</f>
        <v>[["mac", "0x00178801040f8db2"]]</v>
      </c>
    </row>
    <row r="129" spans="1:41" ht="16" hidden="1" customHeight="1" x14ac:dyDescent="0.2">
      <c r="A129" s="8">
        <v>1533</v>
      </c>
      <c r="B129" s="8" t="s">
        <v>26</v>
      </c>
      <c r="C129" s="8" t="s">
        <v>545</v>
      </c>
      <c r="D129" s="8" t="s">
        <v>137</v>
      </c>
      <c r="F129" s="8" t="str">
        <f>IF(ISBLANK(E129), "", Table2[[#This Row],[unique_id]])</f>
        <v/>
      </c>
      <c r="N129" s="8"/>
      <c r="O129" s="10"/>
      <c r="P129" s="10" t="s">
        <v>788</v>
      </c>
      <c r="Q129" s="10">
        <v>800</v>
      </c>
      <c r="R129" s="18" t="s">
        <v>836</v>
      </c>
      <c r="S129" s="18" t="s">
        <v>873</v>
      </c>
      <c r="T129" s="8"/>
      <c r="Y129" s="10"/>
      <c r="AA129" s="8" t="str">
        <f>IF(ISBLANK(Z129),  "", _xlfn.CONCAT("haas/entity/sensor/", LOWER(C129), "/", E129, "/config"))</f>
        <v/>
      </c>
      <c r="AB129" s="8" t="str">
        <f>IF(ISBLANK(Z129),  "", _xlfn.CONCAT(LOWER(C129), "/", E129))</f>
        <v/>
      </c>
      <c r="AE12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http://macmini-nel:8087/#/device/0x001788010343c34f</v>
      </c>
      <c r="AF129" s="8" t="str">
        <f>LOWER(_xlfn.CONCAT(Table2[[#This Row],[device_suggested_area]], "-",Table2[[#This Row],[device_identifiers]]))</f>
        <v>kitchen-main-bulb-2</v>
      </c>
      <c r="AG129" s="10" t="s">
        <v>894</v>
      </c>
      <c r="AH129" s="8" t="s">
        <v>794</v>
      </c>
      <c r="AI129" s="8" t="s">
        <v>897</v>
      </c>
      <c r="AJ129" s="8" t="s">
        <v>545</v>
      </c>
      <c r="AK129" s="8" t="s">
        <v>219</v>
      </c>
      <c r="AM129" s="8" t="s">
        <v>825</v>
      </c>
      <c r="AO129" s="8" t="str">
        <f>IF(AND(ISBLANK(AM129), ISBLANK(AN129)), "", _xlfn.CONCAT("[", IF(ISBLANK(AM129), "", _xlfn.CONCAT("[""mac"", """, AM129, """]")), IF(ISBLANK(AN129), "", _xlfn.CONCAT(", [""ip"", """, AN129, """]")), "]"))</f>
        <v>[["mac", "0x001788010343c34f"]]</v>
      </c>
    </row>
    <row r="130" spans="1:41" ht="16" hidden="1" customHeight="1" x14ac:dyDescent="0.2">
      <c r="A130" s="8">
        <v>1534</v>
      </c>
      <c r="B130" s="8" t="s">
        <v>26</v>
      </c>
      <c r="C130" s="8" t="s">
        <v>545</v>
      </c>
      <c r="D130" s="8" t="s">
        <v>137</v>
      </c>
      <c r="F130" s="8" t="str">
        <f>IF(ISBLANK(E130), "", Table2[[#This Row],[unique_id]])</f>
        <v/>
      </c>
      <c r="N130" s="8"/>
      <c r="O130" s="10"/>
      <c r="P130" s="10" t="s">
        <v>788</v>
      </c>
      <c r="Q130" s="10">
        <v>800</v>
      </c>
      <c r="R130" s="18" t="s">
        <v>836</v>
      </c>
      <c r="S130" s="18" t="s">
        <v>873</v>
      </c>
      <c r="T130" s="8"/>
      <c r="Y130" s="10"/>
      <c r="AA130" s="8" t="str">
        <f>IF(ISBLANK(Z130),  "", _xlfn.CONCAT("haas/entity/sensor/", LOWER(C130), "/", E130, "/config"))</f>
        <v/>
      </c>
      <c r="AB130" s="8" t="str">
        <f>IF(ISBLANK(Z130),  "", _xlfn.CONCAT(LOWER(C130), "/", E130))</f>
        <v/>
      </c>
      <c r="AE13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http://macmini-nel:8087/#/device/0x001788010343c147</v>
      </c>
      <c r="AF130" s="8" t="str">
        <f>LOWER(_xlfn.CONCAT(Table2[[#This Row],[device_suggested_area]], "-",Table2[[#This Row],[device_identifiers]]))</f>
        <v>kitchen-main-bulb-3</v>
      </c>
      <c r="AG130" s="10" t="s">
        <v>894</v>
      </c>
      <c r="AH130" s="8" t="s">
        <v>795</v>
      </c>
      <c r="AI130" s="8" t="s">
        <v>897</v>
      </c>
      <c r="AJ130" s="8" t="s">
        <v>545</v>
      </c>
      <c r="AK130" s="8" t="s">
        <v>219</v>
      </c>
      <c r="AM130" s="8" t="s">
        <v>826</v>
      </c>
      <c r="AO130" s="8" t="str">
        <f>IF(AND(ISBLANK(AM130), ISBLANK(AN130)), "", _xlfn.CONCAT("[", IF(ISBLANK(AM130), "", _xlfn.CONCAT("[""mac"", """, AM130, """]")), IF(ISBLANK(AN130), "", _xlfn.CONCAT(", [""ip"", """, AN130, """]")), "]"))</f>
        <v>[["mac", "0x001788010343c147"]]</v>
      </c>
    </row>
    <row r="131" spans="1:41" ht="16" hidden="1" customHeight="1" x14ac:dyDescent="0.2">
      <c r="A131" s="8">
        <v>1535</v>
      </c>
      <c r="B131" s="8" t="s">
        <v>26</v>
      </c>
      <c r="C131" s="8" t="s">
        <v>545</v>
      </c>
      <c r="D131" s="8" t="s">
        <v>137</v>
      </c>
      <c r="F131" s="8" t="str">
        <f>IF(ISBLANK(E131), "", Table2[[#This Row],[unique_id]])</f>
        <v/>
      </c>
      <c r="N131" s="8"/>
      <c r="O131" s="10"/>
      <c r="P131" s="10" t="s">
        <v>788</v>
      </c>
      <c r="Q131" s="10">
        <v>800</v>
      </c>
      <c r="R131" s="18" t="s">
        <v>836</v>
      </c>
      <c r="S131" s="18" t="s">
        <v>873</v>
      </c>
      <c r="T131" s="8"/>
      <c r="Y131" s="10"/>
      <c r="AA131" s="8" t="str">
        <f>IF(ISBLANK(Z131),  "", _xlfn.CONCAT("haas/entity/sensor/", LOWER(C131), "/", E131, "/config"))</f>
        <v/>
      </c>
      <c r="AB131" s="8" t="str">
        <f>IF(ISBLANK(Z131),  "", _xlfn.CONCAT(LOWER(C131), "/", E131))</f>
        <v/>
      </c>
      <c r="AE13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http://macmini-nel:8087/#/device/0x001788010343b9d8</v>
      </c>
      <c r="AF131" s="8" t="str">
        <f>LOWER(_xlfn.CONCAT(Table2[[#This Row],[device_suggested_area]], "-",Table2[[#This Row],[device_identifiers]]))</f>
        <v>kitchen-main-bulb-4</v>
      </c>
      <c r="AG131" s="10" t="s">
        <v>894</v>
      </c>
      <c r="AH131" s="8" t="s">
        <v>802</v>
      </c>
      <c r="AI131" s="8" t="s">
        <v>897</v>
      </c>
      <c r="AJ131" s="8" t="s">
        <v>545</v>
      </c>
      <c r="AK131" s="8" t="s">
        <v>219</v>
      </c>
      <c r="AM131" s="8" t="s">
        <v>827</v>
      </c>
      <c r="AO131" s="8" t="str">
        <f>IF(AND(ISBLANK(AM131), ISBLANK(AN131)), "", _xlfn.CONCAT("[", IF(ISBLANK(AM131), "", _xlfn.CONCAT("[""mac"", """, AM131, """]")), IF(ISBLANK(AN131), "", _xlfn.CONCAT(", [""ip"", """, AN131, """]")), "]"))</f>
        <v>[["mac", "0x001788010343b9d8"]]</v>
      </c>
    </row>
    <row r="132" spans="1:41" ht="16" hidden="1" customHeight="1" x14ac:dyDescent="0.2">
      <c r="A132" s="8">
        <v>1536</v>
      </c>
      <c r="B132" s="8" t="s">
        <v>26</v>
      </c>
      <c r="C132" s="8" t="s">
        <v>256</v>
      </c>
      <c r="D132" s="8" t="s">
        <v>134</v>
      </c>
      <c r="E132" s="8" t="s">
        <v>925</v>
      </c>
      <c r="F132" s="8" t="str">
        <f>IF(ISBLANK(E132), "", Table2[[#This Row],[unique_id]])</f>
        <v>kitchen_downlights</v>
      </c>
      <c r="G132" s="8" t="s">
        <v>926</v>
      </c>
      <c r="H132" s="8" t="s">
        <v>139</v>
      </c>
      <c r="I132" s="8" t="s">
        <v>132</v>
      </c>
      <c r="J132" s="8" t="s">
        <v>927</v>
      </c>
      <c r="L132" s="8" t="s">
        <v>136</v>
      </c>
      <c r="N132" s="8"/>
      <c r="O132" s="10"/>
      <c r="P132" s="10"/>
      <c r="Q132" s="10"/>
      <c r="R132" s="10"/>
      <c r="S132" s="10"/>
      <c r="T132" s="8"/>
      <c r="W132" s="8" t="s">
        <v>377</v>
      </c>
      <c r="Y132" s="10"/>
      <c r="AA132" s="8" t="str">
        <f>IF(ISBLANK(Z132),  "", _xlfn.CONCAT("haas/entity/sensor/", LOWER(C132), "/", E132, "/config"))</f>
        <v/>
      </c>
      <c r="AB132" s="8" t="str">
        <f>IF(ISBLANK(Z132),  "", _xlfn.CONCAT(LOWER(C132), "/", E132))</f>
        <v/>
      </c>
      <c r="AE132" s="8"/>
      <c r="AF132" s="8" t="str">
        <f>IF(OR(ISBLANK(AM132), ISBLANK(AN132)), "", LOWER(_xlfn.CONCAT(Table2[[#This Row],[device_manufacturer]], "-",Table2[[#This Row],[device_suggested_area]], "-", Table2[[#This Row],[device_identifiers]])))</f>
        <v>tplink-kitchen-downlights</v>
      </c>
      <c r="AG132" s="10" t="s">
        <v>506</v>
      </c>
      <c r="AH132" s="8" t="s">
        <v>928</v>
      </c>
      <c r="AI132" s="8" t="s">
        <v>503</v>
      </c>
      <c r="AJ132" s="8" t="str">
        <f>IF(OR(ISBLANK(AM132), ISBLANK(AN132)), "", Table2[[#This Row],[device_via_device]])</f>
        <v>TPLink</v>
      </c>
      <c r="AK132" s="8" t="s">
        <v>219</v>
      </c>
      <c r="AL132" s="8" t="s">
        <v>641</v>
      </c>
      <c r="AM132" s="8" t="s">
        <v>491</v>
      </c>
      <c r="AN132" s="8" t="s">
        <v>632</v>
      </c>
      <c r="AO132" s="8" t="str">
        <f>IF(AND(ISBLANK(AM132), ISBLANK(AN132)), "", _xlfn.CONCAT("[", IF(ISBLANK(AM132), "", _xlfn.CONCAT("[""mac"", """, AM132, """]")), IF(ISBLANK(AN132), "", _xlfn.CONCAT(", [""ip"", """, AN132, """]")), "]"))</f>
        <v>[["mac", "ac:84:c6:54:a3:96"], ["ip", "10.0.6.79"]]</v>
      </c>
    </row>
    <row r="133" spans="1:41" ht="16" hidden="1" customHeight="1" x14ac:dyDescent="0.2">
      <c r="A133" s="8">
        <v>1537</v>
      </c>
      <c r="B133" s="8" t="s">
        <v>26</v>
      </c>
      <c r="C133" s="8" t="s">
        <v>545</v>
      </c>
      <c r="D133" s="8" t="s">
        <v>137</v>
      </c>
      <c r="E133" s="8" t="s">
        <v>400</v>
      </c>
      <c r="F133" s="8" t="str">
        <f>IF(ISBLANK(E133), "", Table2[[#This Row],[unique_id]])</f>
        <v>laundry_main</v>
      </c>
      <c r="G133" s="8" t="s">
        <v>217</v>
      </c>
      <c r="H133" s="8" t="s">
        <v>139</v>
      </c>
      <c r="I133" s="8" t="s">
        <v>132</v>
      </c>
      <c r="J133" s="8" t="s">
        <v>797</v>
      </c>
      <c r="K133" s="8" t="s">
        <v>409</v>
      </c>
      <c r="L133" s="8" t="s">
        <v>136</v>
      </c>
      <c r="N133" s="8"/>
      <c r="O133" s="10"/>
      <c r="P133" s="10" t="s">
        <v>789</v>
      </c>
      <c r="Q133" s="10">
        <v>900</v>
      </c>
      <c r="R133" s="18" t="s">
        <v>910</v>
      </c>
      <c r="S133" s="18" t="s">
        <v>873</v>
      </c>
      <c r="T133" s="8"/>
      <c r="W133" s="8" t="s">
        <v>377</v>
      </c>
      <c r="Y133" s="10"/>
      <c r="AA133" s="8" t="str">
        <f>IF(ISBLANK(Z133),  "", _xlfn.CONCAT("haas/entity/sensor/", LOWER(C133), "/", E133, "/config"))</f>
        <v/>
      </c>
      <c r="AB133" s="8" t="str">
        <f>IF(ISBLANK(Z133),  "", _xlfn.CONCAT(LOWER(C133), "/", E133))</f>
        <v/>
      </c>
      <c r="AE13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http://macmini-nel:8087/#/group/900</v>
      </c>
      <c r="AF133" s="8" t="str">
        <f>LOWER(_xlfn.CONCAT(Table2[[#This Row],[device_suggested_area]], "-",Table2[[#This Row],[device_identifiers]]))</f>
        <v>laundry-main</v>
      </c>
      <c r="AG133" s="10" t="s">
        <v>785</v>
      </c>
      <c r="AH133" s="8" t="s">
        <v>786</v>
      </c>
      <c r="AI133" s="8" t="s">
        <v>784</v>
      </c>
      <c r="AJ133" s="8" t="s">
        <v>545</v>
      </c>
      <c r="AK133" s="8" t="s">
        <v>227</v>
      </c>
      <c r="AO133" s="8" t="str">
        <f>IF(AND(ISBLANK(AM133), ISBLANK(AN133)), "", _xlfn.CONCAT("[", IF(ISBLANK(AM133), "", _xlfn.CONCAT("[""mac"", """, AM133, """]")), IF(ISBLANK(AN133), "", _xlfn.CONCAT(", [""ip"", """, AN133, """]")), "]"))</f>
        <v/>
      </c>
    </row>
    <row r="134" spans="1:41" ht="16" hidden="1" customHeight="1" x14ac:dyDescent="0.2">
      <c r="A134" s="8">
        <v>1538</v>
      </c>
      <c r="B134" s="8" t="s">
        <v>26</v>
      </c>
      <c r="C134" s="8" t="s">
        <v>545</v>
      </c>
      <c r="D134" s="8" t="s">
        <v>137</v>
      </c>
      <c r="F134" s="8" t="str">
        <f>IF(ISBLANK(E134), "", Table2[[#This Row],[unique_id]])</f>
        <v/>
      </c>
      <c r="N134" s="8"/>
      <c r="O134" s="10"/>
      <c r="P134" s="10" t="s">
        <v>788</v>
      </c>
      <c r="Q134" s="10">
        <v>900</v>
      </c>
      <c r="R134" s="18" t="s">
        <v>836</v>
      </c>
      <c r="S134" s="18" t="s">
        <v>873</v>
      </c>
      <c r="T134" s="8"/>
      <c r="Y134" s="10"/>
      <c r="AA134" s="8" t="str">
        <f>IF(ISBLANK(Z134),  "", _xlfn.CONCAT("haas/entity/sensor/", LOWER(C134), "/", E134, "/config"))</f>
        <v/>
      </c>
      <c r="AB134" s="8" t="str">
        <f>IF(ISBLANK(Z134),  "", _xlfn.CONCAT(LOWER(C134), "/", E134))</f>
        <v/>
      </c>
      <c r="AE13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http://macmini-nel:8087/#/device/0x0017880104eaa288</v>
      </c>
      <c r="AF134" s="8" t="str">
        <f>LOWER(_xlfn.CONCAT(Table2[[#This Row],[device_suggested_area]], "-",Table2[[#This Row],[device_identifiers]]))</f>
        <v>laundry-main-bulb-1</v>
      </c>
      <c r="AG134" s="10" t="s">
        <v>785</v>
      </c>
      <c r="AH134" s="8" t="s">
        <v>787</v>
      </c>
      <c r="AI134" s="8" t="s">
        <v>784</v>
      </c>
      <c r="AJ134" s="8" t="s">
        <v>545</v>
      </c>
      <c r="AK134" s="8" t="s">
        <v>227</v>
      </c>
      <c r="AM134" s="8" t="s">
        <v>828</v>
      </c>
      <c r="AO134" s="8" t="str">
        <f>IF(AND(ISBLANK(AM134), ISBLANK(AN134)), "", _xlfn.CONCAT("[", IF(ISBLANK(AM134), "", _xlfn.CONCAT("[""mac"", """, AM134, """]")), IF(ISBLANK(AN134), "", _xlfn.CONCAT(", [""ip"", """, AN134, """]")), "]"))</f>
        <v>[["mac", "0x0017880104eaa288"]]</v>
      </c>
    </row>
    <row r="135" spans="1:41" ht="16" hidden="1" customHeight="1" x14ac:dyDescent="0.2">
      <c r="A135" s="8">
        <v>1539</v>
      </c>
      <c r="B135" s="8" t="s">
        <v>26</v>
      </c>
      <c r="C135" s="8" t="s">
        <v>545</v>
      </c>
      <c r="D135" s="8" t="s">
        <v>137</v>
      </c>
      <c r="E135" s="8" t="s">
        <v>401</v>
      </c>
      <c r="F135" s="8" t="str">
        <f>IF(ISBLANK(E135), "", Table2[[#This Row],[unique_id]])</f>
        <v>pantry_main</v>
      </c>
      <c r="G135" s="8" t="s">
        <v>216</v>
      </c>
      <c r="H135" s="8" t="s">
        <v>139</v>
      </c>
      <c r="I135" s="8" t="s">
        <v>132</v>
      </c>
      <c r="J135" s="8" t="s">
        <v>797</v>
      </c>
      <c r="K135" s="8" t="s">
        <v>409</v>
      </c>
      <c r="L135" s="8" t="s">
        <v>136</v>
      </c>
      <c r="N135" s="8"/>
      <c r="O135" s="10"/>
      <c r="P135" s="10" t="s">
        <v>789</v>
      </c>
      <c r="Q135" s="10">
        <v>1000</v>
      </c>
      <c r="R135" s="18" t="s">
        <v>910</v>
      </c>
      <c r="S135" s="18" t="s">
        <v>873</v>
      </c>
      <c r="T135" s="8"/>
      <c r="W135" s="8" t="s">
        <v>377</v>
      </c>
      <c r="Y135" s="10"/>
      <c r="AA135" s="8" t="str">
        <f>IF(ISBLANK(Z135),  "", _xlfn.CONCAT("haas/entity/sensor/", LOWER(C135), "/", E135, "/config"))</f>
        <v/>
      </c>
      <c r="AB135" s="8" t="str">
        <f>IF(ISBLANK(Z135),  "", _xlfn.CONCAT(LOWER(C135), "/", E135))</f>
        <v/>
      </c>
      <c r="AE135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http://macmini-nel:8087/#/group/1000</v>
      </c>
      <c r="AF135" s="8" t="str">
        <f>LOWER(_xlfn.CONCAT(Table2[[#This Row],[device_suggested_area]], "-",Table2[[#This Row],[device_identifiers]]))</f>
        <v>pantry-main</v>
      </c>
      <c r="AG135" s="10" t="s">
        <v>785</v>
      </c>
      <c r="AH135" s="8" t="s">
        <v>786</v>
      </c>
      <c r="AI135" s="8" t="s">
        <v>784</v>
      </c>
      <c r="AJ135" s="8" t="s">
        <v>545</v>
      </c>
      <c r="AK135" s="8" t="s">
        <v>225</v>
      </c>
      <c r="AO135" s="8" t="str">
        <f>IF(AND(ISBLANK(AM135), ISBLANK(AN135)), "", _xlfn.CONCAT("[", IF(ISBLANK(AM135), "", _xlfn.CONCAT("[""mac"", """, AM135, """]")), IF(ISBLANK(AN135), "", _xlfn.CONCAT(", [""ip"", """, AN135, """]")), "]"))</f>
        <v/>
      </c>
    </row>
    <row r="136" spans="1:41" ht="16" hidden="1" customHeight="1" x14ac:dyDescent="0.2">
      <c r="A136" s="8">
        <v>1540</v>
      </c>
      <c r="B136" s="8" t="s">
        <v>26</v>
      </c>
      <c r="C136" s="8" t="s">
        <v>545</v>
      </c>
      <c r="D136" s="8" t="s">
        <v>137</v>
      </c>
      <c r="F136" s="8" t="str">
        <f>IF(ISBLANK(E136), "", Table2[[#This Row],[unique_id]])</f>
        <v/>
      </c>
      <c r="N136" s="8"/>
      <c r="O136" s="10"/>
      <c r="P136" s="10" t="s">
        <v>788</v>
      </c>
      <c r="Q136" s="10">
        <v>1000</v>
      </c>
      <c r="R136" s="18" t="s">
        <v>836</v>
      </c>
      <c r="S136" s="18" t="s">
        <v>873</v>
      </c>
      <c r="T136" s="8"/>
      <c r="Y136" s="10"/>
      <c r="AA136" s="8" t="str">
        <f>IF(ISBLANK(Z136),  "", _xlfn.CONCAT("haas/entity/sensor/", LOWER(C136), "/", E136, "/config"))</f>
        <v/>
      </c>
      <c r="AB136" s="8" t="str">
        <f>IF(ISBLANK(Z136),  "", _xlfn.CONCAT(LOWER(C136), "/", E136))</f>
        <v/>
      </c>
      <c r="AE13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http://macmini-nel:8087/#/device/0x0017880104eaa272</v>
      </c>
      <c r="AF136" s="8" t="str">
        <f>LOWER(_xlfn.CONCAT(Table2[[#This Row],[device_suggested_area]], "-",Table2[[#This Row],[device_identifiers]]))</f>
        <v>pantry-main-bulb-1</v>
      </c>
      <c r="AG136" s="10" t="s">
        <v>785</v>
      </c>
      <c r="AH136" s="8" t="s">
        <v>787</v>
      </c>
      <c r="AI136" s="8" t="s">
        <v>784</v>
      </c>
      <c r="AJ136" s="8" t="s">
        <v>545</v>
      </c>
      <c r="AK136" s="8" t="s">
        <v>225</v>
      </c>
      <c r="AM136" s="8" t="s">
        <v>829</v>
      </c>
      <c r="AO136" s="8" t="str">
        <f>IF(AND(ISBLANK(AM136), ISBLANK(AN136)), "", _xlfn.CONCAT("[", IF(ISBLANK(AM136), "", _xlfn.CONCAT("[""mac"", """, AM136, """]")), IF(ISBLANK(AN136), "", _xlfn.CONCAT(", [""ip"", """, AN136, """]")), "]"))</f>
        <v>[["mac", "0x0017880104eaa272"]]</v>
      </c>
    </row>
    <row r="137" spans="1:41" ht="16" hidden="1" customHeight="1" x14ac:dyDescent="0.2">
      <c r="A137" s="8">
        <v>1541</v>
      </c>
      <c r="B137" s="8" t="s">
        <v>26</v>
      </c>
      <c r="C137" s="8" t="s">
        <v>545</v>
      </c>
      <c r="D137" s="8" t="s">
        <v>137</v>
      </c>
      <c r="E137" s="8" t="s">
        <v>402</v>
      </c>
      <c r="F137" s="8" t="str">
        <f>IF(ISBLANK(E137), "", Table2[[#This Row],[unique_id]])</f>
        <v>office_main</v>
      </c>
      <c r="G137" s="8" t="s">
        <v>212</v>
      </c>
      <c r="H137" s="8" t="s">
        <v>139</v>
      </c>
      <c r="I137" s="8" t="s">
        <v>132</v>
      </c>
      <c r="J137" s="8" t="s">
        <v>797</v>
      </c>
      <c r="L137" s="8" t="s">
        <v>136</v>
      </c>
      <c r="N137" s="8"/>
      <c r="O137" s="10"/>
      <c r="P137" s="10" t="s">
        <v>789</v>
      </c>
      <c r="Q137" s="10">
        <v>1100</v>
      </c>
      <c r="R137" s="18" t="s">
        <v>910</v>
      </c>
      <c r="S137" s="18" t="s">
        <v>874</v>
      </c>
      <c r="T137" s="8"/>
      <c r="W137" s="8" t="s">
        <v>377</v>
      </c>
      <c r="Y137" s="10"/>
      <c r="AA137" s="8" t="str">
        <f>IF(ISBLANK(Z137),  "", _xlfn.CONCAT("haas/entity/sensor/", LOWER(C137), "/", E137, "/config"))</f>
        <v/>
      </c>
      <c r="AB137" s="8" t="str">
        <f>IF(ISBLANK(Z137),  "", _xlfn.CONCAT(LOWER(C137), "/", E137))</f>
        <v/>
      </c>
      <c r="AE13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http://macmini-nel:8087/#/group/1100</v>
      </c>
      <c r="AF137" s="8" t="str">
        <f>LOWER(_xlfn.CONCAT(Table2[[#This Row],[device_suggested_area]], "-",Table2[[#This Row],[device_identifiers]]))</f>
        <v>office-main</v>
      </c>
      <c r="AG137" s="10" t="s">
        <v>894</v>
      </c>
      <c r="AH137" s="8" t="s">
        <v>786</v>
      </c>
      <c r="AI137" s="8" t="s">
        <v>897</v>
      </c>
      <c r="AJ137" s="8" t="s">
        <v>545</v>
      </c>
      <c r="AK137" s="8" t="s">
        <v>226</v>
      </c>
      <c r="AO137" s="8" t="str">
        <f>IF(AND(ISBLANK(AM137), ISBLANK(AN137)), "", _xlfn.CONCAT("[", IF(ISBLANK(AM137), "", _xlfn.CONCAT("[""mac"", """, AM137, """]")), IF(ISBLANK(AN137), "", _xlfn.CONCAT(", [""ip"", """, AN137, """]")), "]"))</f>
        <v/>
      </c>
    </row>
    <row r="138" spans="1:41" ht="16" hidden="1" customHeight="1" x14ac:dyDescent="0.2">
      <c r="A138" s="8">
        <v>1542</v>
      </c>
      <c r="B138" s="8" t="s">
        <v>26</v>
      </c>
      <c r="C138" s="8" t="s">
        <v>545</v>
      </c>
      <c r="D138" s="8" t="s">
        <v>137</v>
      </c>
      <c r="F138" s="8" t="str">
        <f>IF(ISBLANK(E138), "", Table2[[#This Row],[unique_id]])</f>
        <v/>
      </c>
      <c r="N138" s="8"/>
      <c r="O138" s="10"/>
      <c r="P138" s="10" t="s">
        <v>788</v>
      </c>
      <c r="Q138" s="10">
        <v>1100</v>
      </c>
      <c r="R138" s="18" t="s">
        <v>836</v>
      </c>
      <c r="S138" s="18" t="s">
        <v>874</v>
      </c>
      <c r="T138" s="8"/>
      <c r="U138" s="13"/>
      <c r="Y138" s="10"/>
      <c r="AA138" s="8" t="str">
        <f>IF(ISBLANK(Z138),  "", _xlfn.CONCAT("haas/entity/sensor/", LOWER(C138), "/", E138, "/config"))</f>
        <v/>
      </c>
      <c r="AB138" s="8" t="str">
        <f>IF(ISBLANK(Z138),  "", _xlfn.CONCAT(LOWER(C138), "/", E138))</f>
        <v/>
      </c>
      <c r="AE13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http://macmini-nel:8087/#/device/0x00178801040edfae</v>
      </c>
      <c r="AF138" s="8" t="str">
        <f>LOWER(_xlfn.CONCAT(Table2[[#This Row],[device_suggested_area]], "-",Table2[[#This Row],[device_identifiers]]))</f>
        <v>office-main-bulb-1</v>
      </c>
      <c r="AG138" s="10" t="s">
        <v>894</v>
      </c>
      <c r="AH138" s="8" t="s">
        <v>787</v>
      </c>
      <c r="AI138" s="8" t="s">
        <v>897</v>
      </c>
      <c r="AJ138" s="8" t="s">
        <v>545</v>
      </c>
      <c r="AK138" s="8" t="s">
        <v>226</v>
      </c>
      <c r="AM138" s="8" t="s">
        <v>830</v>
      </c>
      <c r="AO138" s="8" t="str">
        <f>IF(AND(ISBLANK(AM138), ISBLANK(AN138)), "", _xlfn.CONCAT("[", IF(ISBLANK(AM138), "", _xlfn.CONCAT("[""mac"", """, AM138, """]")), IF(ISBLANK(AN138), "", _xlfn.CONCAT(", [""ip"", """, AN138, """]")), "]"))</f>
        <v>[["mac", "0x00178801040edfae"]]</v>
      </c>
    </row>
    <row r="139" spans="1:41" ht="16" hidden="1" customHeight="1" x14ac:dyDescent="0.2">
      <c r="A139" s="8">
        <v>1543</v>
      </c>
      <c r="B139" s="8" t="s">
        <v>26</v>
      </c>
      <c r="C139" s="8" t="s">
        <v>545</v>
      </c>
      <c r="D139" s="8" t="s">
        <v>137</v>
      </c>
      <c r="E139" s="8" t="s">
        <v>403</v>
      </c>
      <c r="F139" s="8" t="str">
        <f>IF(ISBLANK(E139), "", Table2[[#This Row],[unique_id]])</f>
        <v>bathroom_main</v>
      </c>
      <c r="G139" s="8" t="s">
        <v>211</v>
      </c>
      <c r="H139" s="8" t="s">
        <v>139</v>
      </c>
      <c r="I139" s="8" t="s">
        <v>132</v>
      </c>
      <c r="J139" s="8" t="s">
        <v>797</v>
      </c>
      <c r="K139" s="8" t="s">
        <v>408</v>
      </c>
      <c r="L139" s="8" t="s">
        <v>136</v>
      </c>
      <c r="N139" s="8"/>
      <c r="O139" s="10"/>
      <c r="P139" s="10" t="s">
        <v>789</v>
      </c>
      <c r="Q139" s="10">
        <v>1200</v>
      </c>
      <c r="R139" s="18" t="s">
        <v>910</v>
      </c>
      <c r="S139" s="18" t="s">
        <v>871</v>
      </c>
      <c r="T139" s="8"/>
      <c r="W139" s="8" t="s">
        <v>377</v>
      </c>
      <c r="Y139" s="10"/>
      <c r="AA139" s="8" t="str">
        <f>IF(ISBLANK(Z139),  "", _xlfn.CONCAT("haas/entity/sensor/", LOWER(C139), "/", E139, "/config"))</f>
        <v/>
      </c>
      <c r="AB139" s="8" t="str">
        <f>IF(ISBLANK(Z139),  "", _xlfn.CONCAT(LOWER(C139), "/", E139))</f>
        <v/>
      </c>
      <c r="AE139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http://macmini-nel:8087/#/group/1200</v>
      </c>
      <c r="AF139" s="8" t="str">
        <f>LOWER(_xlfn.CONCAT(Table2[[#This Row],[device_suggested_area]], "-",Table2[[#This Row],[device_identifiers]]))</f>
        <v>bathroom-main</v>
      </c>
      <c r="AG139" s="10" t="s">
        <v>785</v>
      </c>
      <c r="AH139" s="8" t="s">
        <v>786</v>
      </c>
      <c r="AI139" s="8" t="s">
        <v>784</v>
      </c>
      <c r="AJ139" s="8" t="s">
        <v>545</v>
      </c>
      <c r="AK139" s="8" t="s">
        <v>502</v>
      </c>
      <c r="AO139" s="8" t="str">
        <f>IF(AND(ISBLANK(AM139), ISBLANK(AN139)), "", _xlfn.CONCAT("[", IF(ISBLANK(AM139), "", _xlfn.CONCAT("[""mac"", """, AM139, """]")), IF(ISBLANK(AN139), "", _xlfn.CONCAT(", [""ip"", """, AN139, """]")), "]"))</f>
        <v/>
      </c>
    </row>
    <row r="140" spans="1:41" ht="16" hidden="1" customHeight="1" x14ac:dyDescent="0.2">
      <c r="A140" s="8">
        <v>1544</v>
      </c>
      <c r="B140" s="8" t="s">
        <v>26</v>
      </c>
      <c r="C140" s="8" t="s">
        <v>545</v>
      </c>
      <c r="D140" s="8" t="s">
        <v>137</v>
      </c>
      <c r="F140" s="8" t="str">
        <f>IF(ISBLANK(E140), "", Table2[[#This Row],[unique_id]])</f>
        <v/>
      </c>
      <c r="N140" s="8"/>
      <c r="O140" s="10"/>
      <c r="P140" s="10" t="s">
        <v>788</v>
      </c>
      <c r="Q140" s="10">
        <v>1200</v>
      </c>
      <c r="R140" s="18" t="s">
        <v>836</v>
      </c>
      <c r="S140" s="18" t="s">
        <v>871</v>
      </c>
      <c r="T140" s="8"/>
      <c r="Y140" s="10"/>
      <c r="AA140" s="8" t="str">
        <f>IF(ISBLANK(Z140),  "", _xlfn.CONCAT("haas/entity/sensor/", LOWER(C140), "/", E140, "/config"))</f>
        <v/>
      </c>
      <c r="AB140" s="8" t="str">
        <f>IF(ISBLANK(Z140),  "", _xlfn.CONCAT(LOWER(C140), "/", E140))</f>
        <v/>
      </c>
      <c r="AE14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http://macmini-nel:8087/#/device/0x00178801040edcad</v>
      </c>
      <c r="AF140" s="8" t="str">
        <f>LOWER(_xlfn.CONCAT(Table2[[#This Row],[device_suggested_area]], "-",Table2[[#This Row],[device_identifiers]]))</f>
        <v>bathroom-main-bulb-1</v>
      </c>
      <c r="AG140" s="10" t="s">
        <v>785</v>
      </c>
      <c r="AH140" s="8" t="s">
        <v>787</v>
      </c>
      <c r="AI140" s="8" t="s">
        <v>784</v>
      </c>
      <c r="AJ140" s="8" t="s">
        <v>545</v>
      </c>
      <c r="AK140" s="8" t="s">
        <v>502</v>
      </c>
      <c r="AM140" s="8" t="s">
        <v>831</v>
      </c>
      <c r="AO140" s="8" t="str">
        <f>IF(AND(ISBLANK(AM140), ISBLANK(AN140)), "", _xlfn.CONCAT("[", IF(ISBLANK(AM140), "", _xlfn.CONCAT("[""mac"", """, AM140, """]")), IF(ISBLANK(AN140), "", _xlfn.CONCAT(", [""ip"", """, AN140, """]")), "]"))</f>
        <v>[["mac", "0x00178801040edcad"]]</v>
      </c>
    </row>
    <row r="141" spans="1:41" ht="16" hidden="1" customHeight="1" x14ac:dyDescent="0.2">
      <c r="A141" s="8">
        <v>1545</v>
      </c>
      <c r="B141" s="8" t="s">
        <v>26</v>
      </c>
      <c r="C141" s="8" t="s">
        <v>545</v>
      </c>
      <c r="D141" s="8" t="s">
        <v>137</v>
      </c>
      <c r="E141" s="8" t="s">
        <v>404</v>
      </c>
      <c r="F141" s="8" t="str">
        <f>IF(ISBLANK(E141), "", Table2[[#This Row],[unique_id]])</f>
        <v>ensuite_main</v>
      </c>
      <c r="G141" s="8" t="s">
        <v>210</v>
      </c>
      <c r="H141" s="8" t="s">
        <v>139</v>
      </c>
      <c r="I141" s="8" t="s">
        <v>132</v>
      </c>
      <c r="J141" s="8" t="s">
        <v>797</v>
      </c>
      <c r="K141" s="8" t="s">
        <v>408</v>
      </c>
      <c r="L141" s="8" t="s">
        <v>136</v>
      </c>
      <c r="N141" s="8"/>
      <c r="O141" s="10"/>
      <c r="P141" s="10" t="s">
        <v>789</v>
      </c>
      <c r="Q141" s="10">
        <v>1300</v>
      </c>
      <c r="R141" s="18" t="s">
        <v>910</v>
      </c>
      <c r="S141" s="18" t="s">
        <v>871</v>
      </c>
      <c r="T141" s="8"/>
      <c r="W141" s="8" t="s">
        <v>377</v>
      </c>
      <c r="Y141" s="10"/>
      <c r="AA141" s="8" t="str">
        <f>IF(ISBLANK(Z141),  "", _xlfn.CONCAT("haas/entity/sensor/", LOWER(C141), "/", E141, "/config"))</f>
        <v/>
      </c>
      <c r="AB141" s="8" t="str">
        <f>IF(ISBLANK(Z141),  "", _xlfn.CONCAT(LOWER(C141), "/", E141))</f>
        <v/>
      </c>
      <c r="AE141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http://macmini-nel:8087/#/group/1300</v>
      </c>
      <c r="AF141" s="8" t="str">
        <f>LOWER(_xlfn.CONCAT(Table2[[#This Row],[device_suggested_area]], "-",Table2[[#This Row],[device_identifiers]]))</f>
        <v>ensuite-main</v>
      </c>
      <c r="AG141" s="10" t="s">
        <v>894</v>
      </c>
      <c r="AH141" s="8" t="s">
        <v>786</v>
      </c>
      <c r="AI141" s="8" t="s">
        <v>897</v>
      </c>
      <c r="AJ141" s="8" t="s">
        <v>545</v>
      </c>
      <c r="AK141" s="8" t="s">
        <v>580</v>
      </c>
      <c r="AO141" s="8" t="str">
        <f>IF(AND(ISBLANK(AM141), ISBLANK(AN141)), "", _xlfn.CONCAT("[", IF(ISBLANK(AM141), "", _xlfn.CONCAT("[""mac"", """, AM141, """]")), IF(ISBLANK(AN141), "", _xlfn.CONCAT(", [""ip"", """, AN141, """]")), "]"))</f>
        <v/>
      </c>
    </row>
    <row r="142" spans="1:41" ht="16" hidden="1" customHeight="1" x14ac:dyDescent="0.2">
      <c r="A142" s="8">
        <v>1546</v>
      </c>
      <c r="B142" s="8" t="s">
        <v>26</v>
      </c>
      <c r="C142" s="8" t="s">
        <v>545</v>
      </c>
      <c r="D142" s="8" t="s">
        <v>137</v>
      </c>
      <c r="F142" s="8" t="str">
        <f>IF(ISBLANK(E142), "", Table2[[#This Row],[unique_id]])</f>
        <v/>
      </c>
      <c r="N142" s="8"/>
      <c r="O142" s="10"/>
      <c r="P142" s="10" t="s">
        <v>788</v>
      </c>
      <c r="Q142" s="10">
        <v>1300</v>
      </c>
      <c r="R142" s="18" t="s">
        <v>836</v>
      </c>
      <c r="S142" s="18" t="s">
        <v>871</v>
      </c>
      <c r="T142" s="8"/>
      <c r="Y142" s="10"/>
      <c r="AA142" s="8" t="str">
        <f>IF(ISBLANK(Z142),  "", _xlfn.CONCAT("haas/entity/sensor/", LOWER(C142), "/", E142, "/config"))</f>
        <v/>
      </c>
      <c r="AB142" s="8" t="str">
        <f>IF(ISBLANK(Z142),  "", _xlfn.CONCAT(LOWER(C142), "/", E142))</f>
        <v/>
      </c>
      <c r="AE14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http://macmini-nel:8087/#/device/0x00178801040eddb2</v>
      </c>
      <c r="AF142" s="8" t="str">
        <f>LOWER(_xlfn.CONCAT(Table2[[#This Row],[device_suggested_area]], "-",Table2[[#This Row],[device_identifiers]]))</f>
        <v>ensuite-main-bulb-1</v>
      </c>
      <c r="AG142" s="10" t="s">
        <v>894</v>
      </c>
      <c r="AH142" s="8" t="s">
        <v>787</v>
      </c>
      <c r="AI142" s="8" t="s">
        <v>897</v>
      </c>
      <c r="AJ142" s="8" t="s">
        <v>545</v>
      </c>
      <c r="AK142" s="8" t="s">
        <v>580</v>
      </c>
      <c r="AM142" s="8" t="s">
        <v>832</v>
      </c>
      <c r="AO142" s="8" t="str">
        <f>IF(AND(ISBLANK(AM142), ISBLANK(AN142)), "", _xlfn.CONCAT("[", IF(ISBLANK(AM142), "", _xlfn.CONCAT("[""mac"", """, AM142, """]")), IF(ISBLANK(AN142), "", _xlfn.CONCAT(", [""ip"", """, AN142, """]")), "]"))</f>
        <v>[["mac", "0x00178801040eddb2"]]</v>
      </c>
    </row>
    <row r="143" spans="1:41" ht="16" hidden="1" customHeight="1" x14ac:dyDescent="0.2">
      <c r="A143" s="8">
        <v>1547</v>
      </c>
      <c r="B143" s="8" t="s">
        <v>26</v>
      </c>
      <c r="C143" s="8" t="s">
        <v>545</v>
      </c>
      <c r="D143" s="8" t="s">
        <v>137</v>
      </c>
      <c r="E143" s="8" t="s">
        <v>405</v>
      </c>
      <c r="F143" s="8" t="str">
        <f>IF(ISBLANK(E143), "", Table2[[#This Row],[unique_id]])</f>
        <v>wardrobe_main</v>
      </c>
      <c r="G143" s="8" t="s">
        <v>214</v>
      </c>
      <c r="H143" s="8" t="s">
        <v>139</v>
      </c>
      <c r="I143" s="8" t="s">
        <v>132</v>
      </c>
      <c r="J143" s="8" t="s">
        <v>797</v>
      </c>
      <c r="K143" s="8" t="s">
        <v>408</v>
      </c>
      <c r="L143" s="8" t="s">
        <v>136</v>
      </c>
      <c r="N143" s="8"/>
      <c r="O143" s="10"/>
      <c r="P143" s="10" t="s">
        <v>789</v>
      </c>
      <c r="Q143" s="10">
        <v>1400</v>
      </c>
      <c r="R143" s="18" t="s">
        <v>910</v>
      </c>
      <c r="S143" s="18" t="s">
        <v>871</v>
      </c>
      <c r="T143" s="8"/>
      <c r="W143" s="8" t="s">
        <v>377</v>
      </c>
      <c r="Y143" s="10"/>
      <c r="AA143" s="8" t="str">
        <f>IF(ISBLANK(Z143),  "", _xlfn.CONCAT("haas/entity/sensor/", LOWER(C143), "/", E143, "/config"))</f>
        <v/>
      </c>
      <c r="AB143" s="8" t="str">
        <f>IF(ISBLANK(Z143),  "", _xlfn.CONCAT(LOWER(C143), "/", E143))</f>
        <v/>
      </c>
      <c r="AE14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http://macmini-nel:8087/#/group/1400</v>
      </c>
      <c r="AF143" s="8" t="str">
        <f>LOWER(_xlfn.CONCAT(Table2[[#This Row],[device_suggested_area]], "-",Table2[[#This Row],[device_identifiers]]))</f>
        <v>wardrobe-main</v>
      </c>
      <c r="AG143" s="10" t="s">
        <v>894</v>
      </c>
      <c r="AH143" s="8" t="s">
        <v>786</v>
      </c>
      <c r="AI143" s="8" t="s">
        <v>897</v>
      </c>
      <c r="AJ143" s="8" t="s">
        <v>545</v>
      </c>
      <c r="AK143" s="8" t="s">
        <v>799</v>
      </c>
      <c r="AO143" s="8" t="str">
        <f>IF(AND(ISBLANK(AM143), ISBLANK(AN143)), "", _xlfn.CONCAT("[", IF(ISBLANK(AM143), "", _xlfn.CONCAT("[""mac"", """, AM143, """]")), IF(ISBLANK(AN143), "", _xlfn.CONCAT(", [""ip"", """, AN143, """]")), "]"))</f>
        <v/>
      </c>
    </row>
    <row r="144" spans="1:41" ht="16" hidden="1" customHeight="1" x14ac:dyDescent="0.2">
      <c r="A144" s="8">
        <v>1548</v>
      </c>
      <c r="B144" s="8" t="s">
        <v>26</v>
      </c>
      <c r="C144" s="8" t="s">
        <v>545</v>
      </c>
      <c r="D144" s="8" t="s">
        <v>137</v>
      </c>
      <c r="F144" s="8" t="str">
        <f>IF(ISBLANK(E144), "", Table2[[#This Row],[unique_id]])</f>
        <v/>
      </c>
      <c r="N144" s="8"/>
      <c r="O144" s="10"/>
      <c r="P144" s="10" t="s">
        <v>788</v>
      </c>
      <c r="Q144" s="10">
        <v>1400</v>
      </c>
      <c r="R144" s="18" t="s">
        <v>836</v>
      </c>
      <c r="S144" s="18" t="s">
        <v>871</v>
      </c>
      <c r="T144" s="8"/>
      <c r="Y144" s="10"/>
      <c r="AA144" s="8" t="str">
        <f>IF(ISBLANK(Z144),  "", _xlfn.CONCAT("haas/entity/sensor/", LOWER(C144), "/", E144, "/config"))</f>
        <v/>
      </c>
      <c r="AB144" s="8" t="str">
        <f>IF(ISBLANK(Z144),  "", _xlfn.CONCAT(LOWER(C144), "/", E144))</f>
        <v/>
      </c>
      <c r="AE14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http://macmini-nel:8087/#/device/0x00178801040ede93</v>
      </c>
      <c r="AF144" s="8" t="str">
        <f>LOWER(_xlfn.CONCAT(Table2[[#This Row],[device_suggested_area]], "-",Table2[[#This Row],[device_identifiers]]))</f>
        <v>wardrobe-main-bulb-1</v>
      </c>
      <c r="AG144" s="10" t="s">
        <v>894</v>
      </c>
      <c r="AH144" s="8" t="s">
        <v>787</v>
      </c>
      <c r="AI144" s="8" t="s">
        <v>897</v>
      </c>
      <c r="AJ144" s="8" t="s">
        <v>545</v>
      </c>
      <c r="AK144" s="8" t="s">
        <v>799</v>
      </c>
      <c r="AM144" s="8" t="s">
        <v>833</v>
      </c>
      <c r="AO144" s="8" t="str">
        <f>IF(AND(ISBLANK(AM144), ISBLANK(AN144)), "", _xlfn.CONCAT("[", IF(ISBLANK(AM144), "", _xlfn.CONCAT("[""mac"", """, AM144, """]")), IF(ISBLANK(AN144), "", _xlfn.CONCAT(", [""ip"", """, AN144, """]")), "]"))</f>
        <v>[["mac", "0x00178801040ede93"]]</v>
      </c>
    </row>
    <row r="145" spans="1:41" ht="16" hidden="1" customHeight="1" x14ac:dyDescent="0.2">
      <c r="A145" s="8">
        <v>1549</v>
      </c>
      <c r="B145" s="8" t="s">
        <v>26</v>
      </c>
      <c r="C145" s="8" t="s">
        <v>256</v>
      </c>
      <c r="D145" s="8" t="s">
        <v>134</v>
      </c>
      <c r="E145" s="8" t="s">
        <v>650</v>
      </c>
      <c r="F145" s="8" t="str">
        <f>IF(ISBLANK(E145), "", Table2[[#This Row],[unique_id]])</f>
        <v>deck_festoons</v>
      </c>
      <c r="G145" s="8" t="s">
        <v>391</v>
      </c>
      <c r="H145" s="8" t="s">
        <v>139</v>
      </c>
      <c r="I145" s="8" t="s">
        <v>132</v>
      </c>
      <c r="J145" s="8" t="s">
        <v>924</v>
      </c>
      <c r="L145" s="8" t="s">
        <v>136</v>
      </c>
      <c r="N145" s="8"/>
      <c r="O145" s="10"/>
      <c r="P145" s="10"/>
      <c r="Q145" s="10"/>
      <c r="R145" s="10"/>
      <c r="S145" s="10"/>
      <c r="T145" s="8"/>
      <c r="W145" s="8" t="s">
        <v>377</v>
      </c>
      <c r="Y145" s="10"/>
      <c r="AA145" s="8" t="str">
        <f>IF(ISBLANK(Z145),  "", _xlfn.CONCAT("haas/entity/sensor/", LOWER(C145), "/", E145, "/config"))</f>
        <v/>
      </c>
      <c r="AB145" s="8" t="str">
        <f>IF(ISBLANK(Z145),  "", _xlfn.CONCAT(LOWER(C145), "/", E145))</f>
        <v/>
      </c>
      <c r="AE145" s="8"/>
      <c r="AF145" s="8" t="str">
        <f>IF(OR(ISBLANK(AM145), ISBLANK(AN145)), "", LOWER(_xlfn.CONCAT(Table2[[#This Row],[device_manufacturer]], "-",Table2[[#This Row],[device_suggested_area]], "-", Table2[[#This Row],[device_identifiers]])))</f>
        <v>tplink-deck-festoons</v>
      </c>
      <c r="AG145" s="10" t="s">
        <v>505</v>
      </c>
      <c r="AH145" s="8" t="s">
        <v>512</v>
      </c>
      <c r="AI145" s="8" t="s">
        <v>504</v>
      </c>
      <c r="AJ145" s="8" t="str">
        <f>IF(OR(ISBLANK(AM145), ISBLANK(AN145)), "", Table2[[#This Row],[device_via_device]])</f>
        <v>TPLink</v>
      </c>
      <c r="AK145" s="8" t="s">
        <v>501</v>
      </c>
      <c r="AL145" s="8" t="s">
        <v>641</v>
      </c>
      <c r="AM145" s="8" t="s">
        <v>893</v>
      </c>
      <c r="AN145" s="39" t="s">
        <v>892</v>
      </c>
      <c r="AO145" s="8" t="str">
        <f>IF(AND(ISBLANK(AM145), ISBLANK(AN145)), "", _xlfn.CONCAT("[", IF(ISBLANK(AM145), "", _xlfn.CONCAT("[""mac"", """, AM145, """]")), IF(ISBLANK(AN145), "", _xlfn.CONCAT(", [""ip"", """, AN145, """]")), "]"))</f>
        <v>[["mac", "5c:a6:e6:25:58:f1"], ["ip", "10.0.6.88"]]</v>
      </c>
    </row>
    <row r="146" spans="1:41" ht="16" hidden="1" customHeight="1" x14ac:dyDescent="0.2">
      <c r="A146" s="8">
        <v>1550</v>
      </c>
      <c r="B146" s="39" t="s">
        <v>26</v>
      </c>
      <c r="C146" s="8" t="s">
        <v>256</v>
      </c>
      <c r="D146" s="8" t="s">
        <v>134</v>
      </c>
      <c r="E146" s="8" t="s">
        <v>887</v>
      </c>
      <c r="F146" s="8" t="str">
        <f>IF(ISBLANK(E146), "", Table2[[#This Row],[unique_id]])</f>
        <v>landing_festoons</v>
      </c>
      <c r="G146" s="8" t="s">
        <v>888</v>
      </c>
      <c r="H146" s="8" t="s">
        <v>139</v>
      </c>
      <c r="I146" s="8" t="s">
        <v>132</v>
      </c>
      <c r="J146" s="8" t="s">
        <v>924</v>
      </c>
      <c r="L146" s="8" t="s">
        <v>136</v>
      </c>
      <c r="N146" s="8"/>
      <c r="O146" s="10"/>
      <c r="P146" s="10"/>
      <c r="Q146" s="10"/>
      <c r="R146" s="10"/>
      <c r="S146" s="10"/>
      <c r="T146" s="8"/>
      <c r="W146" s="8" t="s">
        <v>377</v>
      </c>
      <c r="Y146" s="10"/>
      <c r="AA146" s="8" t="str">
        <f>IF(ISBLANK(Z146),  "", _xlfn.CONCAT("haas/entity/sensor/", LOWER(C146), "/", E146, "/config"))</f>
        <v/>
      </c>
      <c r="AB146" s="8" t="str">
        <f>IF(ISBLANK(Z146),  "", _xlfn.CONCAT(LOWER(C146), "/", E146))</f>
        <v/>
      </c>
      <c r="AE146" s="8"/>
      <c r="AF146" s="8" t="str">
        <f>IF(OR(ISBLANK(AM146), ISBLANK(AN146)), "", LOWER(_xlfn.CONCAT(Table2[[#This Row],[device_manufacturer]], "-",Table2[[#This Row],[device_suggested_area]], "-", Table2[[#This Row],[device_identifiers]])))</f>
        <v>tplink-landing-festoons</v>
      </c>
      <c r="AG146" s="10" t="s">
        <v>505</v>
      </c>
      <c r="AH146" s="8" t="s">
        <v>512</v>
      </c>
      <c r="AI146" s="8" t="s">
        <v>504</v>
      </c>
      <c r="AJ146" s="8" t="str">
        <f>IF(OR(ISBLANK(AM146), ISBLANK(AN146)), "", Table2[[#This Row],[device_via_device]])</f>
        <v>TPLink</v>
      </c>
      <c r="AK146" s="8" t="s">
        <v>889</v>
      </c>
      <c r="AL146" s="8" t="s">
        <v>641</v>
      </c>
      <c r="AM146" s="8" t="s">
        <v>890</v>
      </c>
      <c r="AN146" s="39" t="s">
        <v>891</v>
      </c>
      <c r="AO146" s="8" t="str">
        <f>IF(AND(ISBLANK(AM146), ISBLANK(AN146)), "", _xlfn.CONCAT("[", IF(ISBLANK(AM146), "", _xlfn.CONCAT("[""mac"", """, AM146, """]")), IF(ISBLANK(AN146), "", _xlfn.CONCAT(", [""ip"", """, AN146, """]")), "]"))</f>
        <v>[["mac", "5c:a6:e6:25:5a:0c"], ["ip", "10.0.6.89"]]</v>
      </c>
    </row>
    <row r="147" spans="1:41" ht="16" hidden="1" customHeight="1" x14ac:dyDescent="0.2">
      <c r="A147" s="8">
        <v>1551</v>
      </c>
      <c r="B147" s="8" t="s">
        <v>26</v>
      </c>
      <c r="C147" s="8" t="s">
        <v>545</v>
      </c>
      <c r="D147" s="8" t="s">
        <v>137</v>
      </c>
      <c r="E147" s="8" t="s">
        <v>911</v>
      </c>
      <c r="F147" s="8" t="str">
        <f>IF(ISBLANK(E147), "", Table2[[#This Row],[unique_id]])</f>
        <v>garden_pedestals</v>
      </c>
      <c r="G147" s="8" t="s">
        <v>912</v>
      </c>
      <c r="H147" s="8" t="s">
        <v>139</v>
      </c>
      <c r="I147" s="8" t="s">
        <v>132</v>
      </c>
      <c r="J147" s="8" t="s">
        <v>923</v>
      </c>
      <c r="L147" s="8" t="s">
        <v>136</v>
      </c>
      <c r="N147" s="8"/>
      <c r="O147" s="10"/>
      <c r="P147" s="10" t="s">
        <v>789</v>
      </c>
      <c r="Q147" s="10" t="s">
        <v>900</v>
      </c>
      <c r="R147" s="18" t="s">
        <v>909</v>
      </c>
      <c r="S147" s="18" t="s">
        <v>899</v>
      </c>
      <c r="T147" s="8"/>
      <c r="W147" s="8" t="s">
        <v>377</v>
      </c>
      <c r="Y147" s="10"/>
      <c r="AA147" s="8" t="str">
        <f>IF(ISBLANK(Z147),  "", _xlfn.CONCAT("haas/entity/sensor/", LOWER(C147), "/", E147, "/config"))</f>
        <v/>
      </c>
      <c r="AB147" s="8" t="str">
        <f>IF(ISBLANK(Z147),  "", _xlfn.CONCAT(LOWER(C147), "/", E147))</f>
        <v/>
      </c>
      <c r="AE14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http://macmini-nel:8087/#/group/1600</v>
      </c>
      <c r="AF147" s="8" t="str">
        <f>LOWER(_xlfn.CONCAT(Table2[[#This Row],[device_suggested_area]], "-",Table2[[#This Row],[device_identifiers]]))</f>
        <v>garden-pedestals</v>
      </c>
      <c r="AG147" s="10" t="s">
        <v>896</v>
      </c>
      <c r="AH147" s="8" t="s">
        <v>914</v>
      </c>
      <c r="AI147" s="8" t="s">
        <v>898</v>
      </c>
      <c r="AJ147" s="8" t="s">
        <v>545</v>
      </c>
      <c r="AK147" s="8" t="s">
        <v>913</v>
      </c>
      <c r="AO147" s="8" t="str">
        <f>IF(AND(ISBLANK(AM147), ISBLANK(AN147)), "", _xlfn.CONCAT("[", IF(ISBLANK(AM147), "", _xlfn.CONCAT("[""mac"", """, AM147, """]")), IF(ISBLANK(AN147), "", _xlfn.CONCAT(", [""ip"", """, AN147, """]")), "]"))</f>
        <v/>
      </c>
    </row>
    <row r="148" spans="1:41" ht="16" hidden="1" customHeight="1" x14ac:dyDescent="0.2">
      <c r="A148" s="8">
        <v>1552</v>
      </c>
      <c r="B148" s="8" t="s">
        <v>26</v>
      </c>
      <c r="C148" s="8" t="s">
        <v>545</v>
      </c>
      <c r="D148" s="8" t="s">
        <v>137</v>
      </c>
      <c r="F148" s="8" t="str">
        <f>IF(ISBLANK(E148), "", Table2[[#This Row],[unique_id]])</f>
        <v/>
      </c>
      <c r="N148" s="8"/>
      <c r="O148" s="10"/>
      <c r="P148" s="10" t="s">
        <v>788</v>
      </c>
      <c r="Q148" s="10" t="s">
        <v>900</v>
      </c>
      <c r="R148" s="18" t="s">
        <v>836</v>
      </c>
      <c r="S148" s="18" t="s">
        <v>899</v>
      </c>
      <c r="T148" s="8"/>
      <c r="Y148" s="10"/>
      <c r="AA148" s="8" t="str">
        <f>IF(ISBLANK(Z148),  "", _xlfn.CONCAT("haas/entity/sensor/", LOWER(C148), "/", E148, "/config"))</f>
        <v/>
      </c>
      <c r="AB148" s="8" t="str">
        <f>IF(ISBLANK(Z148),  "", _xlfn.CONCAT(LOWER(C148), "/", E148))</f>
        <v/>
      </c>
      <c r="AE14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http://macmini-nel:8087/#/device/0x001788010c692175</v>
      </c>
      <c r="AF148" s="8" t="str">
        <f>LOWER(_xlfn.CONCAT(Table2[[#This Row],[device_suggested_area]], "-",Table2[[#This Row],[device_identifiers]]))</f>
        <v>garden-pedestals-bulb-1</v>
      </c>
      <c r="AG148" s="10" t="s">
        <v>896</v>
      </c>
      <c r="AH148" s="8" t="s">
        <v>915</v>
      </c>
      <c r="AI148" s="8" t="s">
        <v>898</v>
      </c>
      <c r="AJ148" s="8" t="s">
        <v>545</v>
      </c>
      <c r="AK148" s="8" t="s">
        <v>913</v>
      </c>
      <c r="AM148" s="8" t="s">
        <v>895</v>
      </c>
      <c r="AO148" s="8" t="str">
        <f>IF(AND(ISBLANK(AM148), ISBLANK(AN148)), "", _xlfn.CONCAT("[", IF(ISBLANK(AM148), "", _xlfn.CONCAT("[""mac"", """, AM148, """]")), IF(ISBLANK(AN148), "", _xlfn.CONCAT(", [""ip"", """, AN148, """]")), "]"))</f>
        <v>[["mac", "0x001788010c692175"]]</v>
      </c>
    </row>
    <row r="149" spans="1:41" ht="16" hidden="1" customHeight="1" x14ac:dyDescent="0.2">
      <c r="A149" s="8">
        <v>1553</v>
      </c>
      <c r="B149" s="8" t="s">
        <v>26</v>
      </c>
      <c r="C149" s="8" t="s">
        <v>545</v>
      </c>
      <c r="D149" s="8" t="s">
        <v>137</v>
      </c>
      <c r="F149" s="8" t="str">
        <f>IF(ISBLANK(E149), "", Table2[[#This Row],[unique_id]])</f>
        <v/>
      </c>
      <c r="N149" s="8"/>
      <c r="O149" s="10"/>
      <c r="P149" s="10" t="s">
        <v>788</v>
      </c>
      <c r="Q149" s="10" t="s">
        <v>900</v>
      </c>
      <c r="R149" s="18" t="s">
        <v>836</v>
      </c>
      <c r="S149" s="18" t="s">
        <v>899</v>
      </c>
      <c r="T149" s="8"/>
      <c r="Y149" s="10"/>
      <c r="AA149" s="8" t="str">
        <f>IF(ISBLANK(Z149),  "", _xlfn.CONCAT("haas/entity/sensor/", LOWER(C149), "/", E149, "/config"))</f>
        <v/>
      </c>
      <c r="AB149" s="8" t="str">
        <f>IF(ISBLANK(Z149),  "", _xlfn.CONCAT(LOWER(C149), "/", E149))</f>
        <v/>
      </c>
      <c r="AE14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http://macmini-nel:8087/#/device/0x001788010c69214a</v>
      </c>
      <c r="AF149" s="8" t="str">
        <f>LOWER(_xlfn.CONCAT(Table2[[#This Row],[device_suggested_area]], "-",Table2[[#This Row],[device_identifiers]]))</f>
        <v>garden-pedestals-bulb-2</v>
      </c>
      <c r="AG149" s="10" t="s">
        <v>896</v>
      </c>
      <c r="AH149" s="8" t="s">
        <v>916</v>
      </c>
      <c r="AI149" s="8" t="s">
        <v>898</v>
      </c>
      <c r="AJ149" s="8" t="s">
        <v>545</v>
      </c>
      <c r="AK149" s="8" t="s">
        <v>913</v>
      </c>
      <c r="AM149" s="8" t="s">
        <v>901</v>
      </c>
      <c r="AO149" s="8" t="str">
        <f>IF(AND(ISBLANK(AM149), ISBLANK(AN149)), "", _xlfn.CONCAT("[", IF(ISBLANK(AM149), "", _xlfn.CONCAT("[""mac"", """, AM149, """]")), IF(ISBLANK(AN149), "", _xlfn.CONCAT(", [""ip"", """, AN149, """]")), "]"))</f>
        <v>[["mac", "0x001788010c69214a"]]</v>
      </c>
    </row>
    <row r="150" spans="1:41" ht="16" hidden="1" customHeight="1" x14ac:dyDescent="0.2">
      <c r="A150" s="8">
        <v>1554</v>
      </c>
      <c r="B150" s="8" t="s">
        <v>26</v>
      </c>
      <c r="C150" s="8" t="s">
        <v>545</v>
      </c>
      <c r="D150" s="8" t="s">
        <v>137</v>
      </c>
      <c r="F150" s="8" t="str">
        <f>IF(ISBLANK(E150), "", Table2[[#This Row],[unique_id]])</f>
        <v/>
      </c>
      <c r="N150" s="8"/>
      <c r="O150" s="10"/>
      <c r="P150" s="10" t="s">
        <v>788</v>
      </c>
      <c r="Q150" s="10" t="s">
        <v>900</v>
      </c>
      <c r="R150" s="18" t="s">
        <v>836</v>
      </c>
      <c r="S150" s="18" t="s">
        <v>899</v>
      </c>
      <c r="T150" s="8"/>
      <c r="Y150" s="10"/>
      <c r="AA150" s="8" t="str">
        <f>IF(ISBLANK(Z150),  "", _xlfn.CONCAT("haas/entity/sensor/", LOWER(C150), "/", E150, "/config"))</f>
        <v/>
      </c>
      <c r="AB150" s="8" t="str">
        <f>IF(ISBLANK(Z150),  "", _xlfn.CONCAT(LOWER(C150), "/", E150))</f>
        <v/>
      </c>
      <c r="AE15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http://macmini-nel:8087/#/device/0x001788010c5c4266</v>
      </c>
      <c r="AF150" s="8" t="str">
        <f>LOWER(_xlfn.CONCAT(Table2[[#This Row],[device_suggested_area]], "-",Table2[[#This Row],[device_identifiers]]))</f>
        <v>garden-pedestals-bulb-3</v>
      </c>
      <c r="AG150" s="10" t="s">
        <v>896</v>
      </c>
      <c r="AH150" s="8" t="s">
        <v>917</v>
      </c>
      <c r="AI150" s="8" t="s">
        <v>898</v>
      </c>
      <c r="AJ150" s="8" t="s">
        <v>545</v>
      </c>
      <c r="AK150" s="8" t="s">
        <v>913</v>
      </c>
      <c r="AM150" s="8" t="s">
        <v>902</v>
      </c>
      <c r="AO150" s="8" t="str">
        <f>IF(AND(ISBLANK(AM150), ISBLANK(AN150)), "", _xlfn.CONCAT("[", IF(ISBLANK(AM150), "", _xlfn.CONCAT("[""mac"", """, AM150, """]")), IF(ISBLANK(AN150), "", _xlfn.CONCAT(", [""ip"", """, AN150, """]")), "]"))</f>
        <v>[["mac", "0x001788010c5c4266"]]</v>
      </c>
    </row>
    <row r="151" spans="1:41" ht="16" hidden="1" customHeight="1" x14ac:dyDescent="0.2">
      <c r="A151" s="8">
        <v>1555</v>
      </c>
      <c r="B151" s="8" t="s">
        <v>26</v>
      </c>
      <c r="C151" s="8" t="s">
        <v>545</v>
      </c>
      <c r="D151" s="8" t="s">
        <v>137</v>
      </c>
      <c r="F151" s="8" t="str">
        <f>IF(ISBLANK(E151), "", Table2[[#This Row],[unique_id]])</f>
        <v/>
      </c>
      <c r="N151" s="8"/>
      <c r="O151" s="10"/>
      <c r="P151" s="10" t="s">
        <v>788</v>
      </c>
      <c r="Q151" s="10" t="s">
        <v>900</v>
      </c>
      <c r="R151" s="18" t="s">
        <v>836</v>
      </c>
      <c r="S151" s="18" t="s">
        <v>899</v>
      </c>
      <c r="T151" s="8"/>
      <c r="Y151" s="10"/>
      <c r="AA151" s="8" t="str">
        <f>IF(ISBLANK(Z151),  "", _xlfn.CONCAT("haas/entity/sensor/", LOWER(C151), "/", E151, "/config"))</f>
        <v/>
      </c>
      <c r="AB151" s="8" t="str">
        <f>IF(ISBLANK(Z151),  "", _xlfn.CONCAT(LOWER(C151), "/", E151))</f>
        <v/>
      </c>
      <c r="AE15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http://macmini-nel:8087/#/device/0x001788010c692144</v>
      </c>
      <c r="AF151" s="8" t="str">
        <f>LOWER(_xlfn.CONCAT(Table2[[#This Row],[device_suggested_area]], "-",Table2[[#This Row],[device_identifiers]]))</f>
        <v>garden-pedestals-bulb-4</v>
      </c>
      <c r="AG151" s="10" t="s">
        <v>896</v>
      </c>
      <c r="AH151" s="8" t="s">
        <v>918</v>
      </c>
      <c r="AI151" s="8" t="s">
        <v>898</v>
      </c>
      <c r="AJ151" s="8" t="s">
        <v>545</v>
      </c>
      <c r="AK151" s="8" t="s">
        <v>913</v>
      </c>
      <c r="AM151" s="8" t="s">
        <v>903</v>
      </c>
      <c r="AO151" s="8" t="str">
        <f>IF(AND(ISBLANK(AM151), ISBLANK(AN151)), "", _xlfn.CONCAT("[", IF(ISBLANK(AM151), "", _xlfn.CONCAT("[""mac"", """, AM151, """]")), IF(ISBLANK(AN151), "", _xlfn.CONCAT(", [""ip"", """, AN151, """]")), "]"))</f>
        <v>[["mac", "0x001788010c692144"]]</v>
      </c>
    </row>
    <row r="152" spans="1:41" ht="16" hidden="1" customHeight="1" x14ac:dyDescent="0.2">
      <c r="A152" s="8">
        <v>1556</v>
      </c>
      <c r="B152" s="8" t="s">
        <v>26</v>
      </c>
      <c r="C152" s="8" t="s">
        <v>545</v>
      </c>
      <c r="D152" s="8" t="s">
        <v>137</v>
      </c>
      <c r="E152" s="8" t="s">
        <v>921</v>
      </c>
      <c r="F152" s="8" t="str">
        <f>IF(ISBLANK(E152), "", Table2[[#This Row],[unique_id]])</f>
        <v>tree_spotlights</v>
      </c>
      <c r="G152" s="8" t="s">
        <v>908</v>
      </c>
      <c r="H152" s="8" t="s">
        <v>139</v>
      </c>
      <c r="I152" s="8" t="s">
        <v>132</v>
      </c>
      <c r="J152" s="8" t="s">
        <v>922</v>
      </c>
      <c r="L152" s="8" t="s">
        <v>136</v>
      </c>
      <c r="N152" s="8"/>
      <c r="O152" s="10"/>
      <c r="P152" s="10" t="s">
        <v>789</v>
      </c>
      <c r="Q152" s="10" t="s">
        <v>907</v>
      </c>
      <c r="R152" s="18" t="s">
        <v>909</v>
      </c>
      <c r="S152" s="18" t="s">
        <v>899</v>
      </c>
      <c r="T152" s="8"/>
      <c r="W152" s="8" t="s">
        <v>377</v>
      </c>
      <c r="Y152" s="10"/>
      <c r="AA152" s="8" t="str">
        <f>IF(ISBLANK(Z152),  "", _xlfn.CONCAT("haas/entity/sensor/", LOWER(C152), "/", E152, "/config"))</f>
        <v/>
      </c>
      <c r="AB152" s="8" t="str">
        <f>IF(ISBLANK(Z152),  "", _xlfn.CONCAT(LOWER(C152), "/", E152))</f>
        <v/>
      </c>
      <c r="AE15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http://macmini-nel:8087/#/group/1700</v>
      </c>
      <c r="AF152" s="8" t="str">
        <f>LOWER(_xlfn.CONCAT(Table2[[#This Row],[device_suggested_area]], "-",Table2[[#This Row],[device_identifiers]]))</f>
        <v>tree-spotlights</v>
      </c>
      <c r="AG152" s="10" t="s">
        <v>896</v>
      </c>
      <c r="AH152" s="8" t="s">
        <v>919</v>
      </c>
      <c r="AI152" s="8" t="s">
        <v>906</v>
      </c>
      <c r="AJ152" s="8" t="s">
        <v>545</v>
      </c>
      <c r="AK152" s="8" t="s">
        <v>905</v>
      </c>
      <c r="AO152" s="8" t="str">
        <f>IF(AND(ISBLANK(AM152), ISBLANK(AN152)), "", _xlfn.CONCAT("[", IF(ISBLANK(AM152), "", _xlfn.CONCAT("[""mac"", """, AM152, """]")), IF(ISBLANK(AN152), "", _xlfn.CONCAT(", [""ip"", """, AN152, """]")), "]"))</f>
        <v/>
      </c>
    </row>
    <row r="153" spans="1:41" ht="16" hidden="1" customHeight="1" x14ac:dyDescent="0.2">
      <c r="A153" s="8">
        <v>1557</v>
      </c>
      <c r="B153" s="8" t="s">
        <v>26</v>
      </c>
      <c r="C153" s="8" t="s">
        <v>545</v>
      </c>
      <c r="D153" s="8" t="s">
        <v>137</v>
      </c>
      <c r="F153" s="8" t="str">
        <f>IF(ISBLANK(E153), "", Table2[[#This Row],[unique_id]])</f>
        <v/>
      </c>
      <c r="N153" s="8"/>
      <c r="O153" s="10"/>
      <c r="P153" s="10" t="s">
        <v>788</v>
      </c>
      <c r="Q153" s="10" t="s">
        <v>907</v>
      </c>
      <c r="R153" s="18" t="s">
        <v>836</v>
      </c>
      <c r="S153" s="18" t="s">
        <v>899</v>
      </c>
      <c r="T153" s="8"/>
      <c r="Y153" s="10"/>
      <c r="AA153" s="8" t="str">
        <f>IF(ISBLANK(Z153),  "", _xlfn.CONCAT("haas/entity/sensor/", LOWER(C153), "/", E153, "/config"))</f>
        <v/>
      </c>
      <c r="AB153" s="8" t="str">
        <f>IF(ISBLANK(Z153),  "", _xlfn.CONCAT(LOWER(C153), "/", E153))</f>
        <v/>
      </c>
      <c r="AE15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http://macmini-nel:8087/#/device/0x00178801097ed42c</v>
      </c>
      <c r="AF153" s="8" t="str">
        <f>LOWER(_xlfn.CONCAT(Table2[[#This Row],[device_suggested_area]], "-",Table2[[#This Row],[device_identifiers]]))</f>
        <v>tree-spotlights-bulb-1</v>
      </c>
      <c r="AG153" s="10" t="s">
        <v>896</v>
      </c>
      <c r="AH153" s="8" t="s">
        <v>920</v>
      </c>
      <c r="AI153" s="8" t="s">
        <v>906</v>
      </c>
      <c r="AJ153" s="8" t="s">
        <v>545</v>
      </c>
      <c r="AK153" s="8" t="s">
        <v>905</v>
      </c>
      <c r="AM153" s="8" t="s">
        <v>904</v>
      </c>
      <c r="AO153" s="8" t="str">
        <f>IF(AND(ISBLANK(AM153), ISBLANK(AN153)), "", _xlfn.CONCAT("[", IF(ISBLANK(AM153), "", _xlfn.CONCAT("[""mac"", """, AM153, """]")), IF(ISBLANK(AN153), "", _xlfn.CONCAT(", [""ip"", """, AN153, """]")), "]"))</f>
        <v>[["mac", "0x00178801097ed42c"]]</v>
      </c>
    </row>
    <row r="154" spans="1:41" ht="16" hidden="1" customHeight="1" x14ac:dyDescent="0.2">
      <c r="A154" s="8">
        <v>1558</v>
      </c>
      <c r="B154" s="8" t="s">
        <v>26</v>
      </c>
      <c r="C154" s="8" t="s">
        <v>545</v>
      </c>
      <c r="D154" s="8" t="s">
        <v>137</v>
      </c>
      <c r="F154" s="8" t="str">
        <f>IF(ISBLANK(E154), "", Table2[[#This Row],[unique_id]])</f>
        <v/>
      </c>
      <c r="N154" s="8"/>
      <c r="O154" s="10"/>
      <c r="P154" s="10" t="s">
        <v>788</v>
      </c>
      <c r="Q154" s="10" t="s">
        <v>907</v>
      </c>
      <c r="R154" s="18" t="s">
        <v>836</v>
      </c>
      <c r="S154" s="18" t="s">
        <v>899</v>
      </c>
      <c r="T154" s="8"/>
      <c r="Y154" s="10"/>
      <c r="AA154" s="8" t="str">
        <f>IF(ISBLANK(Z154),  "", _xlfn.CONCAT("haas/entity/sensor/", LOWER(C154), "/", E154, "/config"))</f>
        <v/>
      </c>
      <c r="AB154" s="8" t="str">
        <f>IF(ISBLANK(Z154),  "", _xlfn.CONCAT(LOWER(C154), "/", E154))</f>
        <v/>
      </c>
      <c r="AE15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http://macmini-nel:8087/#/device/0x0017880109c40c33</v>
      </c>
      <c r="AF154" s="8" t="str">
        <f>LOWER(_xlfn.CONCAT(Table2[[#This Row],[device_suggested_area]], "-",Table2[[#This Row],[device_identifiers]]))</f>
        <v>tree-spotlights-bulb-2</v>
      </c>
      <c r="AG154" s="10" t="s">
        <v>896</v>
      </c>
      <c r="AH154" s="8" t="s">
        <v>929</v>
      </c>
      <c r="AI154" s="8" t="s">
        <v>906</v>
      </c>
      <c r="AJ154" s="8" t="s">
        <v>545</v>
      </c>
      <c r="AK154" s="8" t="s">
        <v>905</v>
      </c>
      <c r="AM154" s="8" t="s">
        <v>930</v>
      </c>
      <c r="AO154" s="8" t="str">
        <f>IF(AND(ISBLANK(AM154), ISBLANK(AN154)), "", _xlfn.CONCAT("[", IF(ISBLANK(AM154), "", _xlfn.CONCAT("[""mac"", """, AM154, """]")), IF(ISBLANK(AN154), "", _xlfn.CONCAT(", [""ip"", """, AN154, """]")), "]"))</f>
        <v>[["mac", "0x0017880109c40c33"]]</v>
      </c>
    </row>
    <row r="155" spans="1:41" ht="16" hidden="1" customHeight="1" x14ac:dyDescent="0.2">
      <c r="A155" s="8">
        <v>1558</v>
      </c>
      <c r="B155" s="8" t="s">
        <v>26</v>
      </c>
      <c r="C155" s="8" t="s">
        <v>710</v>
      </c>
      <c r="D155" s="8" t="s">
        <v>460</v>
      </c>
      <c r="E155" s="8" t="s">
        <v>459</v>
      </c>
      <c r="F155" s="8" t="str">
        <f>IF(ISBLANK(E155), "", Table2[[#This Row],[unique_id]])</f>
        <v>column_break</v>
      </c>
      <c r="G155" s="8" t="s">
        <v>456</v>
      </c>
      <c r="H155" s="8" t="s">
        <v>139</v>
      </c>
      <c r="I155" s="8" t="s">
        <v>132</v>
      </c>
      <c r="L155" s="8" t="s">
        <v>457</v>
      </c>
      <c r="M155" s="8" t="s">
        <v>458</v>
      </c>
      <c r="N155" s="8"/>
      <c r="O155" s="10"/>
      <c r="P155" s="10"/>
      <c r="Q155" s="10"/>
      <c r="R155" s="10"/>
      <c r="S155" s="10"/>
      <c r="T155" s="8"/>
      <c r="Y155" s="10"/>
      <c r="AB155" s="8" t="str">
        <f>IF(ISBLANK(Z155),  "", _xlfn.CONCAT(LOWER(C155), "/", E155))</f>
        <v/>
      </c>
      <c r="AE155" s="11"/>
      <c r="AO155" s="8" t="str">
        <f>IF(AND(ISBLANK(AM155), ISBLANK(AN155)), "", _xlfn.CONCAT("[", IF(ISBLANK(AM155), "", _xlfn.CONCAT("[""mac"", """, AM155, """]")), IF(ISBLANK(AN155), "", _xlfn.CONCAT(", [""ip"", """, AN155, """]")), "]"))</f>
        <v/>
      </c>
    </row>
    <row r="156" spans="1:41" ht="16" hidden="1" customHeight="1" x14ac:dyDescent="0.2">
      <c r="A156" s="8">
        <v>1570</v>
      </c>
      <c r="B156" s="8" t="s">
        <v>26</v>
      </c>
      <c r="C156" s="8" t="s">
        <v>133</v>
      </c>
      <c r="D156" s="8" t="s">
        <v>129</v>
      </c>
      <c r="E156" s="8" t="s">
        <v>658</v>
      </c>
      <c r="F156" s="8" t="str">
        <f>IF(ISBLANK(E156), "", Table2[[#This Row],[unique_id]])</f>
        <v>ada_fan</v>
      </c>
      <c r="G156" s="8" t="s">
        <v>130</v>
      </c>
      <c r="H156" s="8" t="s">
        <v>131</v>
      </c>
      <c r="I156" s="8" t="s">
        <v>132</v>
      </c>
      <c r="J156" s="8" t="s">
        <v>772</v>
      </c>
      <c r="L156" s="8" t="s">
        <v>136</v>
      </c>
      <c r="N156" s="8"/>
      <c r="O156" s="10"/>
      <c r="P156" s="10"/>
      <c r="Q156" s="10"/>
      <c r="R156" s="10"/>
      <c r="S156" s="10"/>
      <c r="T156" s="8"/>
      <c r="W156" s="8" t="s">
        <v>293</v>
      </c>
      <c r="Y156" s="10"/>
      <c r="AA156" s="8" t="str">
        <f>IF(ISBLANK(Z156),  "", _xlfn.CONCAT("haas/entity/sensor/", LOWER(C156), "/", E156, "/config"))</f>
        <v/>
      </c>
      <c r="AB156" s="8" t="str">
        <f>IF(ISBLANK(Z156),  "", _xlfn.CONCAT(LOWER(C156), "/", E156))</f>
        <v/>
      </c>
      <c r="AF156" s="8" t="str">
        <f>IF(OR(ISBLANK(AM156), ISBLANK(AN156)), "", LOWER(_xlfn.CONCAT(Table2[[#This Row],[device_manufacturer]], "-",Table2[[#This Row],[device_suggested_area]], "-", Table2[[#This Row],[device_identifiers]])))</f>
        <v>senseme-ada-fan</v>
      </c>
      <c r="AG156" s="10" t="s">
        <v>527</v>
      </c>
      <c r="AH156" s="8" t="s">
        <v>129</v>
      </c>
      <c r="AI156" s="8" t="s">
        <v>528</v>
      </c>
      <c r="AJ156" s="8" t="str">
        <f>IF(OR(ISBLANK(AM156), ISBLANK(AN156)), "", Table2[[#This Row],[device_via_device]])</f>
        <v>SenseMe</v>
      </c>
      <c r="AK156" s="8" t="s">
        <v>130</v>
      </c>
      <c r="AL156" s="8" t="s">
        <v>641</v>
      </c>
      <c r="AM156" s="8" t="s">
        <v>529</v>
      </c>
      <c r="AN156" s="8" t="s">
        <v>644</v>
      </c>
      <c r="AO156" s="8" t="str">
        <f>IF(AND(ISBLANK(AM156), ISBLANK(AN156)), "", _xlfn.CONCAT("[", IF(ISBLANK(AM156), "", _xlfn.CONCAT("[""mac"", """, AM156, """]")), IF(ISBLANK(AN156), "", _xlfn.CONCAT(", [""ip"", """, AN156, """]")), "]"))</f>
        <v>[["mac", "20:f8:5e:d7:19:e0"], ["ip", "10.0.6.60"]]</v>
      </c>
    </row>
    <row r="157" spans="1:41" ht="16" hidden="1" customHeight="1" x14ac:dyDescent="0.2">
      <c r="A157" s="8">
        <v>1571</v>
      </c>
      <c r="B157" s="8" t="s">
        <v>26</v>
      </c>
      <c r="C157" s="8" t="s">
        <v>133</v>
      </c>
      <c r="D157" s="8" t="s">
        <v>129</v>
      </c>
      <c r="E157" s="8" t="s">
        <v>659</v>
      </c>
      <c r="F157" s="8" t="str">
        <f>IF(ISBLANK(E157), "", Table2[[#This Row],[unique_id]])</f>
        <v>edwin_fan</v>
      </c>
      <c r="G157" s="8" t="s">
        <v>127</v>
      </c>
      <c r="H157" s="8" t="s">
        <v>131</v>
      </c>
      <c r="I157" s="8" t="s">
        <v>132</v>
      </c>
      <c r="J157" s="8" t="s">
        <v>772</v>
      </c>
      <c r="L157" s="8" t="s">
        <v>136</v>
      </c>
      <c r="N157" s="8"/>
      <c r="O157" s="10"/>
      <c r="P157" s="10"/>
      <c r="Q157" s="10"/>
      <c r="R157" s="10"/>
      <c r="S157" s="10"/>
      <c r="T157" s="8"/>
      <c r="W157" s="8" t="s">
        <v>293</v>
      </c>
      <c r="Y157" s="10"/>
      <c r="AA157" s="8" t="str">
        <f>IF(ISBLANK(Z157),  "", _xlfn.CONCAT("haas/entity/sensor/", LOWER(C157), "/", E157, "/config"))</f>
        <v/>
      </c>
      <c r="AB157" s="8" t="str">
        <f>IF(ISBLANK(Z157),  "", _xlfn.CONCAT(LOWER(C157), "/", E157))</f>
        <v/>
      </c>
      <c r="AF157" s="8" t="str">
        <f>IF(OR(ISBLANK(AM157), ISBLANK(AN157)), "", LOWER(_xlfn.CONCAT(Table2[[#This Row],[device_manufacturer]], "-",Table2[[#This Row],[device_suggested_area]], "-", Table2[[#This Row],[device_identifiers]])))</f>
        <v>senseme-edwin-fan</v>
      </c>
      <c r="AG157" s="10" t="s">
        <v>527</v>
      </c>
      <c r="AH157" s="8" t="s">
        <v>129</v>
      </c>
      <c r="AI157" s="8" t="s">
        <v>528</v>
      </c>
      <c r="AJ157" s="8" t="str">
        <f>IF(OR(ISBLANK(AM157), ISBLANK(AN157)), "", Table2[[#This Row],[device_via_device]])</f>
        <v>SenseMe</v>
      </c>
      <c r="AK157" s="8" t="s">
        <v>127</v>
      </c>
      <c r="AL157" s="8" t="s">
        <v>641</v>
      </c>
      <c r="AM157" s="8" t="s">
        <v>530</v>
      </c>
      <c r="AN157" s="8" t="s">
        <v>645</v>
      </c>
      <c r="AO157" s="8" t="str">
        <f>IF(AND(ISBLANK(AM157), ISBLANK(AN157)), "", _xlfn.CONCAT("[", IF(ISBLANK(AM157), "", _xlfn.CONCAT("[""mac"", """, AM157, """]")), IF(ISBLANK(AN157), "", _xlfn.CONCAT(", [""ip"", """, AN157, """]")), "]"))</f>
        <v>[["mac", "20:f8:5e:d7:26:1c"], ["ip", "10.0.6.61"]]</v>
      </c>
    </row>
    <row r="158" spans="1:41" ht="16" hidden="1" customHeight="1" x14ac:dyDescent="0.2">
      <c r="A158" s="8">
        <v>1572</v>
      </c>
      <c r="B158" s="8" t="s">
        <v>26</v>
      </c>
      <c r="C158" s="8" t="s">
        <v>133</v>
      </c>
      <c r="D158" s="8" t="s">
        <v>129</v>
      </c>
      <c r="E158" s="8" t="s">
        <v>660</v>
      </c>
      <c r="F158" s="8" t="str">
        <f>IF(ISBLANK(E158), "", Table2[[#This Row],[unique_id]])</f>
        <v>parents_fan</v>
      </c>
      <c r="G158" s="8" t="s">
        <v>205</v>
      </c>
      <c r="H158" s="8" t="s">
        <v>131</v>
      </c>
      <c r="I158" s="8" t="s">
        <v>132</v>
      </c>
      <c r="J158" s="8" t="s">
        <v>759</v>
      </c>
      <c r="L158" s="8" t="s">
        <v>136</v>
      </c>
      <c r="N158" s="8"/>
      <c r="O158" s="10"/>
      <c r="P158" s="10"/>
      <c r="Q158" s="10"/>
      <c r="R158" s="10"/>
      <c r="S158" s="10"/>
      <c r="T158" s="8"/>
      <c r="W158" s="8" t="s">
        <v>293</v>
      </c>
      <c r="Y158" s="10"/>
      <c r="AA158" s="8" t="str">
        <f>IF(ISBLANK(Z158),  "", _xlfn.CONCAT("haas/entity/sensor/", LOWER(C158), "/", E158, "/config"))</f>
        <v/>
      </c>
      <c r="AB158" s="8" t="str">
        <f>IF(ISBLANK(Z158),  "", _xlfn.CONCAT(LOWER(C158), "/", E158))</f>
        <v/>
      </c>
      <c r="AF158" s="8" t="str">
        <f>IF(OR(ISBLANK(AM158), ISBLANK(AN158)), "", LOWER(_xlfn.CONCAT(Table2[[#This Row],[device_manufacturer]], "-",Table2[[#This Row],[device_suggested_area]], "-", Table2[[#This Row],[device_identifiers]])))</f>
        <v>senseme-parents-fan</v>
      </c>
      <c r="AG158" s="10" t="s">
        <v>527</v>
      </c>
      <c r="AH158" s="8" t="s">
        <v>129</v>
      </c>
      <c r="AI158" s="8" t="s">
        <v>528</v>
      </c>
      <c r="AJ158" s="8" t="str">
        <f>IF(OR(ISBLANK(AM158), ISBLANK(AN158)), "", Table2[[#This Row],[device_via_device]])</f>
        <v>SenseMe</v>
      </c>
      <c r="AK158" s="8" t="s">
        <v>205</v>
      </c>
      <c r="AL158" s="8" t="s">
        <v>641</v>
      </c>
      <c r="AM158" s="8" t="s">
        <v>533</v>
      </c>
      <c r="AN158" s="8" t="s">
        <v>646</v>
      </c>
      <c r="AO158" s="8" t="str">
        <f>IF(AND(ISBLANK(AM158), ISBLANK(AN158)), "", _xlfn.CONCAT("[", IF(ISBLANK(AM158), "", _xlfn.CONCAT("[""mac"", """, AM158, """]")), IF(ISBLANK(AN158), "", _xlfn.CONCAT(", [""ip"", """, AN158, """]")), "]"))</f>
        <v>[["mac", "20:f8:5e:d8:a5:6b"], ["ip", "10.0.6.62"]]</v>
      </c>
    </row>
    <row r="159" spans="1:41" ht="16" hidden="1" customHeight="1" x14ac:dyDescent="0.2">
      <c r="A159" s="8">
        <v>1573</v>
      </c>
      <c r="B159" s="8" t="s">
        <v>26</v>
      </c>
      <c r="C159" s="8" t="s">
        <v>256</v>
      </c>
      <c r="D159" s="8" t="s">
        <v>134</v>
      </c>
      <c r="E159" s="8" t="s">
        <v>292</v>
      </c>
      <c r="F159" s="8" t="str">
        <f>IF(ISBLANK(E159), "", Table2[[#This Row],[unique_id]])</f>
        <v>kitchen_fan</v>
      </c>
      <c r="G159" s="8" t="s">
        <v>219</v>
      </c>
      <c r="H159" s="8" t="s">
        <v>131</v>
      </c>
      <c r="I159" s="8" t="s">
        <v>132</v>
      </c>
      <c r="J159" s="8" t="s">
        <v>759</v>
      </c>
      <c r="L159" s="8" t="s">
        <v>136</v>
      </c>
      <c r="N159" s="8"/>
      <c r="O159" s="10"/>
      <c r="P159" s="10"/>
      <c r="Q159" s="10"/>
      <c r="R159" s="10"/>
      <c r="S159" s="10"/>
      <c r="T159" s="8"/>
      <c r="W159" s="8" t="s">
        <v>293</v>
      </c>
      <c r="Y159" s="10"/>
      <c r="AA159" s="8" t="str">
        <f>IF(ISBLANK(Z159),  "", _xlfn.CONCAT("haas/entity/sensor/", LOWER(C159), "/", E159, "/config"))</f>
        <v/>
      </c>
      <c r="AB159" s="8" t="str">
        <f>IF(ISBLANK(Z159),  "", _xlfn.CONCAT(LOWER(C159), "/", E159))</f>
        <v/>
      </c>
      <c r="AF159" s="8" t="str">
        <f>IF(OR(ISBLANK(AM159), ISBLANK(AN159)), "", LOWER(_xlfn.CONCAT(Table2[[#This Row],[device_manufacturer]], "-",Table2[[#This Row],[device_suggested_area]], "-", Table2[[#This Row],[device_identifiers]])))</f>
        <v>tplink-kitchen-fan</v>
      </c>
      <c r="AG159" s="10" t="s">
        <v>506</v>
      </c>
      <c r="AH159" s="8" t="s">
        <v>129</v>
      </c>
      <c r="AI159" s="8" t="s">
        <v>503</v>
      </c>
      <c r="AJ159" s="8" t="str">
        <f>IF(OR(ISBLANK(AM159), ISBLANK(AN159)), "", Table2[[#This Row],[device_via_device]])</f>
        <v>TPLink</v>
      </c>
      <c r="AK159" s="8" t="s">
        <v>219</v>
      </c>
      <c r="AL159" s="8" t="s">
        <v>641</v>
      </c>
      <c r="AM159" s="9" t="s">
        <v>507</v>
      </c>
      <c r="AN159" s="41" t="s">
        <v>640</v>
      </c>
      <c r="AO159" s="8" t="str">
        <f>IF(AND(ISBLANK(AM159), ISBLANK(AN159)), "", _xlfn.CONCAT("[", IF(ISBLANK(AM159), "", _xlfn.CONCAT("[""mac"", """, AM159, """]")), IF(ISBLANK(AN159), "", _xlfn.CONCAT(", [""ip"", """, AN159, """]")), "]"))</f>
        <v>[["mac", "ac:84:c6:0d:1b:9c"], ["ip", "10.0.6.87"]]</v>
      </c>
    </row>
    <row r="160" spans="1:41" ht="16" hidden="1" customHeight="1" x14ac:dyDescent="0.2">
      <c r="A160" s="8">
        <v>1574</v>
      </c>
      <c r="B160" s="8" t="s">
        <v>26</v>
      </c>
      <c r="C160" s="8" t="s">
        <v>133</v>
      </c>
      <c r="D160" s="8" t="s">
        <v>129</v>
      </c>
      <c r="E160" s="8" t="s">
        <v>661</v>
      </c>
      <c r="F160" s="8" t="str">
        <f>IF(ISBLANK(E160), "", Table2[[#This Row],[unique_id]])</f>
        <v>lounge_fan</v>
      </c>
      <c r="G160" s="8" t="s">
        <v>207</v>
      </c>
      <c r="H160" s="8" t="s">
        <v>131</v>
      </c>
      <c r="I160" s="8" t="s">
        <v>132</v>
      </c>
      <c r="J160" s="8" t="s">
        <v>759</v>
      </c>
      <c r="L160" s="8" t="s">
        <v>136</v>
      </c>
      <c r="N160" s="8"/>
      <c r="O160" s="10"/>
      <c r="P160" s="10"/>
      <c r="Q160" s="10"/>
      <c r="R160" s="10"/>
      <c r="S160" s="10"/>
      <c r="T160" s="8"/>
      <c r="W160" s="8" t="s">
        <v>293</v>
      </c>
      <c r="Y160" s="10"/>
      <c r="AA160" s="8" t="str">
        <f>IF(ISBLANK(Z160),  "", _xlfn.CONCAT("haas/entity/sensor/", LOWER(C160), "/", E160, "/config"))</f>
        <v/>
      </c>
      <c r="AB160" s="8" t="str">
        <f>IF(ISBLANK(Z160),  "", _xlfn.CONCAT(LOWER(C160), "/", E160))</f>
        <v/>
      </c>
      <c r="AF160" s="8" t="str">
        <f>IF(OR(ISBLANK(AM160), ISBLANK(AN160)), "", LOWER(_xlfn.CONCAT(Table2[[#This Row],[device_manufacturer]], "-",Table2[[#This Row],[device_suggested_area]], "-", Table2[[#This Row],[device_identifiers]])))</f>
        <v>senseme-lounge-fan</v>
      </c>
      <c r="AG160" s="10" t="s">
        <v>527</v>
      </c>
      <c r="AH160" s="8" t="s">
        <v>129</v>
      </c>
      <c r="AI160" s="8" t="s">
        <v>528</v>
      </c>
      <c r="AJ160" s="8" t="str">
        <f>IF(OR(ISBLANK(AM160), ISBLANK(AN160)), "", Table2[[#This Row],[device_via_device]])</f>
        <v>SenseMe</v>
      </c>
      <c r="AK160" s="8" t="s">
        <v>207</v>
      </c>
      <c r="AL160" s="8" t="s">
        <v>641</v>
      </c>
      <c r="AM160" s="8" t="s">
        <v>534</v>
      </c>
      <c r="AN160" s="8" t="s">
        <v>647</v>
      </c>
      <c r="AO160" s="8" t="str">
        <f>IF(AND(ISBLANK(AM160), ISBLANK(AN160)), "", _xlfn.CONCAT("[", IF(ISBLANK(AM160), "", _xlfn.CONCAT("[""mac"", """, AM160, """]")), IF(ISBLANK(AN160), "", _xlfn.CONCAT(", [""ip"", """, AN160, """]")), "]"))</f>
        <v>[["mac", "20:f8:5e:d9:11:77"], ["ip", "10.0.6.63"]]</v>
      </c>
    </row>
    <row r="161" spans="1:41" ht="16" hidden="1" customHeight="1" x14ac:dyDescent="0.2">
      <c r="A161" s="8">
        <v>1575</v>
      </c>
      <c r="B161" s="8" t="s">
        <v>26</v>
      </c>
      <c r="C161" s="8" t="s">
        <v>133</v>
      </c>
      <c r="D161" s="8" t="s">
        <v>129</v>
      </c>
      <c r="E161" s="8" t="s">
        <v>662</v>
      </c>
      <c r="F161" s="8" t="str">
        <f>IF(ISBLANK(E161), "", Table2[[#This Row],[unique_id]])</f>
        <v>deck_fan</v>
      </c>
      <c r="G161" s="8" t="s">
        <v>501</v>
      </c>
      <c r="H161" s="8" t="s">
        <v>131</v>
      </c>
      <c r="I161" s="8" t="s">
        <v>132</v>
      </c>
      <c r="J161" s="8" t="s">
        <v>131</v>
      </c>
      <c r="L161" s="8" t="s">
        <v>136</v>
      </c>
      <c r="N161" s="8"/>
      <c r="O161" s="10"/>
      <c r="P161" s="10"/>
      <c r="Q161" s="10"/>
      <c r="R161" s="10"/>
      <c r="S161" s="10"/>
      <c r="T161" s="8"/>
      <c r="W161" s="8" t="s">
        <v>293</v>
      </c>
      <c r="Y161" s="10"/>
      <c r="AA161" s="8" t="str">
        <f>IF(ISBLANK(Z161),  "", _xlfn.CONCAT("haas/entity/sensor/", LOWER(C161), "/", E161, "/config"))</f>
        <v/>
      </c>
      <c r="AB161" s="8" t="str">
        <f>IF(ISBLANK(Z161),  "", _xlfn.CONCAT(LOWER(C161), "/", E161))</f>
        <v/>
      </c>
      <c r="AE161" s="8"/>
      <c r="AK161" s="8" t="s">
        <v>501</v>
      </c>
      <c r="AO161" s="8" t="str">
        <f>IF(AND(ISBLANK(AM161), ISBLANK(AN161)), "", _xlfn.CONCAT("[", IF(ISBLANK(AM161), "", _xlfn.CONCAT("[""mac"", """, AM161, """]")), IF(ISBLANK(AN161), "", _xlfn.CONCAT(", [""ip"", """, AN161, """]")), "]"))</f>
        <v/>
      </c>
    </row>
    <row r="162" spans="1:41" ht="16" hidden="1" customHeight="1" x14ac:dyDescent="0.2">
      <c r="A162" s="8">
        <v>1576</v>
      </c>
      <c r="B162" s="8" t="s">
        <v>26</v>
      </c>
      <c r="C162" s="8" t="s">
        <v>133</v>
      </c>
      <c r="D162" s="8" t="s">
        <v>129</v>
      </c>
      <c r="E162" s="8" t="s">
        <v>663</v>
      </c>
      <c r="F162" s="8" t="str">
        <f>IF(ISBLANK(E162), "", Table2[[#This Row],[unique_id]])</f>
        <v>deck_east_fan</v>
      </c>
      <c r="G162" s="8" t="s">
        <v>229</v>
      </c>
      <c r="H162" s="8" t="s">
        <v>131</v>
      </c>
      <c r="I162" s="8" t="s">
        <v>132</v>
      </c>
      <c r="N162" s="8"/>
      <c r="O162" s="10"/>
      <c r="P162" s="10"/>
      <c r="Q162" s="10"/>
      <c r="R162" s="10"/>
      <c r="S162" s="10"/>
      <c r="T162" s="8"/>
      <c r="W162" s="8" t="s">
        <v>293</v>
      </c>
      <c r="Y162" s="10"/>
      <c r="AA162" s="8" t="str">
        <f>IF(ISBLANK(Z162),  "", _xlfn.CONCAT("haas/entity/sensor/", LOWER(C162), "/", E162, "/config"))</f>
        <v/>
      </c>
      <c r="AB162" s="8" t="str">
        <f>IF(ISBLANK(Z162),  "", _xlfn.CONCAT(LOWER(C162), "/", E162))</f>
        <v/>
      </c>
      <c r="AE162" s="8"/>
      <c r="AF162" s="8" t="str">
        <f>IF(OR(ISBLANK(AM162), ISBLANK(AN162)), "", LOWER(_xlfn.CONCAT(Table2[[#This Row],[device_manufacturer]], "-",Table2[[#This Row],[device_suggested_area]], "-", Table2[[#This Row],[device_identifiers]])))</f>
        <v>senseme-deck-east-fan</v>
      </c>
      <c r="AG162" s="10" t="s">
        <v>527</v>
      </c>
      <c r="AH162" s="8" t="s">
        <v>536</v>
      </c>
      <c r="AI162" s="8" t="s">
        <v>528</v>
      </c>
      <c r="AJ162" s="8" t="str">
        <f>IF(OR(ISBLANK(AM162), ISBLANK(AN162)), "", Table2[[#This Row],[device_via_device]])</f>
        <v>SenseMe</v>
      </c>
      <c r="AK162" s="8" t="s">
        <v>501</v>
      </c>
      <c r="AL162" s="8" t="s">
        <v>641</v>
      </c>
      <c r="AM162" s="8" t="s">
        <v>531</v>
      </c>
      <c r="AN162" s="8" t="s">
        <v>648</v>
      </c>
      <c r="AO162" s="8" t="str">
        <f>IF(AND(ISBLANK(AM162), ISBLANK(AN162)), "", _xlfn.CONCAT("[", IF(ISBLANK(AM162), "", _xlfn.CONCAT("[""mac"", """, AM162, """]")), IF(ISBLANK(AN162), "", _xlfn.CONCAT(", [""ip"", """, AN162, """]")), "]"))</f>
        <v>[["mac", "20:f8:5e:1e:ea:a0"], ["ip", "10.0.6.64"]]</v>
      </c>
    </row>
    <row r="163" spans="1:41" ht="16" hidden="1" customHeight="1" x14ac:dyDescent="0.2">
      <c r="A163" s="8">
        <v>1577</v>
      </c>
      <c r="B163" s="8" t="s">
        <v>26</v>
      </c>
      <c r="C163" s="8" t="s">
        <v>133</v>
      </c>
      <c r="D163" s="8" t="s">
        <v>129</v>
      </c>
      <c r="E163" s="8" t="s">
        <v>664</v>
      </c>
      <c r="F163" s="8" t="str">
        <f>IF(ISBLANK(E163), "", Table2[[#This Row],[unique_id]])</f>
        <v>deck_west_fan</v>
      </c>
      <c r="G163" s="8" t="s">
        <v>228</v>
      </c>
      <c r="H163" s="8" t="s">
        <v>131</v>
      </c>
      <c r="I163" s="8" t="s">
        <v>132</v>
      </c>
      <c r="N163" s="8"/>
      <c r="O163" s="10"/>
      <c r="P163" s="10"/>
      <c r="Q163" s="10"/>
      <c r="R163" s="10"/>
      <c r="S163" s="10"/>
      <c r="T163" s="8"/>
      <c r="W163" s="8" t="s">
        <v>293</v>
      </c>
      <c r="Y163" s="10"/>
      <c r="AA163" s="8" t="str">
        <f>IF(ISBLANK(Z163),  "", _xlfn.CONCAT("haas/entity/sensor/", LOWER(C163), "/", E163, "/config"))</f>
        <v/>
      </c>
      <c r="AB163" s="8" t="str">
        <f>IF(ISBLANK(Z163),  "", _xlfn.CONCAT(LOWER(C163), "/", E163))</f>
        <v/>
      </c>
      <c r="AE163" s="8"/>
      <c r="AF163" s="8" t="str">
        <f>IF(OR(ISBLANK(AM163), ISBLANK(AN163)), "", LOWER(_xlfn.CONCAT(Table2[[#This Row],[device_manufacturer]], "-",Table2[[#This Row],[device_suggested_area]], "-", Table2[[#This Row],[device_identifiers]])))</f>
        <v>senseme-deck-west-fan</v>
      </c>
      <c r="AG163" s="10" t="s">
        <v>527</v>
      </c>
      <c r="AH163" s="8" t="s">
        <v>537</v>
      </c>
      <c r="AI163" s="8" t="s">
        <v>528</v>
      </c>
      <c r="AJ163" s="8" t="str">
        <f>IF(OR(ISBLANK(AM163), ISBLANK(AN163)), "", Table2[[#This Row],[device_via_device]])</f>
        <v>SenseMe</v>
      </c>
      <c r="AK163" s="8" t="s">
        <v>501</v>
      </c>
      <c r="AL163" s="8" t="s">
        <v>641</v>
      </c>
      <c r="AM163" s="8" t="s">
        <v>532</v>
      </c>
      <c r="AN163" s="42" t="s">
        <v>649</v>
      </c>
      <c r="AO163" s="8" t="str">
        <f>IF(AND(ISBLANK(AM163), ISBLANK(AN163)), "", _xlfn.CONCAT("[", IF(ISBLANK(AM163), "", _xlfn.CONCAT("[""mac"", """, AM163, """]")), IF(ISBLANK(AN163), "", _xlfn.CONCAT(", [""ip"", """, AN163, """]")), "]"))</f>
        <v>[["mac", "20:f8:5e:1e:da:35"], ["ip", "10.0.6.65"]]</v>
      </c>
    </row>
    <row r="164" spans="1:41" ht="16" hidden="1" customHeight="1" x14ac:dyDescent="0.2">
      <c r="A164" s="8">
        <v>1590</v>
      </c>
      <c r="B164" s="8" t="s">
        <v>26</v>
      </c>
      <c r="C164" s="8" t="s">
        <v>710</v>
      </c>
      <c r="D164" s="8" t="s">
        <v>460</v>
      </c>
      <c r="E164" s="8" t="s">
        <v>459</v>
      </c>
      <c r="F164" s="8" t="str">
        <f>IF(ISBLANK(E164), "", Table2[[#This Row],[unique_id]])</f>
        <v>column_break</v>
      </c>
      <c r="G164" s="8" t="s">
        <v>456</v>
      </c>
      <c r="H164" s="8" t="s">
        <v>731</v>
      </c>
      <c r="I164" s="8" t="s">
        <v>132</v>
      </c>
      <c r="L164" s="8" t="s">
        <v>457</v>
      </c>
      <c r="M164" s="8" t="s">
        <v>458</v>
      </c>
      <c r="N164" s="8"/>
      <c r="O164" s="10"/>
      <c r="P164" s="10"/>
      <c r="Q164" s="10"/>
      <c r="R164" s="10"/>
      <c r="S164" s="10"/>
      <c r="T164" s="8"/>
      <c r="Y164" s="10"/>
      <c r="AA164" s="8" t="str">
        <f>IF(ISBLANK(Z164),  "", _xlfn.CONCAT("haas/entity/sensor/", LOWER(C164), "/", E164, "/config"))</f>
        <v/>
      </c>
      <c r="AB164" s="8" t="str">
        <f>IF(ISBLANK(Z164),  "", _xlfn.CONCAT(LOWER(C164), "/", E164))</f>
        <v/>
      </c>
      <c r="AE164" s="8"/>
      <c r="AO164" s="8" t="str">
        <f>IF(AND(ISBLANK(AM164), ISBLANK(AN164)), "", _xlfn.CONCAT("[", IF(ISBLANK(AM164), "", _xlfn.CONCAT("[""mac"", """, AM164, """]")), IF(ISBLANK(AN164), "", _xlfn.CONCAT(", [""ip"", """, AN164, """]")), "]"))</f>
        <v/>
      </c>
    </row>
    <row r="165" spans="1:41" ht="16" hidden="1" customHeight="1" x14ac:dyDescent="0.2">
      <c r="A165" s="8">
        <v>1591</v>
      </c>
      <c r="B165" s="8" t="s">
        <v>26</v>
      </c>
      <c r="C165" s="8" t="s">
        <v>730</v>
      </c>
      <c r="D165" s="8" t="s">
        <v>129</v>
      </c>
      <c r="E165" s="36" t="s">
        <v>735</v>
      </c>
      <c r="F165" s="8" t="str">
        <f>IF(ISBLANK(E165), "", Table2[[#This Row],[unique_id]])</f>
        <v>lounge_air_purifier</v>
      </c>
      <c r="G165" s="8" t="s">
        <v>207</v>
      </c>
      <c r="H165" s="8" t="s">
        <v>731</v>
      </c>
      <c r="I165" s="8" t="s">
        <v>132</v>
      </c>
      <c r="J165" s="8" t="s">
        <v>758</v>
      </c>
      <c r="L165" s="8" t="s">
        <v>136</v>
      </c>
      <c r="N165" s="8"/>
      <c r="O165" s="10"/>
      <c r="P165" s="10" t="s">
        <v>788</v>
      </c>
      <c r="Q165" s="10"/>
      <c r="R165" s="18" t="s">
        <v>836</v>
      </c>
      <c r="S165" s="18"/>
      <c r="T165" s="8"/>
      <c r="W165" s="8" t="s">
        <v>732</v>
      </c>
      <c r="Y165" s="10"/>
      <c r="AA165" s="8" t="str">
        <f>IF(ISBLANK(Z165),  "", _xlfn.CONCAT("haas/entity/sensor/", LOWER(C165), "/", E165, "/config"))</f>
        <v/>
      </c>
      <c r="AB165" s="8" t="str">
        <f>IF(ISBLANK(Z165),  "", _xlfn.CONCAT(LOWER(C165), "/", E165))</f>
        <v/>
      </c>
      <c r="AE165" s="8" t="str">
        <f>LOWER(_xlfn.CONCAT("http://macmini-nel:8087/#/device/",Table2[[#This Row],[connection_mac]]))</f>
        <v>http://macmini-nel:8087/#/device/0x9035eafffe404425</v>
      </c>
      <c r="AF165" s="8" t="s">
        <v>747</v>
      </c>
      <c r="AG165" s="10" t="s">
        <v>748</v>
      </c>
      <c r="AH165" s="8" t="s">
        <v>746</v>
      </c>
      <c r="AI165" s="8" t="s">
        <v>749</v>
      </c>
      <c r="AJ165" s="8" t="s">
        <v>730</v>
      </c>
      <c r="AK165" s="8" t="s">
        <v>207</v>
      </c>
      <c r="AM165" s="8" t="s">
        <v>773</v>
      </c>
      <c r="AO165" s="8" t="str">
        <f>IF(AND(ISBLANK(AM165), ISBLANK(AN165)), "", _xlfn.CONCAT("[", IF(ISBLANK(AM165), "", _xlfn.CONCAT("[""mac"", """, AM165, """]")), IF(ISBLANK(AN165), "", _xlfn.CONCAT(", [""ip"", """, AN165, """]")), "]"))</f>
        <v>[["mac", "0x9035eafffe404425"]]</v>
      </c>
    </row>
    <row r="166" spans="1:41" ht="16" hidden="1" customHeight="1" x14ac:dyDescent="0.2">
      <c r="A166" s="8">
        <v>1592</v>
      </c>
      <c r="B166" s="8" t="s">
        <v>26</v>
      </c>
      <c r="C166" s="8" t="s">
        <v>730</v>
      </c>
      <c r="D166" s="8" t="s">
        <v>129</v>
      </c>
      <c r="E166" s="36" t="s">
        <v>842</v>
      </c>
      <c r="F166" s="8" t="str">
        <f>IF(ISBLANK(E166), "", Table2[[#This Row],[unique_id]])</f>
        <v>dining_air_purifier</v>
      </c>
      <c r="G166" s="8" t="s">
        <v>206</v>
      </c>
      <c r="H166" s="8" t="s">
        <v>731</v>
      </c>
      <c r="I166" s="8" t="s">
        <v>132</v>
      </c>
      <c r="J166" s="8" t="s">
        <v>758</v>
      </c>
      <c r="L166" s="8" t="s">
        <v>136</v>
      </c>
      <c r="N166" s="8"/>
      <c r="O166" s="10"/>
      <c r="P166" s="10" t="s">
        <v>788</v>
      </c>
      <c r="Q166" s="10"/>
      <c r="R166" s="18" t="s">
        <v>836</v>
      </c>
      <c r="S166" s="18"/>
      <c r="T166" s="8"/>
      <c r="W166" s="8" t="s">
        <v>732</v>
      </c>
      <c r="Y166" s="10"/>
      <c r="AA166" s="8" t="str">
        <f>IF(ISBLANK(Z166),  "", _xlfn.CONCAT("haas/entity/sensor/", LOWER(C166), "/", E166, "/config"))</f>
        <v/>
      </c>
      <c r="AB166" s="8" t="str">
        <f>IF(ISBLANK(Z166),  "", _xlfn.CONCAT(LOWER(C166), "/", E166))</f>
        <v/>
      </c>
      <c r="AE166" s="8" t="str">
        <f>LOWER(_xlfn.CONCAT("http://macmini-nel:8087/#/device/",Table2[[#This Row],[connection_mac]]))</f>
        <v>http://macmini-nel:8087/#/device/0x9035eafffe82fef8</v>
      </c>
      <c r="AF166" s="8" t="s">
        <v>844</v>
      </c>
      <c r="AG166" s="10" t="s">
        <v>748</v>
      </c>
      <c r="AH166" s="8" t="s">
        <v>746</v>
      </c>
      <c r="AI166" s="8" t="s">
        <v>749</v>
      </c>
      <c r="AJ166" s="8" t="s">
        <v>730</v>
      </c>
      <c r="AK166" s="8" t="s">
        <v>206</v>
      </c>
      <c r="AM166" s="8" t="s">
        <v>843</v>
      </c>
      <c r="AO166" s="8" t="str">
        <f>IF(AND(ISBLANK(AM166), ISBLANK(AN166)), "", _xlfn.CONCAT("[", IF(ISBLANK(AM166), "", _xlfn.CONCAT("[""mac"", """, AM166, """]")), IF(ISBLANK(AN166), "", _xlfn.CONCAT(", [""ip"", """, AN166, """]")), "]"))</f>
        <v>[["mac", "0x9035eafffe82fef8"]]</v>
      </c>
    </row>
    <row r="167" spans="1:41" ht="16" hidden="1" customHeight="1" x14ac:dyDescent="0.2">
      <c r="A167" s="8">
        <v>2100</v>
      </c>
      <c r="B167" s="8" t="s">
        <v>26</v>
      </c>
      <c r="C167" s="8" t="s">
        <v>152</v>
      </c>
      <c r="D167" s="8" t="s">
        <v>27</v>
      </c>
      <c r="E167" s="8" t="s">
        <v>251</v>
      </c>
      <c r="F167" s="8" t="str">
        <f>IF(ISBLANK(E167), "", Table2[[#This Row],[unique_id]])</f>
        <v>home_power</v>
      </c>
      <c r="G167" s="8" t="s">
        <v>441</v>
      </c>
      <c r="H167" s="8" t="s">
        <v>288</v>
      </c>
      <c r="I167" s="8" t="s">
        <v>141</v>
      </c>
      <c r="L167" s="8" t="s">
        <v>90</v>
      </c>
      <c r="N167" s="8" t="s">
        <v>707</v>
      </c>
      <c r="O167" s="10"/>
      <c r="P167" s="10"/>
      <c r="Q167" s="10"/>
      <c r="R167" s="10"/>
      <c r="S167" s="10"/>
      <c r="T167" s="8"/>
      <c r="U167" s="8" t="s">
        <v>454</v>
      </c>
      <c r="W167" s="8" t="s">
        <v>289</v>
      </c>
      <c r="Y167" s="10"/>
      <c r="AA167" s="8" t="str">
        <f>IF(ISBLANK(Z167),  "", _xlfn.CONCAT("haas/entity/sensor/", LOWER(C167), "/", E167, "/config"))</f>
        <v/>
      </c>
      <c r="AB167" s="8" t="str">
        <f>IF(ISBLANK(Z167),  "", _xlfn.CONCAT(LOWER(C167), "/", E167))</f>
        <v/>
      </c>
      <c r="AO167" s="8" t="str">
        <f>IF(AND(ISBLANK(AM167), ISBLANK(AN167)), "", _xlfn.CONCAT("[", IF(ISBLANK(AM167), "", _xlfn.CONCAT("[""mac"", """, AM167, """]")), IF(ISBLANK(AN167), "", _xlfn.CONCAT(", [""ip"", """, AN167, """]")), "]"))</f>
        <v/>
      </c>
    </row>
    <row r="168" spans="1:41" ht="16" hidden="1" customHeight="1" x14ac:dyDescent="0.2">
      <c r="A168" s="8">
        <v>2101</v>
      </c>
      <c r="B168" s="8" t="s">
        <v>26</v>
      </c>
      <c r="C168" s="8" t="s">
        <v>152</v>
      </c>
      <c r="D168" s="8" t="s">
        <v>27</v>
      </c>
      <c r="E168" s="8" t="s">
        <v>438</v>
      </c>
      <c r="F168" s="8" t="str">
        <f>IF(ISBLANK(E168), "", Table2[[#This Row],[unique_id]])</f>
        <v>home_base_power</v>
      </c>
      <c r="G168" s="8" t="s">
        <v>439</v>
      </c>
      <c r="H168" s="8" t="s">
        <v>288</v>
      </c>
      <c r="I168" s="8" t="s">
        <v>141</v>
      </c>
      <c r="L168" s="8" t="s">
        <v>90</v>
      </c>
      <c r="N168" s="8" t="s">
        <v>707</v>
      </c>
      <c r="O168" s="10"/>
      <c r="P168" s="10"/>
      <c r="Q168" s="10"/>
      <c r="R168" s="10"/>
      <c r="S168" s="10"/>
      <c r="T168" s="8"/>
      <c r="U168" s="8" t="s">
        <v>454</v>
      </c>
      <c r="W168" s="8" t="s">
        <v>289</v>
      </c>
      <c r="Y168" s="10"/>
      <c r="AA168" s="8" t="str">
        <f>IF(ISBLANK(Z168),  "", _xlfn.CONCAT("haas/entity/sensor/", LOWER(C168), "/", E168, "/config"))</f>
        <v/>
      </c>
      <c r="AB168" s="8" t="str">
        <f>IF(ISBLANK(Z168),  "", _xlfn.CONCAT(LOWER(C168), "/", E168))</f>
        <v/>
      </c>
      <c r="AO168" s="8" t="str">
        <f>IF(AND(ISBLANK(AM168), ISBLANK(AN168)), "", _xlfn.CONCAT("[", IF(ISBLANK(AM168), "", _xlfn.CONCAT("[""mac"", """, AM168, """]")), IF(ISBLANK(AN168), "", _xlfn.CONCAT(", [""ip"", """, AN168, """]")), "]"))</f>
        <v/>
      </c>
    </row>
    <row r="169" spans="1:41" ht="16" hidden="1" customHeight="1" x14ac:dyDescent="0.2">
      <c r="A169" s="8">
        <v>2102</v>
      </c>
      <c r="B169" s="8" t="s">
        <v>26</v>
      </c>
      <c r="C169" s="8" t="s">
        <v>152</v>
      </c>
      <c r="D169" s="8" t="s">
        <v>27</v>
      </c>
      <c r="E169" s="8" t="s">
        <v>437</v>
      </c>
      <c r="F169" s="8" t="str">
        <f>IF(ISBLANK(E169), "", Table2[[#This Row],[unique_id]])</f>
        <v>home_peak_power</v>
      </c>
      <c r="G169" s="8" t="s">
        <v>440</v>
      </c>
      <c r="H169" s="8" t="s">
        <v>288</v>
      </c>
      <c r="I169" s="8" t="s">
        <v>141</v>
      </c>
      <c r="L169" s="8" t="s">
        <v>90</v>
      </c>
      <c r="N169" s="8" t="s">
        <v>707</v>
      </c>
      <c r="O169" s="10"/>
      <c r="P169" s="10"/>
      <c r="Q169" s="10"/>
      <c r="R169" s="10"/>
      <c r="S169" s="10"/>
      <c r="T169" s="8"/>
      <c r="U169" s="8" t="s">
        <v>454</v>
      </c>
      <c r="W169" s="8" t="s">
        <v>289</v>
      </c>
      <c r="Y169" s="10"/>
      <c r="AA169" s="8" t="str">
        <f>IF(ISBLANK(Z169),  "", _xlfn.CONCAT("haas/entity/sensor/", LOWER(C169), "/", E169, "/config"))</f>
        <v/>
      </c>
      <c r="AB169" s="8" t="str">
        <f>IF(ISBLANK(Z169),  "", _xlfn.CONCAT(LOWER(C169), "/", E169))</f>
        <v/>
      </c>
      <c r="AO169" s="8" t="str">
        <f>IF(AND(ISBLANK(AM169), ISBLANK(AN169)), "", _xlfn.CONCAT("[", IF(ISBLANK(AM169), "", _xlfn.CONCAT("[""mac"", """, AM169, """]")), IF(ISBLANK(AN169), "", _xlfn.CONCAT(", [""ip"", """, AN169, """]")), "]"))</f>
        <v/>
      </c>
    </row>
    <row r="170" spans="1:41" ht="16" hidden="1" customHeight="1" x14ac:dyDescent="0.2">
      <c r="A170" s="8">
        <v>2103</v>
      </c>
      <c r="B170" s="8" t="s">
        <v>26</v>
      </c>
      <c r="C170" s="8" t="s">
        <v>710</v>
      </c>
      <c r="D170" s="8" t="s">
        <v>460</v>
      </c>
      <c r="E170" s="8" t="s">
        <v>708</v>
      </c>
      <c r="F170" s="8" t="str">
        <f>IF(ISBLANK(E170), "", Table2[[#This Row],[unique_id]])</f>
        <v>graph_break</v>
      </c>
      <c r="G170" s="8" t="s">
        <v>709</v>
      </c>
      <c r="H170" s="8" t="s">
        <v>288</v>
      </c>
      <c r="I170" s="8" t="s">
        <v>141</v>
      </c>
      <c r="N170" s="8" t="s">
        <v>707</v>
      </c>
      <c r="O170" s="10"/>
      <c r="P170" s="10"/>
      <c r="Q170" s="10"/>
      <c r="R170" s="10"/>
      <c r="S170" s="10"/>
      <c r="T170" s="8"/>
      <c r="Y170" s="10"/>
      <c r="AA170" s="8" t="str">
        <f>IF(ISBLANK(Z170),  "", _xlfn.CONCAT("haas/entity/sensor/", LOWER(C170), "/", E170, "/config"))</f>
        <v/>
      </c>
      <c r="AB170" s="8" t="str">
        <f>IF(ISBLANK(Z170),  "", _xlfn.CONCAT(LOWER(C170), "/", E170))</f>
        <v/>
      </c>
      <c r="AO170" s="8" t="str">
        <f>IF(AND(ISBLANK(AM170), ISBLANK(AN170)), "", _xlfn.CONCAT("[", IF(ISBLANK(AM170), "", _xlfn.CONCAT("[""mac"", """, AM170, """]")), IF(ISBLANK(AN170), "", _xlfn.CONCAT(", [""ip"", """, AN170, """]")), "]"))</f>
        <v/>
      </c>
    </row>
    <row r="171" spans="1:41" ht="16" hidden="1" customHeight="1" x14ac:dyDescent="0.2">
      <c r="A171" s="8">
        <v>2104</v>
      </c>
      <c r="B171" s="8" t="s">
        <v>26</v>
      </c>
      <c r="C171" s="8" t="s">
        <v>256</v>
      </c>
      <c r="D171" s="8" t="s">
        <v>27</v>
      </c>
      <c r="E171" s="8" t="s">
        <v>259</v>
      </c>
      <c r="F171" s="8" t="str">
        <f>IF(ISBLANK(E171), "", Table2[[#This Row],[unique_id]])</f>
        <v>various_adhoc_outlet_current_consumption</v>
      </c>
      <c r="G171" s="8" t="s">
        <v>250</v>
      </c>
      <c r="H171" s="8" t="s">
        <v>288</v>
      </c>
      <c r="I171" s="8" t="s">
        <v>141</v>
      </c>
      <c r="L171" s="8" t="s">
        <v>136</v>
      </c>
      <c r="N171" s="8" t="s">
        <v>707</v>
      </c>
      <c r="O171" s="10"/>
      <c r="P171" s="10"/>
      <c r="Q171" s="10"/>
      <c r="R171" s="10"/>
      <c r="S171" s="10"/>
      <c r="T171" s="8"/>
      <c r="U171" s="8" t="s">
        <v>454</v>
      </c>
      <c r="W171" s="8" t="s">
        <v>289</v>
      </c>
      <c r="Y171" s="10"/>
      <c r="AA171" s="8" t="str">
        <f>IF(ISBLANK(Z171),  "", _xlfn.CONCAT("haas/entity/sensor/", LOWER(C171), "/", E171, "/config"))</f>
        <v/>
      </c>
      <c r="AB171" s="8" t="str">
        <f>IF(ISBLANK(Z171),  "", _xlfn.CONCAT(LOWER(C171), "/", E171))</f>
        <v/>
      </c>
      <c r="AE171" s="11"/>
      <c r="AO171" s="8" t="str">
        <f>IF(AND(ISBLANK(AM171), ISBLANK(AN171)), "", _xlfn.CONCAT("[", IF(ISBLANK(AM171), "", _xlfn.CONCAT("[""mac"", """, AM171, """]")), IF(ISBLANK(AN171), "", _xlfn.CONCAT(", [""ip"", """, AN171, """]")), "]"))</f>
        <v/>
      </c>
    </row>
    <row r="172" spans="1:41" ht="16" hidden="1" customHeight="1" x14ac:dyDescent="0.2">
      <c r="A172" s="8">
        <v>2105</v>
      </c>
      <c r="B172" s="8" t="s">
        <v>26</v>
      </c>
      <c r="C172" s="8" t="s">
        <v>256</v>
      </c>
      <c r="D172" s="8" t="s">
        <v>27</v>
      </c>
      <c r="E172" s="8" t="s">
        <v>261</v>
      </c>
      <c r="F172" s="8" t="str">
        <f>IF(ISBLANK(E172), "", Table2[[#This Row],[unique_id]])</f>
        <v>study_battery_charger_current_consumption</v>
      </c>
      <c r="G172" s="8" t="s">
        <v>249</v>
      </c>
      <c r="H172" s="8" t="s">
        <v>288</v>
      </c>
      <c r="I172" s="8" t="s">
        <v>141</v>
      </c>
      <c r="L172" s="8" t="s">
        <v>136</v>
      </c>
      <c r="N172" s="8" t="s">
        <v>707</v>
      </c>
      <c r="O172" s="10"/>
      <c r="P172" s="10"/>
      <c r="Q172" s="10"/>
      <c r="R172" s="10"/>
      <c r="S172" s="10"/>
      <c r="T172" s="8"/>
      <c r="U172" s="8" t="s">
        <v>454</v>
      </c>
      <c r="W172" s="8" t="s">
        <v>289</v>
      </c>
      <c r="Y172" s="10"/>
      <c r="AA172" s="8" t="str">
        <f>IF(ISBLANK(Z172),  "", _xlfn.CONCAT("haas/entity/sensor/", LOWER(C172), "/", E172, "/config"))</f>
        <v/>
      </c>
      <c r="AB172" s="8" t="str">
        <f>IF(ISBLANK(Z172),  "", _xlfn.CONCAT(LOWER(C172), "/", E172))</f>
        <v/>
      </c>
      <c r="AO172" s="8" t="str">
        <f>IF(AND(ISBLANK(AM172), ISBLANK(AN172)), "", _xlfn.CONCAT("[", IF(ISBLANK(AM172), "", _xlfn.CONCAT("[""mac"", """, AM172, """]")), IF(ISBLANK(AN172), "", _xlfn.CONCAT(", [""ip"", """, AN172, """]")), "]"))</f>
        <v/>
      </c>
    </row>
    <row r="173" spans="1:41" ht="16" hidden="1" customHeight="1" x14ac:dyDescent="0.2">
      <c r="A173" s="8">
        <v>2106</v>
      </c>
      <c r="B173" s="8" t="s">
        <v>26</v>
      </c>
      <c r="C173" s="8" t="s">
        <v>256</v>
      </c>
      <c r="D173" s="8" t="s">
        <v>27</v>
      </c>
      <c r="E173" s="8" t="s">
        <v>260</v>
      </c>
      <c r="F173" s="8" t="str">
        <f>IF(ISBLANK(E173), "", Table2[[#This Row],[unique_id]])</f>
        <v>laundry_vacuum_charger_current_consumption</v>
      </c>
      <c r="G173" s="8" t="s">
        <v>248</v>
      </c>
      <c r="H173" s="8" t="s">
        <v>288</v>
      </c>
      <c r="I173" s="8" t="s">
        <v>141</v>
      </c>
      <c r="L173" s="8" t="s">
        <v>136</v>
      </c>
      <c r="N173" s="8" t="s">
        <v>707</v>
      </c>
      <c r="O173" s="10"/>
      <c r="P173" s="10"/>
      <c r="Q173" s="10"/>
      <c r="R173" s="10"/>
      <c r="S173" s="10"/>
      <c r="T173" s="8"/>
      <c r="U173" s="8" t="s">
        <v>454</v>
      </c>
      <c r="W173" s="8" t="s">
        <v>289</v>
      </c>
      <c r="Y173" s="10"/>
      <c r="AA173" s="8" t="str">
        <f>IF(ISBLANK(Z173),  "", _xlfn.CONCAT("haas/entity/sensor/", LOWER(C173), "/", E173, "/config"))</f>
        <v/>
      </c>
      <c r="AB173" s="8" t="str">
        <f>IF(ISBLANK(Z173),  "", _xlfn.CONCAT(LOWER(C173), "/", E173))</f>
        <v/>
      </c>
      <c r="AO173" s="8" t="str">
        <f>IF(AND(ISBLANK(AM173), ISBLANK(AN173)), "", _xlfn.CONCAT("[", IF(ISBLANK(AM173), "", _xlfn.CONCAT("[""mac"", """, AM173, """]")), IF(ISBLANK(AN173), "", _xlfn.CONCAT(", [""ip"", """, AN173, """]")), "]"))</f>
        <v/>
      </c>
    </row>
    <row r="174" spans="1:41" ht="16" hidden="1" customHeight="1" x14ac:dyDescent="0.2">
      <c r="A174" s="8">
        <v>2107</v>
      </c>
      <c r="B174" s="13" t="s">
        <v>26</v>
      </c>
      <c r="C174" s="13" t="s">
        <v>152</v>
      </c>
      <c r="D174" s="13" t="s">
        <v>27</v>
      </c>
      <c r="E174" s="13" t="s">
        <v>444</v>
      </c>
      <c r="F174" s="8" t="str">
        <f>IF(ISBLANK(E174), "", Table2[[#This Row],[unique_id]])</f>
        <v>home_lights_power</v>
      </c>
      <c r="G174" s="13" t="s">
        <v>446</v>
      </c>
      <c r="H174" s="13" t="s">
        <v>288</v>
      </c>
      <c r="I174" s="13" t="s">
        <v>141</v>
      </c>
      <c r="K174" s="13"/>
      <c r="L174" s="13" t="s">
        <v>136</v>
      </c>
      <c r="N174" s="8" t="s">
        <v>707</v>
      </c>
      <c r="O174" s="10"/>
      <c r="P174" s="10"/>
      <c r="Q174" s="10"/>
      <c r="R174" s="10"/>
      <c r="S174" s="10"/>
      <c r="T174" s="8"/>
      <c r="U174" s="8" t="s">
        <v>454</v>
      </c>
      <c r="W174" s="8" t="s">
        <v>289</v>
      </c>
      <c r="Y174" s="10"/>
      <c r="AA174" s="8" t="str">
        <f>IF(ISBLANK(Z174),  "", _xlfn.CONCAT("haas/entity/sensor/", LOWER(C174), "/", E174, "/config"))</f>
        <v/>
      </c>
      <c r="AB174" s="8" t="str">
        <f>IF(ISBLANK(Z174),  "", _xlfn.CONCAT(LOWER(C174), "/", E174))</f>
        <v/>
      </c>
      <c r="AO174" s="8" t="str">
        <f>IF(AND(ISBLANK(AM174), ISBLANK(AN174)), "", _xlfn.CONCAT("[", IF(ISBLANK(AM174), "", _xlfn.CONCAT("[""mac"", """, AM174, """]")), IF(ISBLANK(AN174), "", _xlfn.CONCAT(", [""ip"", """, AN174, """]")), "]"))</f>
        <v/>
      </c>
    </row>
    <row r="175" spans="1:41" ht="16" hidden="1" customHeight="1" x14ac:dyDescent="0.2">
      <c r="A175" s="8">
        <v>2108</v>
      </c>
      <c r="B175" s="13" t="s">
        <v>26</v>
      </c>
      <c r="C175" s="13" t="s">
        <v>152</v>
      </c>
      <c r="D175" s="13" t="s">
        <v>27</v>
      </c>
      <c r="E175" s="13" t="s">
        <v>445</v>
      </c>
      <c r="F175" s="8" t="str">
        <f>IF(ISBLANK(E175), "", Table2[[#This Row],[unique_id]])</f>
        <v>home_fans_power</v>
      </c>
      <c r="G175" s="13" t="s">
        <v>447</v>
      </c>
      <c r="H175" s="13" t="s">
        <v>288</v>
      </c>
      <c r="I175" s="13" t="s">
        <v>141</v>
      </c>
      <c r="K175" s="13"/>
      <c r="L175" s="13" t="s">
        <v>136</v>
      </c>
      <c r="N175" s="8" t="s">
        <v>707</v>
      </c>
      <c r="O175" s="10"/>
      <c r="P175" s="10"/>
      <c r="Q175" s="10"/>
      <c r="R175" s="10"/>
      <c r="S175" s="10"/>
      <c r="T175" s="8"/>
      <c r="U175" s="8" t="s">
        <v>454</v>
      </c>
      <c r="W175" s="8" t="s">
        <v>289</v>
      </c>
      <c r="Y175" s="10"/>
      <c r="AA175" s="8" t="str">
        <f>IF(ISBLANK(Z175),  "", _xlfn.CONCAT("haas/entity/sensor/", LOWER(C175), "/", E175, "/config"))</f>
        <v/>
      </c>
      <c r="AB175" s="8" t="str">
        <f>IF(ISBLANK(Z175),  "", _xlfn.CONCAT(LOWER(C175), "/", E175))</f>
        <v/>
      </c>
      <c r="AO175" s="8" t="str">
        <f>IF(AND(ISBLANK(AM175), ISBLANK(AN175)), "", _xlfn.CONCAT("[", IF(ISBLANK(AM175), "", _xlfn.CONCAT("[""mac"", """, AM175, """]")), IF(ISBLANK(AN175), "", _xlfn.CONCAT(", [""ip"", """, AN175, """]")), "]"))</f>
        <v/>
      </c>
    </row>
    <row r="176" spans="1:41" ht="16" hidden="1" customHeight="1" x14ac:dyDescent="0.2">
      <c r="A176" s="8">
        <v>2109</v>
      </c>
      <c r="B176" s="13" t="s">
        <v>232</v>
      </c>
      <c r="C176" s="13" t="s">
        <v>469</v>
      </c>
      <c r="D176" s="13" t="s">
        <v>27</v>
      </c>
      <c r="E176" s="13" t="s">
        <v>720</v>
      </c>
      <c r="F176" s="8" t="str">
        <f>IF(ISBLANK(E176), "", Table2[[#This Row],[unique_id]])</f>
        <v>outdoor_pool_filter_power</v>
      </c>
      <c r="G176" s="13" t="s">
        <v>436</v>
      </c>
      <c r="H176" s="13" t="s">
        <v>288</v>
      </c>
      <c r="I176" s="13" t="s">
        <v>141</v>
      </c>
      <c r="K176" s="13"/>
      <c r="L176" s="13" t="s">
        <v>136</v>
      </c>
      <c r="N176" s="8" t="s">
        <v>707</v>
      </c>
      <c r="O176" s="10"/>
      <c r="P176" s="10"/>
      <c r="Q176" s="10"/>
      <c r="R176" s="10"/>
      <c r="S176" s="10"/>
      <c r="T176" s="8"/>
      <c r="U176" s="8" t="s">
        <v>454</v>
      </c>
      <c r="W176" s="8" t="s">
        <v>289</v>
      </c>
      <c r="Y176" s="10"/>
      <c r="AA176" s="8" t="str">
        <f>IF(ISBLANK(Z176),  "", _xlfn.CONCAT("haas/entity/sensor/", LOWER(C176), "/", E176, "/config"))</f>
        <v/>
      </c>
      <c r="AB176" s="8" t="str">
        <f>IF(ISBLANK(Z176),  "", _xlfn.CONCAT(LOWER(C176), "/", E176))</f>
        <v/>
      </c>
      <c r="AO176" s="8" t="str">
        <f>IF(AND(ISBLANK(AM176), ISBLANK(AN176)), "", _xlfn.CONCAT("[", IF(ISBLANK(AM176), "", _xlfn.CONCAT("[""mac"", """, AM176, """]")), IF(ISBLANK(AN176), "", _xlfn.CONCAT(", [""ip"", """, AN176, """]")), "]"))</f>
        <v/>
      </c>
    </row>
    <row r="177" spans="1:41" ht="16" hidden="1" customHeight="1" x14ac:dyDescent="0.2">
      <c r="A177" s="8">
        <v>2110</v>
      </c>
      <c r="B177" s="8" t="s">
        <v>931</v>
      </c>
      <c r="C177" s="13" t="s">
        <v>469</v>
      </c>
      <c r="D177" s="13" t="s">
        <v>27</v>
      </c>
      <c r="E177" s="13" t="s">
        <v>722</v>
      </c>
      <c r="F177" s="8" t="str">
        <f>IF(ISBLANK(E177), "", Table2[[#This Row],[unique_id]])</f>
        <v>roof_water_heater_booster_energy_power</v>
      </c>
      <c r="G177" s="13" t="s">
        <v>724</v>
      </c>
      <c r="H177" s="13" t="s">
        <v>288</v>
      </c>
      <c r="I177" s="13" t="s">
        <v>141</v>
      </c>
      <c r="K177" s="13"/>
      <c r="L177" s="13" t="s">
        <v>136</v>
      </c>
      <c r="N177" s="8" t="s">
        <v>707</v>
      </c>
      <c r="O177" s="10"/>
      <c r="P177" s="10"/>
      <c r="Q177" s="10"/>
      <c r="R177" s="10"/>
      <c r="S177" s="10"/>
      <c r="T177" s="8"/>
      <c r="U177" s="8" t="s">
        <v>454</v>
      </c>
      <c r="W177" s="8" t="s">
        <v>289</v>
      </c>
      <c r="Y177" s="10"/>
      <c r="AA177" s="8" t="str">
        <f>IF(ISBLANK(Z177),  "", _xlfn.CONCAT("haas/entity/sensor/", LOWER(C177), "/", E177, "/config"))</f>
        <v/>
      </c>
      <c r="AB177" s="8" t="str">
        <f>IF(ISBLANK(Z177),  "", _xlfn.CONCAT(LOWER(C177), "/", E177))</f>
        <v/>
      </c>
      <c r="AO177" s="8" t="str">
        <f>IF(AND(ISBLANK(AM177), ISBLANK(AN177)), "", _xlfn.CONCAT("[", IF(ISBLANK(AM177), "", _xlfn.CONCAT("[""mac"", """, AM177, """]")), IF(ISBLANK(AN177), "", _xlfn.CONCAT(", [""ip"", """, AN177, """]")), "]"))</f>
        <v/>
      </c>
    </row>
    <row r="178" spans="1:41" ht="16" hidden="1" customHeight="1" x14ac:dyDescent="0.2">
      <c r="A178" s="8">
        <v>2111</v>
      </c>
      <c r="B178" s="8" t="s">
        <v>26</v>
      </c>
      <c r="C178" s="8" t="s">
        <v>256</v>
      </c>
      <c r="D178" s="8" t="s">
        <v>27</v>
      </c>
      <c r="E178" s="8" t="s">
        <v>266</v>
      </c>
      <c r="F178" s="8" t="str">
        <f>IF(ISBLANK(E178), "", Table2[[#This Row],[unique_id]])</f>
        <v>kitchen_dish_washer_current_consumption</v>
      </c>
      <c r="G178" s="8" t="s">
        <v>246</v>
      </c>
      <c r="H178" s="8" t="s">
        <v>288</v>
      </c>
      <c r="I178" s="8" t="s">
        <v>141</v>
      </c>
      <c r="L178" s="8" t="s">
        <v>136</v>
      </c>
      <c r="N178" s="8" t="s">
        <v>707</v>
      </c>
      <c r="O178" s="10"/>
      <c r="P178" s="10"/>
      <c r="Q178" s="10"/>
      <c r="R178" s="10"/>
      <c r="S178" s="10"/>
      <c r="T178" s="8"/>
      <c r="U178" s="8" t="s">
        <v>454</v>
      </c>
      <c r="W178" s="8" t="s">
        <v>289</v>
      </c>
      <c r="Y178" s="10"/>
      <c r="AA178" s="8" t="str">
        <f>IF(ISBLANK(Z178),  "", _xlfn.CONCAT("haas/entity/sensor/", LOWER(C178), "/", E178, "/config"))</f>
        <v/>
      </c>
      <c r="AB178" s="8" t="str">
        <f>IF(ISBLANK(Z178),  "", _xlfn.CONCAT(LOWER(C178), "/", E178))</f>
        <v/>
      </c>
      <c r="AO178" s="8" t="str">
        <f>IF(AND(ISBLANK(AM178), ISBLANK(AN178)), "", _xlfn.CONCAT("[", IF(ISBLANK(AM178), "", _xlfn.CONCAT("[""mac"", """, AM178, """]")), IF(ISBLANK(AN178), "", _xlfn.CONCAT(", [""ip"", """, AN178, """]")), "]"))</f>
        <v/>
      </c>
    </row>
    <row r="179" spans="1:41" ht="16" hidden="1" customHeight="1" x14ac:dyDescent="0.2">
      <c r="A179" s="8">
        <v>2112</v>
      </c>
      <c r="B179" s="8" t="s">
        <v>26</v>
      </c>
      <c r="C179" s="8" t="s">
        <v>256</v>
      </c>
      <c r="D179" s="8" t="s">
        <v>27</v>
      </c>
      <c r="E179" s="8" t="s">
        <v>263</v>
      </c>
      <c r="F179" s="8" t="str">
        <f>IF(ISBLANK(E179), "", Table2[[#This Row],[unique_id]])</f>
        <v>laundry_clothes_dryer_current_consumption</v>
      </c>
      <c r="G179" s="8" t="s">
        <v>247</v>
      </c>
      <c r="H179" s="8" t="s">
        <v>288</v>
      </c>
      <c r="I179" s="8" t="s">
        <v>141</v>
      </c>
      <c r="L179" s="8" t="s">
        <v>136</v>
      </c>
      <c r="N179" s="8" t="s">
        <v>707</v>
      </c>
      <c r="O179" s="10"/>
      <c r="P179" s="10"/>
      <c r="Q179" s="10"/>
      <c r="R179" s="10"/>
      <c r="S179" s="10"/>
      <c r="T179" s="8"/>
      <c r="U179" s="8" t="s">
        <v>454</v>
      </c>
      <c r="W179" s="8" t="s">
        <v>289</v>
      </c>
      <c r="Y179" s="10"/>
      <c r="AA179" s="8" t="str">
        <f>IF(ISBLANK(Z179),  "", _xlfn.CONCAT("haas/entity/sensor/", LOWER(C179), "/", E179, "/config"))</f>
        <v/>
      </c>
      <c r="AB179" s="8" t="str">
        <f>IF(ISBLANK(Z179),  "", _xlfn.CONCAT(LOWER(C179), "/", E179))</f>
        <v/>
      </c>
      <c r="AO179" s="8" t="str">
        <f>IF(AND(ISBLANK(AM179), ISBLANK(AN179)), "", _xlfn.CONCAT("[", IF(ISBLANK(AM179), "", _xlfn.CONCAT("[""mac"", """, AM179, """]")), IF(ISBLANK(AN179), "", _xlfn.CONCAT(", [""ip"", """, AN179, """]")), "]"))</f>
        <v/>
      </c>
    </row>
    <row r="180" spans="1:41" ht="16" hidden="1" customHeight="1" x14ac:dyDescent="0.2">
      <c r="A180" s="8">
        <v>2113</v>
      </c>
      <c r="B180" s="8" t="s">
        <v>26</v>
      </c>
      <c r="C180" s="8" t="s">
        <v>256</v>
      </c>
      <c r="D180" s="8" t="s">
        <v>27</v>
      </c>
      <c r="E180" s="8" t="s">
        <v>262</v>
      </c>
      <c r="F180" s="8" t="str">
        <f>IF(ISBLANK(E180), "", Table2[[#This Row],[unique_id]])</f>
        <v>laundry_washing_machine_current_consumption</v>
      </c>
      <c r="G180" s="8" t="s">
        <v>245</v>
      </c>
      <c r="H180" s="8" t="s">
        <v>288</v>
      </c>
      <c r="I180" s="8" t="s">
        <v>141</v>
      </c>
      <c r="L180" s="8" t="s">
        <v>136</v>
      </c>
      <c r="N180" s="8" t="s">
        <v>707</v>
      </c>
      <c r="O180" s="10"/>
      <c r="P180" s="10"/>
      <c r="Q180" s="10"/>
      <c r="R180" s="10"/>
      <c r="S180" s="10"/>
      <c r="T180" s="8"/>
      <c r="U180" s="8" t="s">
        <v>454</v>
      </c>
      <c r="W180" s="8" t="s">
        <v>289</v>
      </c>
      <c r="Y180" s="10"/>
      <c r="AA180" s="8" t="str">
        <f>IF(ISBLANK(Z180),  "", _xlfn.CONCAT("haas/entity/sensor/", LOWER(C180), "/", E180, "/config"))</f>
        <v/>
      </c>
      <c r="AB180" s="8" t="str">
        <f>IF(ISBLANK(Z180),  "", _xlfn.CONCAT(LOWER(C180), "/", E180))</f>
        <v/>
      </c>
      <c r="AO180" s="8" t="str">
        <f>IF(AND(ISBLANK(AM180), ISBLANK(AN180)), "", _xlfn.CONCAT("[", IF(ISBLANK(AM180), "", _xlfn.CONCAT("[""mac"", """, AM180, """]")), IF(ISBLANK(AN180), "", _xlfn.CONCAT(", [""ip"", """, AN180, """]")), "]"))</f>
        <v/>
      </c>
    </row>
    <row r="181" spans="1:41" ht="16" hidden="1" customHeight="1" x14ac:dyDescent="0.2">
      <c r="A181" s="8">
        <v>2114</v>
      </c>
      <c r="B181" s="8" t="s">
        <v>931</v>
      </c>
      <c r="C181" s="8" t="s">
        <v>256</v>
      </c>
      <c r="D181" s="8" t="s">
        <v>27</v>
      </c>
      <c r="E181" s="8" t="s">
        <v>255</v>
      </c>
      <c r="F181" s="8" t="str">
        <f>IF(ISBLANK(E181), "", Table2[[#This Row],[unique_id]])</f>
        <v>kitchen_coffee_machine_current_consumption</v>
      </c>
      <c r="G181" s="8" t="s">
        <v>135</v>
      </c>
      <c r="H181" s="8" t="s">
        <v>288</v>
      </c>
      <c r="I181" s="8" t="s">
        <v>141</v>
      </c>
      <c r="L181" s="8" t="s">
        <v>136</v>
      </c>
      <c r="N181" s="8" t="s">
        <v>707</v>
      </c>
      <c r="O181" s="10"/>
      <c r="P181" s="10"/>
      <c r="Q181" s="10"/>
      <c r="R181" s="10"/>
      <c r="S181" s="10"/>
      <c r="T181" s="8"/>
      <c r="U181" s="8" t="s">
        <v>454</v>
      </c>
      <c r="W181" s="8" t="s">
        <v>289</v>
      </c>
      <c r="Y181" s="10"/>
      <c r="AA181" s="8" t="str">
        <f>IF(ISBLANK(Z181),  "", _xlfn.CONCAT("haas/entity/sensor/", LOWER(C181), "/", E181, "/config"))</f>
        <v/>
      </c>
      <c r="AB181" s="8" t="str">
        <f>IF(ISBLANK(Z181),  "", _xlfn.CONCAT(LOWER(C181), "/", E181))</f>
        <v/>
      </c>
      <c r="AO181" s="8" t="str">
        <f>IF(AND(ISBLANK(AM181), ISBLANK(AN181)), "", _xlfn.CONCAT("[", IF(ISBLANK(AM181), "", _xlfn.CONCAT("[""mac"", """, AM181, """]")), IF(ISBLANK(AN181), "", _xlfn.CONCAT(", [""ip"", """, AN181, """]")), "]"))</f>
        <v/>
      </c>
    </row>
    <row r="182" spans="1:41" ht="16" hidden="1" customHeight="1" x14ac:dyDescent="0.2">
      <c r="A182" s="8">
        <v>2115</v>
      </c>
      <c r="B182" s="8" t="s">
        <v>26</v>
      </c>
      <c r="C182" s="8" t="s">
        <v>256</v>
      </c>
      <c r="D182" s="8" t="s">
        <v>27</v>
      </c>
      <c r="E182" s="8" t="s">
        <v>236</v>
      </c>
      <c r="F182" s="8" t="str">
        <f>IF(ISBLANK(E182), "", Table2[[#This Row],[unique_id]])</f>
        <v>kitchen_fridge_current_consumption</v>
      </c>
      <c r="G182" s="8" t="s">
        <v>241</v>
      </c>
      <c r="H182" s="8" t="s">
        <v>288</v>
      </c>
      <c r="I182" s="8" t="s">
        <v>141</v>
      </c>
      <c r="L182" s="8" t="s">
        <v>136</v>
      </c>
      <c r="N182" s="8" t="s">
        <v>707</v>
      </c>
      <c r="O182" s="10"/>
      <c r="P182" s="10"/>
      <c r="Q182" s="10"/>
      <c r="R182" s="10"/>
      <c r="S182" s="10"/>
      <c r="T182" s="8"/>
      <c r="U182" s="8" t="s">
        <v>454</v>
      </c>
      <c r="W182" s="8" t="s">
        <v>289</v>
      </c>
      <c r="Y182" s="10"/>
      <c r="AA182" s="8" t="str">
        <f>IF(ISBLANK(Z182),  "", _xlfn.CONCAT("haas/entity/sensor/", LOWER(C182), "/", E182, "/config"))</f>
        <v/>
      </c>
      <c r="AB182" s="8" t="str">
        <f>IF(ISBLANK(Z182),  "", _xlfn.CONCAT(LOWER(C182), "/", E182))</f>
        <v/>
      </c>
      <c r="AO182" s="8" t="str">
        <f>IF(AND(ISBLANK(AM182), ISBLANK(AN182)), "", _xlfn.CONCAT("[", IF(ISBLANK(AM182), "", _xlfn.CONCAT("[""mac"", """, AM182, """]")), IF(ISBLANK(AN182), "", _xlfn.CONCAT(", [""ip"", """, AN182, """]")), "]"))</f>
        <v/>
      </c>
    </row>
    <row r="183" spans="1:41" ht="16" hidden="1" customHeight="1" x14ac:dyDescent="0.2">
      <c r="A183" s="8">
        <v>2116</v>
      </c>
      <c r="B183" s="8" t="s">
        <v>26</v>
      </c>
      <c r="C183" s="8" t="s">
        <v>256</v>
      </c>
      <c r="D183" s="8" t="s">
        <v>27</v>
      </c>
      <c r="E183" s="8" t="s">
        <v>234</v>
      </c>
      <c r="F183" s="8" t="str">
        <f>IF(ISBLANK(E183), "", Table2[[#This Row],[unique_id]])</f>
        <v>deck_freezer_current_consumption</v>
      </c>
      <c r="G183" s="8" t="s">
        <v>242</v>
      </c>
      <c r="H183" s="8" t="s">
        <v>288</v>
      </c>
      <c r="I183" s="8" t="s">
        <v>141</v>
      </c>
      <c r="L183" s="8" t="s">
        <v>136</v>
      </c>
      <c r="N183" s="8" t="s">
        <v>707</v>
      </c>
      <c r="O183" s="10"/>
      <c r="P183" s="10"/>
      <c r="Q183" s="10"/>
      <c r="R183" s="10"/>
      <c r="S183" s="10"/>
      <c r="T183" s="8"/>
      <c r="U183" s="8" t="s">
        <v>454</v>
      </c>
      <c r="W183" s="8" t="s">
        <v>289</v>
      </c>
      <c r="Y183" s="10"/>
      <c r="AA183" s="8" t="str">
        <f>IF(ISBLANK(Z183),  "", _xlfn.CONCAT("haas/entity/sensor/", LOWER(C183), "/", E183, "/config"))</f>
        <v/>
      </c>
      <c r="AB183" s="8" t="str">
        <f>IF(ISBLANK(Z183),  "", _xlfn.CONCAT(LOWER(C183), "/", E183))</f>
        <v/>
      </c>
      <c r="AO183" s="8" t="str">
        <f>IF(AND(ISBLANK(AM183), ISBLANK(AN183)), "", _xlfn.CONCAT("[", IF(ISBLANK(AM183), "", _xlfn.CONCAT("[""mac"", """, AM183, """]")), IF(ISBLANK(AN183), "", _xlfn.CONCAT(", [""ip"", """, AN183, """]")), "]"))</f>
        <v/>
      </c>
    </row>
    <row r="184" spans="1:41" ht="16" hidden="1" customHeight="1" x14ac:dyDescent="0.2">
      <c r="A184" s="8">
        <v>2117</v>
      </c>
      <c r="B184" s="8" t="s">
        <v>26</v>
      </c>
      <c r="C184" s="8" t="s">
        <v>256</v>
      </c>
      <c r="D184" s="8" t="s">
        <v>27</v>
      </c>
      <c r="E184" s="8" t="s">
        <v>478</v>
      </c>
      <c r="F184" s="8" t="str">
        <f>IF(ISBLANK(E184), "", Table2[[#This Row],[unique_id]])</f>
        <v>deck_festoons_current_consumption</v>
      </c>
      <c r="G184" s="8" t="s">
        <v>391</v>
      </c>
      <c r="H184" s="8" t="s">
        <v>288</v>
      </c>
      <c r="I184" s="8" t="s">
        <v>141</v>
      </c>
      <c r="L184" s="8" t="s">
        <v>136</v>
      </c>
      <c r="N184" s="8" t="s">
        <v>707</v>
      </c>
      <c r="O184" s="10"/>
      <c r="P184" s="10"/>
      <c r="Q184" s="10"/>
      <c r="R184" s="10"/>
      <c r="S184" s="10"/>
      <c r="T184" s="8"/>
      <c r="U184" s="8" t="s">
        <v>454</v>
      </c>
      <c r="W184" s="8" t="s">
        <v>289</v>
      </c>
      <c r="Y184" s="10"/>
      <c r="AA184" s="8" t="str">
        <f>IF(ISBLANK(Z184),  "", _xlfn.CONCAT("haas/entity/sensor/", LOWER(C184), "/", E184, "/config"))</f>
        <v/>
      </c>
      <c r="AB184" s="8" t="str">
        <f>IF(ISBLANK(Z184),  "", _xlfn.CONCAT(LOWER(C184), "/", E184))</f>
        <v/>
      </c>
      <c r="AE184" s="8"/>
      <c r="AI184" s="13"/>
      <c r="AO184" s="8" t="str">
        <f>IF(AND(ISBLANK(AM184), ISBLANK(AN184)), "", _xlfn.CONCAT("[", IF(ISBLANK(AM184), "", _xlfn.CONCAT("[""mac"", """, AM184, """]")), IF(ISBLANK(AN184), "", _xlfn.CONCAT(", [""ip"", """, AN184, """]")), "]"))</f>
        <v/>
      </c>
    </row>
    <row r="185" spans="1:41" ht="16" hidden="1" customHeight="1" x14ac:dyDescent="0.2">
      <c r="A185" s="8">
        <v>2118</v>
      </c>
      <c r="B185" s="8" t="s">
        <v>26</v>
      </c>
      <c r="C185" s="8" t="s">
        <v>256</v>
      </c>
      <c r="D185" s="8" t="s">
        <v>27</v>
      </c>
      <c r="E185" s="8" t="s">
        <v>943</v>
      </c>
      <c r="F185" s="8" t="str">
        <f>IF(ISBLANK(E185), "", Table2[[#This Row],[unique_id]])</f>
        <v>landing_festoons_current_consumption</v>
      </c>
      <c r="G185" s="8" t="s">
        <v>888</v>
      </c>
      <c r="H185" s="8" t="s">
        <v>288</v>
      </c>
      <c r="I185" s="8" t="s">
        <v>141</v>
      </c>
      <c r="L185" s="8" t="s">
        <v>136</v>
      </c>
      <c r="N185" s="8" t="s">
        <v>707</v>
      </c>
      <c r="O185" s="10"/>
      <c r="P185" s="10"/>
      <c r="Q185" s="10"/>
      <c r="R185" s="10"/>
      <c r="S185" s="10"/>
      <c r="T185" s="8"/>
      <c r="U185" s="8" t="s">
        <v>454</v>
      </c>
      <c r="W185" s="8" t="s">
        <v>289</v>
      </c>
      <c r="Y185" s="10"/>
      <c r="AA185" s="8" t="str">
        <f>IF(ISBLANK(Z185),  "", _xlfn.CONCAT("haas/entity/sensor/", LOWER(C185), "/", E185, "/config"))</f>
        <v/>
      </c>
      <c r="AB185" s="8" t="str">
        <f>IF(ISBLANK(Z185),  "", _xlfn.CONCAT(LOWER(C185), "/", E185))</f>
        <v/>
      </c>
      <c r="AE185" s="8"/>
      <c r="AI185" s="13"/>
      <c r="AO185" s="8" t="str">
        <f>IF(AND(ISBLANK(AM185), ISBLANK(AN185)), "", _xlfn.CONCAT("[", IF(ISBLANK(AM185), "", _xlfn.CONCAT("[""mac"", """, AM185, """]")), IF(ISBLANK(AN185), "", _xlfn.CONCAT(", [""ip"", """, AN185, """]")), "]"))</f>
        <v/>
      </c>
    </row>
    <row r="186" spans="1:41" ht="16" hidden="1" customHeight="1" x14ac:dyDescent="0.2">
      <c r="A186" s="8">
        <v>2119</v>
      </c>
      <c r="B186" s="8" t="s">
        <v>26</v>
      </c>
      <c r="C186" s="8" t="s">
        <v>256</v>
      </c>
      <c r="D186" s="8" t="s">
        <v>27</v>
      </c>
      <c r="E186" s="8" t="s">
        <v>941</v>
      </c>
      <c r="F186" s="8" t="str">
        <f>IF(ISBLANK(E186), "", Table2[[#This Row],[unique_id]])</f>
        <v>lounge_tv_outlet_current_consumption</v>
      </c>
      <c r="G186" s="8" t="s">
        <v>188</v>
      </c>
      <c r="H186" s="8" t="s">
        <v>288</v>
      </c>
      <c r="I186" s="8" t="s">
        <v>141</v>
      </c>
      <c r="L186" s="8" t="s">
        <v>136</v>
      </c>
      <c r="N186" s="8" t="s">
        <v>707</v>
      </c>
      <c r="O186" s="10"/>
      <c r="P186" s="10"/>
      <c r="Q186" s="10"/>
      <c r="R186" s="10"/>
      <c r="S186" s="10"/>
      <c r="T186" s="8"/>
      <c r="U186" s="8" t="s">
        <v>454</v>
      </c>
      <c r="W186" s="8" t="s">
        <v>289</v>
      </c>
      <c r="Y186" s="10"/>
      <c r="AA186" s="8" t="str">
        <f>IF(ISBLANK(Z186),  "", _xlfn.CONCAT("haas/entity/sensor/", LOWER(C186), "/", E186, "/config"))</f>
        <v/>
      </c>
      <c r="AB186" s="8" t="str">
        <f>IF(ISBLANK(Z186),  "", _xlfn.CONCAT(LOWER(C186), "/", E186))</f>
        <v/>
      </c>
      <c r="AE186" s="8"/>
      <c r="AO186" s="8" t="str">
        <f>IF(AND(ISBLANK(AM186), ISBLANK(AN186)), "", _xlfn.CONCAT("[", IF(ISBLANK(AM186), "", _xlfn.CONCAT("[""mac"", """, AM186, """]")), IF(ISBLANK(AN186), "", _xlfn.CONCAT(", [""ip"", """, AN186, """]")), "]"))</f>
        <v/>
      </c>
    </row>
    <row r="187" spans="1:41" ht="16" hidden="1" customHeight="1" x14ac:dyDescent="0.2">
      <c r="A187" s="8">
        <v>2120</v>
      </c>
      <c r="B187" s="8" t="s">
        <v>26</v>
      </c>
      <c r="C187" s="8" t="s">
        <v>256</v>
      </c>
      <c r="D187" s="8" t="s">
        <v>27</v>
      </c>
      <c r="E187" s="8" t="s">
        <v>265</v>
      </c>
      <c r="F187" s="8" t="str">
        <f>IF(ISBLANK(E187), "", Table2[[#This Row],[unique_id]])</f>
        <v>bathroom_rails_current_consumption</v>
      </c>
      <c r="G187" s="8" t="s">
        <v>727</v>
      </c>
      <c r="H187" s="8" t="s">
        <v>288</v>
      </c>
      <c r="I187" s="8" t="s">
        <v>141</v>
      </c>
      <c r="L187" s="8" t="s">
        <v>136</v>
      </c>
      <c r="N187" s="8" t="s">
        <v>707</v>
      </c>
      <c r="O187" s="10"/>
      <c r="P187" s="10"/>
      <c r="Q187" s="10"/>
      <c r="R187" s="10"/>
      <c r="S187" s="10"/>
      <c r="T187" s="8"/>
      <c r="U187" s="8" t="s">
        <v>454</v>
      </c>
      <c r="W187" s="8" t="s">
        <v>289</v>
      </c>
      <c r="Y187" s="10"/>
      <c r="AA187" s="8" t="str">
        <f>IF(ISBLANK(Z187),  "", _xlfn.CONCAT("haas/entity/sensor/", LOWER(C187), "/", E187, "/config"))</f>
        <v/>
      </c>
      <c r="AB187" s="8" t="str">
        <f>IF(ISBLANK(Z187),  "", _xlfn.CONCAT(LOWER(C187), "/", E187))</f>
        <v/>
      </c>
      <c r="AE187" s="8"/>
      <c r="AO187" s="8" t="str">
        <f>IF(AND(ISBLANK(AM187), ISBLANK(AN187)), "", _xlfn.CONCAT("[", IF(ISBLANK(AM187), "", _xlfn.CONCAT("[""mac"", """, AM187, """]")), IF(ISBLANK(AN187), "", _xlfn.CONCAT(", [""ip"", """, AN187, """]")), "]"))</f>
        <v/>
      </c>
    </row>
    <row r="188" spans="1:41" ht="16" hidden="1" customHeight="1" x14ac:dyDescent="0.2">
      <c r="A188" s="8">
        <v>2121</v>
      </c>
      <c r="B188" s="8" t="s">
        <v>26</v>
      </c>
      <c r="C188" s="8" t="s">
        <v>256</v>
      </c>
      <c r="D188" s="8" t="s">
        <v>27</v>
      </c>
      <c r="E188" s="8" t="s">
        <v>252</v>
      </c>
      <c r="F188" s="8" t="str">
        <f>IF(ISBLANK(E188), "", Table2[[#This Row],[unique_id]])</f>
        <v>study_outlet_current_consumption</v>
      </c>
      <c r="G188" s="8" t="s">
        <v>244</v>
      </c>
      <c r="H188" s="8" t="s">
        <v>288</v>
      </c>
      <c r="I188" s="8" t="s">
        <v>141</v>
      </c>
      <c r="L188" s="8" t="s">
        <v>136</v>
      </c>
      <c r="N188" s="8" t="s">
        <v>707</v>
      </c>
      <c r="O188" s="10"/>
      <c r="P188" s="10"/>
      <c r="Q188" s="10"/>
      <c r="R188" s="10"/>
      <c r="S188" s="10"/>
      <c r="T188" s="8"/>
      <c r="U188" s="8" t="s">
        <v>454</v>
      </c>
      <c r="W188" s="8" t="s">
        <v>289</v>
      </c>
      <c r="Y188" s="10"/>
      <c r="AA188" s="8" t="str">
        <f>IF(ISBLANK(Z188),  "", _xlfn.CONCAT("haas/entity/sensor/", LOWER(C188), "/", E188, "/config"))</f>
        <v/>
      </c>
      <c r="AB188" s="8" t="str">
        <f>IF(ISBLANK(Z188),  "", _xlfn.CONCAT(LOWER(C188), "/", E188))</f>
        <v/>
      </c>
      <c r="AE188" s="8"/>
      <c r="AO188" s="8" t="str">
        <f>IF(AND(ISBLANK(AM188), ISBLANK(AN188)), "", _xlfn.CONCAT("[", IF(ISBLANK(AM188), "", _xlfn.CONCAT("[""mac"", """, AM188, """]")), IF(ISBLANK(AN188), "", _xlfn.CONCAT(", [""ip"", """, AN188, """]")), "]"))</f>
        <v/>
      </c>
    </row>
    <row r="189" spans="1:41" ht="16" hidden="1" customHeight="1" x14ac:dyDescent="0.2">
      <c r="A189" s="8">
        <v>2122</v>
      </c>
      <c r="B189" s="8" t="s">
        <v>26</v>
      </c>
      <c r="C189" s="8" t="s">
        <v>256</v>
      </c>
      <c r="D189" s="8" t="s">
        <v>27</v>
      </c>
      <c r="E189" s="8" t="s">
        <v>253</v>
      </c>
      <c r="F189" s="8" t="str">
        <f>IF(ISBLANK(E189), "", Table2[[#This Row],[unique_id]])</f>
        <v>office_outlet_current_consumption</v>
      </c>
      <c r="G189" s="8" t="s">
        <v>243</v>
      </c>
      <c r="H189" s="8" t="s">
        <v>288</v>
      </c>
      <c r="I189" s="8" t="s">
        <v>141</v>
      </c>
      <c r="L189" s="8" t="s">
        <v>136</v>
      </c>
      <c r="N189" s="8" t="s">
        <v>707</v>
      </c>
      <c r="O189" s="10"/>
      <c r="P189" s="10"/>
      <c r="Q189" s="10"/>
      <c r="R189" s="10"/>
      <c r="S189" s="10"/>
      <c r="T189" s="8"/>
      <c r="U189" s="8" t="s">
        <v>454</v>
      </c>
      <c r="W189" s="8" t="s">
        <v>289</v>
      </c>
      <c r="Y189" s="10"/>
      <c r="AA189" s="8" t="str">
        <f>IF(ISBLANK(Z189),  "", _xlfn.CONCAT("haas/entity/sensor/", LOWER(C189), "/", E189, "/config"))</f>
        <v/>
      </c>
      <c r="AB189" s="8" t="str">
        <f>IF(ISBLANK(Z189),  "", _xlfn.CONCAT(LOWER(C189), "/", E189))</f>
        <v/>
      </c>
      <c r="AE189" s="8"/>
      <c r="AO189" s="8" t="str">
        <f>IF(AND(ISBLANK(AM189), ISBLANK(AN189)), "", _xlfn.CONCAT("[", IF(ISBLANK(AM189), "", _xlfn.CONCAT("[""mac"", """, AM189, """]")), IF(ISBLANK(AN189), "", _xlfn.CONCAT(", [""ip"", """, AN189, """]")), "]"))</f>
        <v/>
      </c>
    </row>
    <row r="190" spans="1:41" ht="16" hidden="1" customHeight="1" x14ac:dyDescent="0.2">
      <c r="A190" s="8">
        <v>2123</v>
      </c>
      <c r="B190" s="8" t="s">
        <v>26</v>
      </c>
      <c r="C190" s="8" t="s">
        <v>256</v>
      </c>
      <c r="D190" s="8" t="s">
        <v>27</v>
      </c>
      <c r="E190" s="8" t="s">
        <v>467</v>
      </c>
      <c r="F190" s="8" t="str">
        <f>IF(ISBLANK(E190), "", Table2[[#This Row],[unique_id]])</f>
        <v>server_network_power</v>
      </c>
      <c r="G190" s="8" t="s">
        <v>696</v>
      </c>
      <c r="H190" s="8" t="s">
        <v>288</v>
      </c>
      <c r="I190" s="8" t="s">
        <v>141</v>
      </c>
      <c r="L190" s="8" t="s">
        <v>136</v>
      </c>
      <c r="N190" s="8" t="s">
        <v>707</v>
      </c>
      <c r="O190" s="10"/>
      <c r="P190" s="10"/>
      <c r="Q190" s="10"/>
      <c r="R190" s="10"/>
      <c r="S190" s="10"/>
      <c r="T190" s="8"/>
      <c r="U190" s="8" t="s">
        <v>454</v>
      </c>
      <c r="W190" s="8" t="s">
        <v>289</v>
      </c>
      <c r="Y190" s="10"/>
      <c r="AA190" s="8" t="str">
        <f>IF(ISBLANK(Z190),  "", _xlfn.CONCAT("haas/entity/sensor/", LOWER(C190), "/", E190, "/config"))</f>
        <v/>
      </c>
      <c r="AB190" s="8" t="str">
        <f>IF(ISBLANK(Z190),  "", _xlfn.CONCAT(LOWER(C190), "/", E190))</f>
        <v/>
      </c>
      <c r="AE190" s="8"/>
      <c r="AO190" s="8" t="str">
        <f>IF(AND(ISBLANK(AM190), ISBLANK(AN190)), "", _xlfn.CONCAT("[", IF(ISBLANK(AM190), "", _xlfn.CONCAT("[""mac"", """, AM190, """]")), IF(ISBLANK(AN190), "", _xlfn.CONCAT(", [""ip"", """, AN190, """]")), "]"))</f>
        <v/>
      </c>
    </row>
    <row r="191" spans="1:41" ht="16" hidden="1" customHeight="1" x14ac:dyDescent="0.2">
      <c r="A191" s="8">
        <v>2124</v>
      </c>
      <c r="B191" s="8" t="s">
        <v>26</v>
      </c>
      <c r="C191" s="8" t="s">
        <v>710</v>
      </c>
      <c r="D191" s="8" t="s">
        <v>460</v>
      </c>
      <c r="E191" s="8" t="s">
        <v>459</v>
      </c>
      <c r="F191" s="8" t="str">
        <f>IF(ISBLANK(E191), "", Table2[[#This Row],[unique_id]])</f>
        <v>column_break</v>
      </c>
      <c r="G191" s="8" t="s">
        <v>456</v>
      </c>
      <c r="H191" s="8" t="s">
        <v>288</v>
      </c>
      <c r="I191" s="8" t="s">
        <v>141</v>
      </c>
      <c r="L191" s="8" t="s">
        <v>457</v>
      </c>
      <c r="M191" s="8" t="s">
        <v>458</v>
      </c>
      <c r="N191" s="8"/>
      <c r="O191" s="10"/>
      <c r="P191" s="10"/>
      <c r="Q191" s="10"/>
      <c r="R191" s="10"/>
      <c r="S191" s="10"/>
      <c r="T191" s="8"/>
      <c r="Y191" s="10"/>
      <c r="AB191" s="8" t="str">
        <f>IF(ISBLANK(Z191),  "", _xlfn.CONCAT(LOWER(C191), "/", E191))</f>
        <v/>
      </c>
      <c r="AE191" s="8"/>
      <c r="AO191" s="8" t="str">
        <f>IF(AND(ISBLANK(AM191), ISBLANK(AN191)), "", _xlfn.CONCAT("[", IF(ISBLANK(AM191), "", _xlfn.CONCAT("[""mac"", """, AM191, """]")), IF(ISBLANK(AN191), "", _xlfn.CONCAT(", [""ip"", """, AN191, """]")), "]"))</f>
        <v/>
      </c>
    </row>
    <row r="192" spans="1:41" ht="16" hidden="1" customHeight="1" x14ac:dyDescent="0.2">
      <c r="A192" s="8">
        <v>2125</v>
      </c>
      <c r="B192" s="8" t="s">
        <v>26</v>
      </c>
      <c r="C192" s="8" t="s">
        <v>256</v>
      </c>
      <c r="D192" s="8" t="s">
        <v>27</v>
      </c>
      <c r="E192" s="8" t="s">
        <v>480</v>
      </c>
      <c r="F192" s="8" t="str">
        <f>IF(ISBLANK(E192), "", Table2[[#This Row],[unique_id]])</f>
        <v>rack_modem_current_consumption</v>
      </c>
      <c r="G192" s="8" t="s">
        <v>239</v>
      </c>
      <c r="H192" s="8" t="s">
        <v>288</v>
      </c>
      <c r="I192" s="8" t="s">
        <v>141</v>
      </c>
      <c r="N192" s="8" t="s">
        <v>707</v>
      </c>
      <c r="O192" s="10"/>
      <c r="P192" s="10"/>
      <c r="Q192" s="10"/>
      <c r="R192" s="10"/>
      <c r="S192" s="10"/>
      <c r="T192" s="8"/>
      <c r="Y192" s="10"/>
      <c r="AA192" s="8" t="str">
        <f>IF(ISBLANK(Z192),  "", _xlfn.CONCAT("haas/entity/sensor/", LOWER(C192), "/", E192, "/config"))</f>
        <v/>
      </c>
      <c r="AB192" s="8" t="str">
        <f>IF(ISBLANK(Z192),  "", _xlfn.CONCAT(LOWER(C192), "/", E192))</f>
        <v/>
      </c>
      <c r="AE192" s="8"/>
      <c r="AO192" s="8" t="str">
        <f>IF(AND(ISBLANK(AM192), ISBLANK(AN192)), "", _xlfn.CONCAT("[", IF(ISBLANK(AM192), "", _xlfn.CONCAT("[""mac"", """, AM192, """]")), IF(ISBLANK(AN192), "", _xlfn.CONCAT(", [""ip"", """, AN192, """]")), "]"))</f>
        <v/>
      </c>
    </row>
    <row r="193" spans="1:41" ht="16" hidden="1" customHeight="1" x14ac:dyDescent="0.2">
      <c r="A193" s="8">
        <v>2126</v>
      </c>
      <c r="B193" s="8" t="s">
        <v>26</v>
      </c>
      <c r="C193" s="8" t="s">
        <v>256</v>
      </c>
      <c r="D193" s="8" t="s">
        <v>27</v>
      </c>
      <c r="E193" s="8" t="s">
        <v>254</v>
      </c>
      <c r="F193" s="8" t="str">
        <f>IF(ISBLANK(E193), "", Table2[[#This Row],[unique_id]])</f>
        <v>rack_outlet_current_consumption</v>
      </c>
      <c r="G193" s="8" t="s">
        <v>481</v>
      </c>
      <c r="H193" s="8" t="s">
        <v>288</v>
      </c>
      <c r="I193" s="8" t="s">
        <v>141</v>
      </c>
      <c r="N193" s="8" t="s">
        <v>707</v>
      </c>
      <c r="O193" s="10"/>
      <c r="P193" s="10"/>
      <c r="Q193" s="10"/>
      <c r="R193" s="10"/>
      <c r="S193" s="10"/>
      <c r="T193" s="8"/>
      <c r="Y193" s="10"/>
      <c r="AA193" s="8" t="str">
        <f>IF(ISBLANK(Z193),  "", _xlfn.CONCAT("haas/entity/sensor/", LOWER(C193), "/", E193, "/config"))</f>
        <v/>
      </c>
      <c r="AB193" s="8" t="str">
        <f>IF(ISBLANK(Z193),  "", _xlfn.CONCAT(LOWER(C193), "/", E193))</f>
        <v/>
      </c>
      <c r="AE193" s="8"/>
      <c r="AO193" s="8" t="str">
        <f>IF(AND(ISBLANK(AM193), ISBLANK(AN193)), "", _xlfn.CONCAT("[", IF(ISBLANK(AM193), "", _xlfn.CONCAT("[""mac"", """, AM193, """]")), IF(ISBLANK(AN193), "", _xlfn.CONCAT(", [""ip"", """, AN193, """]")), "]"))</f>
        <v/>
      </c>
    </row>
    <row r="194" spans="1:41" ht="16" hidden="1" customHeight="1" x14ac:dyDescent="0.2">
      <c r="A194" s="8">
        <v>2127</v>
      </c>
      <c r="B194" s="8" t="s">
        <v>26</v>
      </c>
      <c r="C194" s="8" t="s">
        <v>256</v>
      </c>
      <c r="D194" s="8" t="s">
        <v>27</v>
      </c>
      <c r="E194" s="8" t="s">
        <v>235</v>
      </c>
      <c r="F194" s="8" t="str">
        <f>IF(ISBLANK(E194), "", Table2[[#This Row],[unique_id]])</f>
        <v>kitchen_fan_current_consumption</v>
      </c>
      <c r="G194" s="8" t="s">
        <v>238</v>
      </c>
      <c r="H194" s="8" t="s">
        <v>288</v>
      </c>
      <c r="I194" s="8" t="s">
        <v>141</v>
      </c>
      <c r="N194" s="8" t="s">
        <v>707</v>
      </c>
      <c r="O194" s="10"/>
      <c r="P194" s="10"/>
      <c r="Q194" s="10"/>
      <c r="R194" s="10"/>
      <c r="S194" s="10"/>
      <c r="T194" s="8"/>
      <c r="Y194" s="10"/>
      <c r="AA194" s="8" t="str">
        <f>IF(ISBLANK(Z194),  "", _xlfn.CONCAT("haas/entity/sensor/", LOWER(C194), "/", E194, "/config"))</f>
        <v/>
      </c>
      <c r="AB194" s="8" t="str">
        <f>IF(ISBLANK(Z194),  "", _xlfn.CONCAT(LOWER(C194), "/", E194))</f>
        <v/>
      </c>
      <c r="AE194" s="8"/>
      <c r="AO194" s="8" t="str">
        <f>IF(AND(ISBLANK(AM194), ISBLANK(AN194)), "", _xlfn.CONCAT("[", IF(ISBLANK(AM194), "", _xlfn.CONCAT("[""mac"", """, AM194, """]")), IF(ISBLANK(AN194), "", _xlfn.CONCAT(", [""ip"", """, AN194, """]")), "]"))</f>
        <v/>
      </c>
    </row>
    <row r="195" spans="1:41" ht="16" hidden="1" customHeight="1" x14ac:dyDescent="0.2">
      <c r="A195" s="8">
        <v>2128</v>
      </c>
      <c r="B195" s="8" t="s">
        <v>26</v>
      </c>
      <c r="C195" s="8" t="s">
        <v>256</v>
      </c>
      <c r="D195" s="8" t="s">
        <v>27</v>
      </c>
      <c r="E195" s="8" t="s">
        <v>656</v>
      </c>
      <c r="F195" s="8" t="str">
        <f>IF(ISBLANK(E195), "", Table2[[#This Row],[unique_id]])</f>
        <v>roof_network_switch_current_consumption</v>
      </c>
      <c r="G195" s="8" t="s">
        <v>237</v>
      </c>
      <c r="H195" s="8" t="s">
        <v>288</v>
      </c>
      <c r="I195" s="8" t="s">
        <v>141</v>
      </c>
      <c r="N195" s="8" t="s">
        <v>707</v>
      </c>
      <c r="O195" s="10"/>
      <c r="P195" s="10"/>
      <c r="Q195" s="10"/>
      <c r="R195" s="10"/>
      <c r="S195" s="10"/>
      <c r="T195" s="8"/>
      <c r="Y195" s="10"/>
      <c r="AA195" s="8" t="str">
        <f>IF(ISBLANK(Z195),  "", _xlfn.CONCAT("haas/entity/sensor/", LOWER(C195), "/", E195, "/config"))</f>
        <v/>
      </c>
      <c r="AB195" s="8" t="str">
        <f>IF(ISBLANK(Z195),  "", _xlfn.CONCAT(LOWER(C195), "/", E195))</f>
        <v/>
      </c>
      <c r="AE195" s="8"/>
      <c r="AO195" s="8" t="str">
        <f>IF(AND(ISBLANK(AM195), ISBLANK(AN195)), "", _xlfn.CONCAT("[", IF(ISBLANK(AM195), "", _xlfn.CONCAT("[""mac"", """, AM195, """]")), IF(ISBLANK(AN195), "", _xlfn.CONCAT(", [""ip"", """, AN195, """]")), "]"))</f>
        <v/>
      </c>
    </row>
    <row r="196" spans="1:41" ht="16" hidden="1" customHeight="1" x14ac:dyDescent="0.2">
      <c r="A196" s="8">
        <v>2150</v>
      </c>
      <c r="B196" s="8" t="s">
        <v>26</v>
      </c>
      <c r="C196" s="8" t="s">
        <v>152</v>
      </c>
      <c r="D196" s="8" t="s">
        <v>27</v>
      </c>
      <c r="E196" s="8" t="s">
        <v>281</v>
      </c>
      <c r="F196" s="8" t="str">
        <f>IF(ISBLANK(E196), "", Table2[[#This Row],[unique_id]])</f>
        <v>home_energy_daily</v>
      </c>
      <c r="G196" s="8" t="s">
        <v>441</v>
      </c>
      <c r="H196" s="8" t="s">
        <v>233</v>
      </c>
      <c r="I196" s="8" t="s">
        <v>141</v>
      </c>
      <c r="L196" s="8" t="s">
        <v>90</v>
      </c>
      <c r="N196" s="8" t="s">
        <v>706</v>
      </c>
      <c r="O196" s="10"/>
      <c r="P196" s="10"/>
      <c r="Q196" s="10"/>
      <c r="R196" s="10"/>
      <c r="S196" s="10"/>
      <c r="T196" s="8"/>
      <c r="U196" s="8" t="s">
        <v>455</v>
      </c>
      <c r="W196" s="8" t="s">
        <v>290</v>
      </c>
      <c r="Y196" s="10"/>
      <c r="AA196" s="8" t="str">
        <f>IF(ISBLANK(Z196),  "", _xlfn.CONCAT("haas/entity/sensor/", LOWER(C196), "/", E196, "/config"))</f>
        <v/>
      </c>
      <c r="AB196" s="8" t="str">
        <f>IF(ISBLANK(Z196),  "", _xlfn.CONCAT(LOWER(C196), "/", E196))</f>
        <v/>
      </c>
      <c r="AE196" s="8"/>
      <c r="AO196" s="8" t="str">
        <f>IF(AND(ISBLANK(AM196), ISBLANK(AN196)), "", _xlfn.CONCAT("[", IF(ISBLANK(AM196), "", _xlfn.CONCAT("[""mac"", """, AM196, """]")), IF(ISBLANK(AN196), "", _xlfn.CONCAT(", [""ip"", """, AN196, """]")), "]"))</f>
        <v/>
      </c>
    </row>
    <row r="197" spans="1:41" ht="16" hidden="1" customHeight="1" x14ac:dyDescent="0.2">
      <c r="A197" s="8">
        <v>2151</v>
      </c>
      <c r="B197" s="8" t="s">
        <v>26</v>
      </c>
      <c r="C197" s="8" t="s">
        <v>152</v>
      </c>
      <c r="D197" s="8" t="s">
        <v>27</v>
      </c>
      <c r="E197" s="8" t="s">
        <v>443</v>
      </c>
      <c r="F197" s="8" t="str">
        <f>IF(ISBLANK(E197), "", Table2[[#This Row],[unique_id]])</f>
        <v>home_base_energy_daily</v>
      </c>
      <c r="G197" s="8" t="s">
        <v>439</v>
      </c>
      <c r="H197" s="8" t="s">
        <v>233</v>
      </c>
      <c r="I197" s="8" t="s">
        <v>141</v>
      </c>
      <c r="L197" s="8" t="s">
        <v>90</v>
      </c>
      <c r="N197" s="8" t="s">
        <v>706</v>
      </c>
      <c r="O197" s="10"/>
      <c r="P197" s="10"/>
      <c r="Q197" s="10"/>
      <c r="R197" s="10"/>
      <c r="S197" s="10"/>
      <c r="T197" s="8"/>
      <c r="U197" s="8" t="s">
        <v>455</v>
      </c>
      <c r="W197" s="8" t="s">
        <v>290</v>
      </c>
      <c r="Y197" s="10"/>
      <c r="AA197" s="8" t="str">
        <f>IF(ISBLANK(Z197),  "", _xlfn.CONCAT("haas/entity/sensor/", LOWER(C197), "/", E197, "/config"))</f>
        <v/>
      </c>
      <c r="AB197" s="8" t="str">
        <f>IF(ISBLANK(Z197),  "", _xlfn.CONCAT(LOWER(C197), "/", E197))</f>
        <v/>
      </c>
      <c r="AE197" s="8"/>
      <c r="AO197" s="8" t="str">
        <f>IF(AND(ISBLANK(AM197), ISBLANK(AN197)), "", _xlfn.CONCAT("[", IF(ISBLANK(AM197), "", _xlfn.CONCAT("[""mac"", """, AM197, """]")), IF(ISBLANK(AN197), "", _xlfn.CONCAT(", [""ip"", """, AN197, """]")), "]"))</f>
        <v/>
      </c>
    </row>
    <row r="198" spans="1:41" ht="16" hidden="1" customHeight="1" x14ac:dyDescent="0.2">
      <c r="A198" s="8">
        <v>2152</v>
      </c>
      <c r="B198" s="8" t="s">
        <v>26</v>
      </c>
      <c r="C198" s="8" t="s">
        <v>152</v>
      </c>
      <c r="D198" s="8" t="s">
        <v>27</v>
      </c>
      <c r="E198" s="8" t="s">
        <v>442</v>
      </c>
      <c r="F198" s="8" t="str">
        <f>IF(ISBLANK(E198), "", Table2[[#This Row],[unique_id]])</f>
        <v>home_peak_energy_daily</v>
      </c>
      <c r="G198" s="8" t="s">
        <v>440</v>
      </c>
      <c r="H198" s="8" t="s">
        <v>233</v>
      </c>
      <c r="I198" s="8" t="s">
        <v>141</v>
      </c>
      <c r="L198" s="8" t="s">
        <v>90</v>
      </c>
      <c r="N198" s="8" t="s">
        <v>706</v>
      </c>
      <c r="O198" s="10"/>
      <c r="P198" s="10"/>
      <c r="Q198" s="10"/>
      <c r="R198" s="10"/>
      <c r="S198" s="10"/>
      <c r="T198" s="8"/>
      <c r="U198" s="8" t="s">
        <v>455</v>
      </c>
      <c r="W198" s="8" t="s">
        <v>290</v>
      </c>
      <c r="Y198" s="10"/>
      <c r="AB198" s="8" t="str">
        <f>IF(ISBLANK(Z198),  "", _xlfn.CONCAT(LOWER(C198), "/", E198))</f>
        <v/>
      </c>
      <c r="AE198" s="8"/>
      <c r="AO198" s="8" t="str">
        <f>IF(AND(ISBLANK(AM198), ISBLANK(AN198)), "", _xlfn.CONCAT("[", IF(ISBLANK(AM198), "", _xlfn.CONCAT("[""mac"", """, AM198, """]")), IF(ISBLANK(AN198), "", _xlfn.CONCAT(", [""ip"", """, AN198, """]")), "]"))</f>
        <v/>
      </c>
    </row>
    <row r="199" spans="1:41" ht="16" hidden="1" customHeight="1" x14ac:dyDescent="0.2">
      <c r="A199" s="8">
        <v>2153</v>
      </c>
      <c r="B199" s="8" t="s">
        <v>26</v>
      </c>
      <c r="C199" s="8" t="s">
        <v>710</v>
      </c>
      <c r="D199" s="8" t="s">
        <v>460</v>
      </c>
      <c r="E199" s="8" t="s">
        <v>708</v>
      </c>
      <c r="F199" s="8" t="str">
        <f>IF(ISBLANK(E199), "", Table2[[#This Row],[unique_id]])</f>
        <v>graph_break</v>
      </c>
      <c r="G199" s="8" t="s">
        <v>709</v>
      </c>
      <c r="H199" s="8" t="s">
        <v>233</v>
      </c>
      <c r="I199" s="8" t="s">
        <v>141</v>
      </c>
      <c r="N199" s="8" t="s">
        <v>706</v>
      </c>
      <c r="O199" s="10"/>
      <c r="P199" s="10"/>
      <c r="Q199" s="10"/>
      <c r="R199" s="10"/>
      <c r="S199" s="10"/>
      <c r="T199" s="8"/>
      <c r="Y199" s="10"/>
      <c r="AA199" s="8" t="str">
        <f>IF(ISBLANK(Z199),  "", _xlfn.CONCAT("haas/entity/sensor/", LOWER(C199), "/", E199, "/config"))</f>
        <v/>
      </c>
      <c r="AB199" s="8" t="str">
        <f>IF(ISBLANK(Z199),  "", _xlfn.CONCAT(LOWER(C199), "/", E199))</f>
        <v/>
      </c>
      <c r="AO199" s="8" t="str">
        <f>IF(AND(ISBLANK(AM199), ISBLANK(AN199)), "", _xlfn.CONCAT("[", IF(ISBLANK(AM199), "", _xlfn.CONCAT("[""mac"", """, AM199, """]")), IF(ISBLANK(AN199), "", _xlfn.CONCAT(", [""ip"", """, AN199, """]")), "]"))</f>
        <v/>
      </c>
    </row>
    <row r="200" spans="1:41" ht="16" hidden="1" customHeight="1" x14ac:dyDescent="0.2">
      <c r="A200" s="8">
        <v>2154</v>
      </c>
      <c r="B200" s="8" t="s">
        <v>26</v>
      </c>
      <c r="C200" s="8" t="s">
        <v>256</v>
      </c>
      <c r="D200" s="8" t="s">
        <v>27</v>
      </c>
      <c r="E200" s="8" t="s">
        <v>278</v>
      </c>
      <c r="F200" s="8" t="str">
        <f>IF(ISBLANK(E200), "", Table2[[#This Row],[unique_id]])</f>
        <v>various_adhoc_outlet_today_s_consumption</v>
      </c>
      <c r="G200" s="8" t="s">
        <v>250</v>
      </c>
      <c r="H200" s="8" t="s">
        <v>233</v>
      </c>
      <c r="I200" s="8" t="s">
        <v>141</v>
      </c>
      <c r="L200" s="8" t="s">
        <v>136</v>
      </c>
      <c r="N200" s="8" t="s">
        <v>706</v>
      </c>
      <c r="O200" s="10"/>
      <c r="P200" s="10"/>
      <c r="Q200" s="10"/>
      <c r="R200" s="10"/>
      <c r="S200" s="10"/>
      <c r="T200" s="8"/>
      <c r="U200" s="8" t="s">
        <v>455</v>
      </c>
      <c r="W200" s="8" t="s">
        <v>290</v>
      </c>
      <c r="Y200" s="10"/>
      <c r="AA200" s="8" t="str">
        <f>IF(ISBLANK(Z200),  "", _xlfn.CONCAT("haas/entity/sensor/", LOWER(C200), "/", E200, "/config"))</f>
        <v/>
      </c>
      <c r="AB200" s="8" t="str">
        <f>IF(ISBLANK(Z200),  "", _xlfn.CONCAT(LOWER(C200), "/", E200))</f>
        <v/>
      </c>
      <c r="AE200" s="8"/>
      <c r="AI200" s="13"/>
      <c r="AO200" s="8" t="str">
        <f>IF(AND(ISBLANK(AM200), ISBLANK(AN200)), "", _xlfn.CONCAT("[", IF(ISBLANK(AM200), "", _xlfn.CONCAT("[""mac"", """, AM200, """]")), IF(ISBLANK(AN200), "", _xlfn.CONCAT(", [""ip"", """, AN200, """]")), "]"))</f>
        <v/>
      </c>
    </row>
    <row r="201" spans="1:41" ht="16" hidden="1" customHeight="1" x14ac:dyDescent="0.2">
      <c r="A201" s="8">
        <v>2155</v>
      </c>
      <c r="B201" s="8" t="s">
        <v>26</v>
      </c>
      <c r="C201" s="8" t="s">
        <v>256</v>
      </c>
      <c r="D201" s="8" t="s">
        <v>27</v>
      </c>
      <c r="E201" s="8" t="s">
        <v>276</v>
      </c>
      <c r="F201" s="8" t="str">
        <f>IF(ISBLANK(E201), "", Table2[[#This Row],[unique_id]])</f>
        <v>study_battery_charger_today_s_consumption</v>
      </c>
      <c r="G201" s="8" t="s">
        <v>249</v>
      </c>
      <c r="H201" s="8" t="s">
        <v>233</v>
      </c>
      <c r="I201" s="8" t="s">
        <v>141</v>
      </c>
      <c r="L201" s="8" t="s">
        <v>136</v>
      </c>
      <c r="N201" s="8" t="s">
        <v>706</v>
      </c>
      <c r="O201" s="10"/>
      <c r="P201" s="10"/>
      <c r="Q201" s="10"/>
      <c r="R201" s="10"/>
      <c r="S201" s="10"/>
      <c r="T201" s="8"/>
      <c r="U201" s="8" t="s">
        <v>455</v>
      </c>
      <c r="W201" s="8" t="s">
        <v>290</v>
      </c>
      <c r="Y201" s="10"/>
      <c r="AA201" s="8" t="str">
        <f>IF(ISBLANK(Z201),  "", _xlfn.CONCAT("haas/entity/sensor/", LOWER(C201), "/", E201, "/config"))</f>
        <v/>
      </c>
      <c r="AB201" s="8" t="str">
        <f>IF(ISBLANK(Z201),  "", _xlfn.CONCAT(LOWER(C201), "/", E201))</f>
        <v/>
      </c>
      <c r="AE201" s="8"/>
      <c r="AO201" s="8" t="str">
        <f>IF(AND(ISBLANK(AM201), ISBLANK(AN201)), "", _xlfn.CONCAT("[", IF(ISBLANK(AM201), "", _xlfn.CONCAT("[""mac"", """, AM201, """]")), IF(ISBLANK(AN201), "", _xlfn.CONCAT(", [""ip"", """, AN201, """]")), "]"))</f>
        <v/>
      </c>
    </row>
    <row r="202" spans="1:41" ht="16" hidden="1" customHeight="1" x14ac:dyDescent="0.2">
      <c r="A202" s="8">
        <v>2156</v>
      </c>
      <c r="B202" s="8" t="s">
        <v>26</v>
      </c>
      <c r="C202" s="8" t="s">
        <v>256</v>
      </c>
      <c r="D202" s="8" t="s">
        <v>27</v>
      </c>
      <c r="E202" s="8" t="s">
        <v>277</v>
      </c>
      <c r="F202" s="8" t="str">
        <f>IF(ISBLANK(E202), "", Table2[[#This Row],[unique_id]])</f>
        <v>laundry_vacuum_charger_today_s_consumption</v>
      </c>
      <c r="G202" s="8" t="s">
        <v>248</v>
      </c>
      <c r="H202" s="8" t="s">
        <v>233</v>
      </c>
      <c r="I202" s="8" t="s">
        <v>141</v>
      </c>
      <c r="L202" s="8" t="s">
        <v>136</v>
      </c>
      <c r="N202" s="8" t="s">
        <v>706</v>
      </c>
      <c r="O202" s="10"/>
      <c r="P202" s="10"/>
      <c r="Q202" s="10"/>
      <c r="R202" s="10"/>
      <c r="S202" s="10"/>
      <c r="T202" s="8"/>
      <c r="U202" s="8" t="s">
        <v>455</v>
      </c>
      <c r="W202" s="8" t="s">
        <v>290</v>
      </c>
      <c r="Y202" s="10"/>
      <c r="AA202" s="8" t="str">
        <f>IF(ISBLANK(Z202),  "", _xlfn.CONCAT("haas/entity/sensor/", LOWER(C202), "/", E202, "/config"))</f>
        <v/>
      </c>
      <c r="AB202" s="8" t="str">
        <f>IF(ISBLANK(Z202),  "", _xlfn.CONCAT(LOWER(C202), "/", E202))</f>
        <v/>
      </c>
      <c r="AE202" s="8"/>
      <c r="AO202" s="8" t="str">
        <f>IF(AND(ISBLANK(AM202), ISBLANK(AN202)), "", _xlfn.CONCAT("[", IF(ISBLANK(AM202), "", _xlfn.CONCAT("[""mac"", """, AM202, """]")), IF(ISBLANK(AN202), "", _xlfn.CONCAT(", [""ip"", """, AN202, """]")), "]"))</f>
        <v/>
      </c>
    </row>
    <row r="203" spans="1:41" ht="16" hidden="1" customHeight="1" x14ac:dyDescent="0.2">
      <c r="A203" s="8">
        <v>2157</v>
      </c>
      <c r="B203" s="8" t="s">
        <v>26</v>
      </c>
      <c r="C203" s="8" t="s">
        <v>152</v>
      </c>
      <c r="D203" s="8" t="s">
        <v>27</v>
      </c>
      <c r="E203" s="8" t="s">
        <v>465</v>
      </c>
      <c r="F203" s="8" t="str">
        <f>IF(ISBLANK(E203), "", Table2[[#This Row],[unique_id]])</f>
        <v>home_lights_energy_daily</v>
      </c>
      <c r="G203" s="8" t="s">
        <v>446</v>
      </c>
      <c r="H203" s="8" t="s">
        <v>233</v>
      </c>
      <c r="I203" s="8" t="s">
        <v>141</v>
      </c>
      <c r="L203" s="8" t="s">
        <v>136</v>
      </c>
      <c r="N203" s="8" t="s">
        <v>706</v>
      </c>
      <c r="O203" s="10"/>
      <c r="P203" s="10"/>
      <c r="Q203" s="10"/>
      <c r="R203" s="10"/>
      <c r="S203" s="10"/>
      <c r="T203" s="8"/>
      <c r="U203" s="8" t="s">
        <v>455</v>
      </c>
      <c r="W203" s="8" t="s">
        <v>290</v>
      </c>
      <c r="Y203" s="10"/>
      <c r="AA203" s="8" t="str">
        <f>IF(ISBLANK(Z203),  "", _xlfn.CONCAT("haas/entity/sensor/", LOWER(C203), "/", E203, "/config"))</f>
        <v/>
      </c>
      <c r="AB203" s="8" t="str">
        <f>IF(ISBLANK(Z203),  "", _xlfn.CONCAT(LOWER(C203), "/", E203))</f>
        <v/>
      </c>
      <c r="AE203" s="8"/>
      <c r="AO203" s="8" t="str">
        <f>IF(AND(ISBLANK(AM203), ISBLANK(AN203)), "", _xlfn.CONCAT("[", IF(ISBLANK(AM203), "", _xlfn.CONCAT("[""mac"", """, AM203, """]")), IF(ISBLANK(AN203), "", _xlfn.CONCAT(", [""ip"", """, AN203, """]")), "]"))</f>
        <v/>
      </c>
    </row>
    <row r="204" spans="1:41" ht="16" hidden="1" customHeight="1" x14ac:dyDescent="0.2">
      <c r="A204" s="8">
        <v>2158</v>
      </c>
      <c r="B204" s="8" t="s">
        <v>26</v>
      </c>
      <c r="C204" s="8" t="s">
        <v>152</v>
      </c>
      <c r="D204" s="8" t="s">
        <v>27</v>
      </c>
      <c r="E204" s="8" t="s">
        <v>466</v>
      </c>
      <c r="F204" s="8" t="str">
        <f>IF(ISBLANK(E204), "", Table2[[#This Row],[unique_id]])</f>
        <v>home_fans_energy_daily</v>
      </c>
      <c r="G204" s="8" t="s">
        <v>447</v>
      </c>
      <c r="H204" s="8" t="s">
        <v>233</v>
      </c>
      <c r="I204" s="8" t="s">
        <v>141</v>
      </c>
      <c r="L204" s="8" t="s">
        <v>136</v>
      </c>
      <c r="N204" s="8" t="s">
        <v>706</v>
      </c>
      <c r="O204" s="10"/>
      <c r="P204" s="10"/>
      <c r="Q204" s="10"/>
      <c r="R204" s="10"/>
      <c r="S204" s="10"/>
      <c r="T204" s="8"/>
      <c r="U204" s="8" t="s">
        <v>455</v>
      </c>
      <c r="W204" s="8" t="s">
        <v>290</v>
      </c>
      <c r="Y204" s="10"/>
      <c r="AA204" s="8" t="str">
        <f>IF(ISBLANK(Z204),  "", _xlfn.CONCAT("haas/entity/sensor/", LOWER(C204), "/", E204, "/config"))</f>
        <v/>
      </c>
      <c r="AB204" s="8" t="str">
        <f>IF(ISBLANK(Z204),  "", _xlfn.CONCAT(LOWER(C204), "/", E204))</f>
        <v/>
      </c>
      <c r="AE204" s="8"/>
      <c r="AO204" s="8" t="str">
        <f>IF(AND(ISBLANK(AM204), ISBLANK(AN204)), "", _xlfn.CONCAT("[", IF(ISBLANK(AM204), "", _xlfn.CONCAT("[""mac"", """, AM204, """]")), IF(ISBLANK(AN204), "", _xlfn.CONCAT(", [""ip"", """, AN204, """]")), "]"))</f>
        <v/>
      </c>
    </row>
    <row r="205" spans="1:41" ht="16" hidden="1" customHeight="1" x14ac:dyDescent="0.2">
      <c r="A205" s="8">
        <v>2159</v>
      </c>
      <c r="B205" s="8" t="s">
        <v>232</v>
      </c>
      <c r="C205" s="8" t="s">
        <v>469</v>
      </c>
      <c r="D205" s="8" t="s">
        <v>27</v>
      </c>
      <c r="E205" s="8" t="s">
        <v>721</v>
      </c>
      <c r="F205" s="8" t="str">
        <f>IF(ISBLANK(E205), "", Table2[[#This Row],[unique_id]])</f>
        <v>outdoor_pool_filter_energy_daily</v>
      </c>
      <c r="G205" s="8" t="s">
        <v>436</v>
      </c>
      <c r="H205" s="8" t="s">
        <v>233</v>
      </c>
      <c r="I205" s="8" t="s">
        <v>141</v>
      </c>
      <c r="L205" s="8" t="s">
        <v>136</v>
      </c>
      <c r="N205" s="8" t="s">
        <v>706</v>
      </c>
      <c r="O205" s="10"/>
      <c r="P205" s="10"/>
      <c r="Q205" s="10"/>
      <c r="R205" s="10"/>
      <c r="S205" s="10"/>
      <c r="T205" s="8"/>
      <c r="U205" s="8" t="s">
        <v>455</v>
      </c>
      <c r="W205" s="8" t="s">
        <v>290</v>
      </c>
      <c r="Y205" s="10"/>
      <c r="AA205" s="8" t="str">
        <f>IF(ISBLANK(Z205),  "", _xlfn.CONCAT("haas/entity/sensor/", LOWER(C205), "/", E205, "/config"))</f>
        <v/>
      </c>
      <c r="AB205" s="8" t="str">
        <f>IF(ISBLANK(Z205),  "", _xlfn.CONCAT(LOWER(C205), "/", E205))</f>
        <v/>
      </c>
      <c r="AE205" s="8"/>
      <c r="AO205" s="8" t="str">
        <f>IF(AND(ISBLANK(AM205), ISBLANK(AN205)), "", _xlfn.CONCAT("[", IF(ISBLANK(AM205), "", _xlfn.CONCAT("[""mac"", """, AM205, """]")), IF(ISBLANK(AN205), "", _xlfn.CONCAT(", [""ip"", """, AN205, """]")), "]"))</f>
        <v/>
      </c>
    </row>
    <row r="206" spans="1:41" ht="16" hidden="1" customHeight="1" x14ac:dyDescent="0.2">
      <c r="A206" s="8">
        <v>2160</v>
      </c>
      <c r="B206" s="8" t="s">
        <v>931</v>
      </c>
      <c r="C206" s="8" t="s">
        <v>469</v>
      </c>
      <c r="D206" s="8" t="s">
        <v>27</v>
      </c>
      <c r="E206" s="8" t="s">
        <v>723</v>
      </c>
      <c r="F206" s="8" t="str">
        <f>IF(ISBLANK(E206), "", Table2[[#This Row],[unique_id]])</f>
        <v>roof_water_heater_booster_energy_today</v>
      </c>
      <c r="G206" s="8" t="s">
        <v>724</v>
      </c>
      <c r="H206" s="8" t="s">
        <v>233</v>
      </c>
      <c r="I206" s="8" t="s">
        <v>141</v>
      </c>
      <c r="L206" s="8" t="s">
        <v>136</v>
      </c>
      <c r="N206" s="8" t="s">
        <v>706</v>
      </c>
      <c r="O206" s="10"/>
      <c r="P206" s="10"/>
      <c r="Q206" s="10"/>
      <c r="R206" s="10"/>
      <c r="S206" s="10"/>
      <c r="T206" s="8"/>
      <c r="U206" s="8" t="s">
        <v>455</v>
      </c>
      <c r="W206" s="8" t="s">
        <v>290</v>
      </c>
      <c r="Y206" s="10"/>
      <c r="AA206" s="8" t="str">
        <f>IF(ISBLANK(Z206),  "", _xlfn.CONCAT("haas/entity/sensor/", LOWER(C206), "/", E206, "/config"))</f>
        <v/>
      </c>
      <c r="AB206" s="8" t="str">
        <f>IF(ISBLANK(Z206),  "", _xlfn.CONCAT(LOWER(C206), "/", E206))</f>
        <v/>
      </c>
      <c r="AE206" s="8"/>
      <c r="AO206" s="8" t="str">
        <f>IF(AND(ISBLANK(AM206), ISBLANK(AN206)), "", _xlfn.CONCAT("[", IF(ISBLANK(AM206), "", _xlfn.CONCAT("[""mac"", """, AM206, """]")), IF(ISBLANK(AN206), "", _xlfn.CONCAT(", [""ip"", """, AN206, """]")), "]"))</f>
        <v/>
      </c>
    </row>
    <row r="207" spans="1:41" ht="16" hidden="1" customHeight="1" x14ac:dyDescent="0.2">
      <c r="A207" s="8">
        <v>2161</v>
      </c>
      <c r="B207" s="8" t="s">
        <v>26</v>
      </c>
      <c r="C207" s="8" t="s">
        <v>256</v>
      </c>
      <c r="D207" s="8" t="s">
        <v>27</v>
      </c>
      <c r="E207" s="8" t="s">
        <v>267</v>
      </c>
      <c r="F207" s="8" t="str">
        <f>IF(ISBLANK(E207), "", Table2[[#This Row],[unique_id]])</f>
        <v>kitchen_dish_washer_today_s_consumption</v>
      </c>
      <c r="G207" s="8" t="s">
        <v>246</v>
      </c>
      <c r="H207" s="8" t="s">
        <v>233</v>
      </c>
      <c r="I207" s="8" t="s">
        <v>141</v>
      </c>
      <c r="L207" s="8" t="s">
        <v>136</v>
      </c>
      <c r="N207" s="8" t="s">
        <v>706</v>
      </c>
      <c r="O207" s="10"/>
      <c r="P207" s="10"/>
      <c r="Q207" s="10"/>
      <c r="R207" s="10"/>
      <c r="S207" s="10"/>
      <c r="T207" s="8"/>
      <c r="U207" s="8" t="s">
        <v>455</v>
      </c>
      <c r="W207" s="8" t="s">
        <v>290</v>
      </c>
      <c r="Y207" s="10"/>
      <c r="AA207" s="8" t="str">
        <f>IF(ISBLANK(Z207),  "", _xlfn.CONCAT("haas/entity/sensor/", LOWER(C207), "/", E207, "/config"))</f>
        <v/>
      </c>
      <c r="AB207" s="8" t="str">
        <f>IF(ISBLANK(Z207),  "", _xlfn.CONCAT(LOWER(C207), "/", E207))</f>
        <v/>
      </c>
      <c r="AE207" s="8"/>
      <c r="AO207" s="8" t="str">
        <f>IF(AND(ISBLANK(AM207), ISBLANK(AN207)), "", _xlfn.CONCAT("[", IF(ISBLANK(AM207), "", _xlfn.CONCAT("[""mac"", """, AM207, """]")), IF(ISBLANK(AN207), "", _xlfn.CONCAT(", [""ip"", """, AN207, """]")), "]"))</f>
        <v/>
      </c>
    </row>
    <row r="208" spans="1:41" ht="16" hidden="1" customHeight="1" x14ac:dyDescent="0.2">
      <c r="A208" s="8">
        <v>2162</v>
      </c>
      <c r="B208" s="8" t="s">
        <v>26</v>
      </c>
      <c r="C208" s="8" t="s">
        <v>256</v>
      </c>
      <c r="D208" s="8" t="s">
        <v>27</v>
      </c>
      <c r="E208" s="8" t="s">
        <v>268</v>
      </c>
      <c r="F208" s="8" t="str">
        <f>IF(ISBLANK(E208), "", Table2[[#This Row],[unique_id]])</f>
        <v>laundry_clothes_dryer_today_s_consumption</v>
      </c>
      <c r="G208" s="8" t="s">
        <v>247</v>
      </c>
      <c r="H208" s="8" t="s">
        <v>233</v>
      </c>
      <c r="I208" s="8" t="s">
        <v>141</v>
      </c>
      <c r="L208" s="8" t="s">
        <v>136</v>
      </c>
      <c r="N208" s="8" t="s">
        <v>706</v>
      </c>
      <c r="O208" s="10"/>
      <c r="P208" s="10"/>
      <c r="Q208" s="10"/>
      <c r="R208" s="10"/>
      <c r="S208" s="10"/>
      <c r="T208" s="8"/>
      <c r="U208" s="8" t="s">
        <v>455</v>
      </c>
      <c r="W208" s="8" t="s">
        <v>290</v>
      </c>
      <c r="Y208" s="10"/>
      <c r="AA208" s="8" t="str">
        <f>IF(ISBLANK(Z208),  "", _xlfn.CONCAT("haas/entity/sensor/", LOWER(C208), "/", E208, "/config"))</f>
        <v/>
      </c>
      <c r="AB208" s="8" t="str">
        <f>IF(ISBLANK(Z208),  "", _xlfn.CONCAT(LOWER(C208), "/", E208))</f>
        <v/>
      </c>
      <c r="AE208" s="8"/>
      <c r="AO208" s="8" t="str">
        <f>IF(AND(ISBLANK(AM208), ISBLANK(AN208)), "", _xlfn.CONCAT("[", IF(ISBLANK(AM208), "", _xlfn.CONCAT("[""mac"", """, AM208, """]")), IF(ISBLANK(AN208), "", _xlfn.CONCAT(", [""ip"", """, AN208, """]")), "]"))</f>
        <v/>
      </c>
    </row>
    <row r="209" spans="1:41" ht="16" hidden="1" customHeight="1" x14ac:dyDescent="0.2">
      <c r="A209" s="8">
        <v>2163</v>
      </c>
      <c r="B209" s="8" t="s">
        <v>26</v>
      </c>
      <c r="C209" s="8" t="s">
        <v>256</v>
      </c>
      <c r="D209" s="8" t="s">
        <v>27</v>
      </c>
      <c r="E209" s="8" t="s">
        <v>269</v>
      </c>
      <c r="F209" s="8" t="str">
        <f>IF(ISBLANK(E209), "", Table2[[#This Row],[unique_id]])</f>
        <v>laundry_washing_machine_today_s_consumption</v>
      </c>
      <c r="G209" s="8" t="s">
        <v>245</v>
      </c>
      <c r="H209" s="8" t="s">
        <v>233</v>
      </c>
      <c r="I209" s="8" t="s">
        <v>141</v>
      </c>
      <c r="L209" s="8" t="s">
        <v>136</v>
      </c>
      <c r="N209" s="8" t="s">
        <v>706</v>
      </c>
      <c r="O209" s="10"/>
      <c r="P209" s="10"/>
      <c r="Q209" s="10"/>
      <c r="R209" s="10"/>
      <c r="S209" s="10"/>
      <c r="T209" s="8"/>
      <c r="U209" s="8" t="s">
        <v>455</v>
      </c>
      <c r="W209" s="8" t="s">
        <v>290</v>
      </c>
      <c r="Y209" s="10"/>
      <c r="AA209" s="8" t="str">
        <f>IF(ISBLANK(Z209),  "", _xlfn.CONCAT("haas/entity/sensor/", LOWER(C209), "/", E209, "/config"))</f>
        <v/>
      </c>
      <c r="AB209" s="8" t="str">
        <f>IF(ISBLANK(Z209),  "", _xlfn.CONCAT(LOWER(C209), "/", E209))</f>
        <v/>
      </c>
      <c r="AE209" s="8"/>
      <c r="AO209" s="8" t="str">
        <f>IF(AND(ISBLANK(AM209), ISBLANK(AN209)), "", _xlfn.CONCAT("[", IF(ISBLANK(AM209), "", _xlfn.CONCAT("[""mac"", """, AM209, """]")), IF(ISBLANK(AN209), "", _xlfn.CONCAT(", [""ip"", """, AN209, """]")), "]"))</f>
        <v/>
      </c>
    </row>
    <row r="210" spans="1:41" ht="16" hidden="1" customHeight="1" x14ac:dyDescent="0.2">
      <c r="A210" s="8">
        <v>2164</v>
      </c>
      <c r="B210" s="8" t="s">
        <v>931</v>
      </c>
      <c r="C210" s="8" t="s">
        <v>256</v>
      </c>
      <c r="D210" s="8" t="s">
        <v>27</v>
      </c>
      <c r="E210" s="8" t="s">
        <v>270</v>
      </c>
      <c r="F210" s="8" t="str">
        <f>IF(ISBLANK(E210), "", Table2[[#This Row],[unique_id]])</f>
        <v>kitchen_coffee_machine_today_s_consumption</v>
      </c>
      <c r="G210" s="8" t="s">
        <v>135</v>
      </c>
      <c r="H210" s="8" t="s">
        <v>233</v>
      </c>
      <c r="I210" s="8" t="s">
        <v>141</v>
      </c>
      <c r="L210" s="8" t="s">
        <v>136</v>
      </c>
      <c r="N210" s="8" t="s">
        <v>706</v>
      </c>
      <c r="O210" s="10"/>
      <c r="P210" s="10"/>
      <c r="Q210" s="10"/>
      <c r="R210" s="10"/>
      <c r="S210" s="10"/>
      <c r="T210" s="8"/>
      <c r="U210" s="8" t="s">
        <v>455</v>
      </c>
      <c r="W210" s="8" t="s">
        <v>290</v>
      </c>
      <c r="Y210" s="10"/>
      <c r="AA210" s="8" t="str">
        <f>IF(ISBLANK(Z210),  "", _xlfn.CONCAT("haas/entity/sensor/", LOWER(C210), "/", E210, "/config"))</f>
        <v/>
      </c>
      <c r="AB210" s="8" t="str">
        <f>IF(ISBLANK(Z210),  "", _xlfn.CONCAT(LOWER(C210), "/", E210))</f>
        <v/>
      </c>
      <c r="AE210" s="8"/>
      <c r="AO210" s="8" t="str">
        <f>IF(AND(ISBLANK(AM210), ISBLANK(AN210)), "", _xlfn.CONCAT("[", IF(ISBLANK(AM210), "", _xlfn.CONCAT("[""mac"", """, AM210, """]")), IF(ISBLANK(AN210), "", _xlfn.CONCAT(", [""ip"", """, AN210, """]")), "]"))</f>
        <v/>
      </c>
    </row>
    <row r="211" spans="1:41" ht="16" hidden="1" customHeight="1" x14ac:dyDescent="0.2">
      <c r="A211" s="8">
        <v>2165</v>
      </c>
      <c r="B211" s="8" t="s">
        <v>26</v>
      </c>
      <c r="C211" s="8" t="s">
        <v>256</v>
      </c>
      <c r="D211" s="8" t="s">
        <v>27</v>
      </c>
      <c r="E211" s="8" t="s">
        <v>271</v>
      </c>
      <c r="F211" s="8" t="str">
        <f>IF(ISBLANK(E211), "", Table2[[#This Row],[unique_id]])</f>
        <v>kitchen_fridge_today_s_consumption</v>
      </c>
      <c r="G211" s="8" t="s">
        <v>241</v>
      </c>
      <c r="H211" s="8" t="s">
        <v>233</v>
      </c>
      <c r="I211" s="8" t="s">
        <v>141</v>
      </c>
      <c r="L211" s="8" t="s">
        <v>136</v>
      </c>
      <c r="N211" s="8" t="s">
        <v>706</v>
      </c>
      <c r="O211" s="10"/>
      <c r="P211" s="10"/>
      <c r="Q211" s="10"/>
      <c r="R211" s="10"/>
      <c r="S211" s="10"/>
      <c r="T211" s="8"/>
      <c r="U211" s="8" t="s">
        <v>455</v>
      </c>
      <c r="W211" s="8" t="s">
        <v>290</v>
      </c>
      <c r="Y211" s="10"/>
      <c r="AA211" s="8" t="str">
        <f>IF(ISBLANK(Z211),  "", _xlfn.CONCAT("haas/entity/sensor/", LOWER(C211), "/", E211, "/config"))</f>
        <v/>
      </c>
      <c r="AB211" s="8" t="str">
        <f>IF(ISBLANK(Z211),  "", _xlfn.CONCAT(LOWER(C211), "/", E211))</f>
        <v/>
      </c>
      <c r="AE211" s="8"/>
      <c r="AO211" s="8" t="str">
        <f>IF(AND(ISBLANK(AM211), ISBLANK(AN211)), "", _xlfn.CONCAT("[", IF(ISBLANK(AM211), "", _xlfn.CONCAT("[""mac"", """, AM211, """]")), IF(ISBLANK(AN211), "", _xlfn.CONCAT(", [""ip"", """, AN211, """]")), "]"))</f>
        <v/>
      </c>
    </row>
    <row r="212" spans="1:41" ht="16" hidden="1" customHeight="1" x14ac:dyDescent="0.2">
      <c r="A212" s="8">
        <v>2166</v>
      </c>
      <c r="B212" s="8" t="s">
        <v>26</v>
      </c>
      <c r="C212" s="8" t="s">
        <v>256</v>
      </c>
      <c r="D212" s="8" t="s">
        <v>27</v>
      </c>
      <c r="E212" s="8" t="s">
        <v>272</v>
      </c>
      <c r="F212" s="8" t="str">
        <f>IF(ISBLANK(E212), "", Table2[[#This Row],[unique_id]])</f>
        <v>deck_freezer_today_s_consumption</v>
      </c>
      <c r="G212" s="8" t="s">
        <v>242</v>
      </c>
      <c r="H212" s="8" t="s">
        <v>233</v>
      </c>
      <c r="I212" s="8" t="s">
        <v>141</v>
      </c>
      <c r="L212" s="8" t="s">
        <v>136</v>
      </c>
      <c r="N212" s="8" t="s">
        <v>706</v>
      </c>
      <c r="O212" s="10"/>
      <c r="P212" s="10"/>
      <c r="Q212" s="10"/>
      <c r="R212" s="10"/>
      <c r="S212" s="10"/>
      <c r="T212" s="8"/>
      <c r="U212" s="8" t="s">
        <v>455</v>
      </c>
      <c r="W212" s="8" t="s">
        <v>290</v>
      </c>
      <c r="Y212" s="10"/>
      <c r="AA212" s="8" t="str">
        <f>IF(ISBLANK(Z212),  "", _xlfn.CONCAT("haas/entity/sensor/", LOWER(C212), "/", E212, "/config"))</f>
        <v/>
      </c>
      <c r="AB212" s="8" t="str">
        <f>IF(ISBLANK(Z212),  "", _xlfn.CONCAT(LOWER(C212), "/", E212))</f>
        <v/>
      </c>
      <c r="AE212" s="8"/>
      <c r="AO212" s="8" t="str">
        <f>IF(AND(ISBLANK(AM212), ISBLANK(AN212)), "", _xlfn.CONCAT("[", IF(ISBLANK(AM212), "", _xlfn.CONCAT("[""mac"", """, AM212, """]")), IF(ISBLANK(AN212), "", _xlfn.CONCAT(", [""ip"", """, AN212, """]")), "]"))</f>
        <v/>
      </c>
    </row>
    <row r="213" spans="1:41" ht="16" hidden="1" customHeight="1" x14ac:dyDescent="0.2">
      <c r="A213" s="8">
        <v>2167</v>
      </c>
      <c r="B213" s="8" t="s">
        <v>26</v>
      </c>
      <c r="C213" s="8" t="s">
        <v>256</v>
      </c>
      <c r="D213" s="8" t="s">
        <v>27</v>
      </c>
      <c r="E213" s="8" t="s">
        <v>479</v>
      </c>
      <c r="F213" s="8" t="str">
        <f>IF(ISBLANK(E213), "", Table2[[#This Row],[unique_id]])</f>
        <v>deck_festoons_today_s_consumption</v>
      </c>
      <c r="G213" s="8" t="s">
        <v>391</v>
      </c>
      <c r="H213" s="8" t="s">
        <v>233</v>
      </c>
      <c r="I213" s="8" t="s">
        <v>141</v>
      </c>
      <c r="L213" s="8" t="s">
        <v>136</v>
      </c>
      <c r="N213" s="8" t="s">
        <v>706</v>
      </c>
      <c r="O213" s="10"/>
      <c r="P213" s="10"/>
      <c r="Q213" s="10"/>
      <c r="R213" s="10"/>
      <c r="S213" s="10"/>
      <c r="T213" s="8"/>
      <c r="U213" s="8" t="s">
        <v>455</v>
      </c>
      <c r="W213" s="8" t="s">
        <v>290</v>
      </c>
      <c r="Y213" s="10"/>
      <c r="AA213" s="8" t="str">
        <f>IF(ISBLANK(Z213),  "", _xlfn.CONCAT("haas/entity/sensor/", LOWER(C213), "/", E213, "/config"))</f>
        <v/>
      </c>
      <c r="AB213" s="8" t="str">
        <f>IF(ISBLANK(Z213),  "", _xlfn.CONCAT(LOWER(C213), "/", E213))</f>
        <v/>
      </c>
      <c r="AE213" s="8"/>
      <c r="AO213" s="8" t="str">
        <f>IF(AND(ISBLANK(AM213), ISBLANK(AN213)), "", _xlfn.CONCAT("[", IF(ISBLANK(AM213), "", _xlfn.CONCAT("[""mac"", """, AM213, """]")), IF(ISBLANK(AN213), "", _xlfn.CONCAT(", [""ip"", """, AN213, """]")), "]"))</f>
        <v/>
      </c>
    </row>
    <row r="214" spans="1:41" ht="16" hidden="1" customHeight="1" x14ac:dyDescent="0.2">
      <c r="A214" s="8">
        <v>2168</v>
      </c>
      <c r="B214" s="8" t="s">
        <v>26</v>
      </c>
      <c r="C214" s="8" t="s">
        <v>256</v>
      </c>
      <c r="D214" s="8" t="s">
        <v>27</v>
      </c>
      <c r="E214" s="8" t="s">
        <v>944</v>
      </c>
      <c r="F214" s="8" t="str">
        <f>IF(ISBLANK(E214), "", Table2[[#This Row],[unique_id]])</f>
        <v>landing_festoons_today_s_consumption</v>
      </c>
      <c r="G214" s="8" t="s">
        <v>888</v>
      </c>
      <c r="H214" s="8" t="s">
        <v>233</v>
      </c>
      <c r="I214" s="8" t="s">
        <v>141</v>
      </c>
      <c r="L214" s="8" t="s">
        <v>136</v>
      </c>
      <c r="N214" s="8" t="s">
        <v>706</v>
      </c>
      <c r="O214" s="10"/>
      <c r="P214" s="10"/>
      <c r="Q214" s="10"/>
      <c r="R214" s="10"/>
      <c r="S214" s="10"/>
      <c r="T214" s="8"/>
      <c r="U214" s="8" t="s">
        <v>455</v>
      </c>
      <c r="W214" s="8" t="s">
        <v>290</v>
      </c>
      <c r="Y214" s="10"/>
      <c r="AA214" s="8" t="str">
        <f>IF(ISBLANK(Z214),  "", _xlfn.CONCAT("haas/entity/sensor/", LOWER(C214), "/", E214, "/config"))</f>
        <v/>
      </c>
      <c r="AB214" s="8" t="str">
        <f>IF(ISBLANK(Z214),  "", _xlfn.CONCAT(LOWER(C214), "/", E214))</f>
        <v/>
      </c>
      <c r="AE214" s="8"/>
      <c r="AO214" s="8" t="str">
        <f>IF(AND(ISBLANK(AM214), ISBLANK(AN214)), "", _xlfn.CONCAT("[", IF(ISBLANK(AM214), "", _xlfn.CONCAT("[""mac"", """, AM214, """]")), IF(ISBLANK(AN214), "", _xlfn.CONCAT(", [""ip"", """, AN214, """]")), "]"))</f>
        <v/>
      </c>
    </row>
    <row r="215" spans="1:41" ht="16" hidden="1" customHeight="1" x14ac:dyDescent="0.2">
      <c r="A215" s="8">
        <v>2169</v>
      </c>
      <c r="B215" s="8" t="s">
        <v>26</v>
      </c>
      <c r="C215" s="8" t="s">
        <v>256</v>
      </c>
      <c r="D215" s="8" t="s">
        <v>27</v>
      </c>
      <c r="E215" s="8" t="s">
        <v>942</v>
      </c>
      <c r="F215" s="8" t="str">
        <f>IF(ISBLANK(E215), "", Table2[[#This Row],[unique_id]])</f>
        <v>lounge_tv_outlet_today_s_consumption</v>
      </c>
      <c r="G215" s="8" t="s">
        <v>188</v>
      </c>
      <c r="H215" s="8" t="s">
        <v>233</v>
      </c>
      <c r="I215" s="8" t="s">
        <v>141</v>
      </c>
      <c r="L215" s="8" t="s">
        <v>136</v>
      </c>
      <c r="N215" s="8" t="s">
        <v>706</v>
      </c>
      <c r="O215" s="10"/>
      <c r="P215" s="10"/>
      <c r="Q215" s="10"/>
      <c r="R215" s="10"/>
      <c r="S215" s="10"/>
      <c r="T215" s="8"/>
      <c r="U215" s="8" t="s">
        <v>455</v>
      </c>
      <c r="W215" s="8" t="s">
        <v>290</v>
      </c>
      <c r="Y215" s="10"/>
      <c r="AA215" s="8" t="str">
        <f>IF(ISBLANK(Z215),  "", _xlfn.CONCAT("haas/entity/sensor/", LOWER(C215), "/", E215, "/config"))</f>
        <v/>
      </c>
      <c r="AB215" s="8" t="str">
        <f>IF(ISBLANK(Z215),  "", _xlfn.CONCAT(LOWER(C215), "/", E215))</f>
        <v/>
      </c>
      <c r="AE215" s="8"/>
      <c r="AO215" s="8" t="str">
        <f>IF(AND(ISBLANK(AM215), ISBLANK(AN215)), "", _xlfn.CONCAT("[", IF(ISBLANK(AM215), "", _xlfn.CONCAT("[""mac"", """, AM215, """]")), IF(ISBLANK(AN215), "", _xlfn.CONCAT(", [""ip"", """, AN215, """]")), "]"))</f>
        <v/>
      </c>
    </row>
    <row r="216" spans="1:41" ht="16" hidden="1" customHeight="1" x14ac:dyDescent="0.2">
      <c r="A216" s="8">
        <v>2170</v>
      </c>
      <c r="B216" s="8" t="s">
        <v>26</v>
      </c>
      <c r="C216" s="8" t="s">
        <v>256</v>
      </c>
      <c r="D216" s="8" t="s">
        <v>27</v>
      </c>
      <c r="E216" s="8" t="s">
        <v>273</v>
      </c>
      <c r="F216" s="8" t="str">
        <f>IF(ISBLANK(E216), "", Table2[[#This Row],[unique_id]])</f>
        <v>bathroom_rails_today_s_consumption</v>
      </c>
      <c r="G216" s="8" t="s">
        <v>727</v>
      </c>
      <c r="H216" s="8" t="s">
        <v>233</v>
      </c>
      <c r="I216" s="8" t="s">
        <v>141</v>
      </c>
      <c r="L216" s="8" t="s">
        <v>136</v>
      </c>
      <c r="N216" s="8" t="s">
        <v>706</v>
      </c>
      <c r="O216" s="10"/>
      <c r="P216" s="10"/>
      <c r="Q216" s="10"/>
      <c r="R216" s="10"/>
      <c r="S216" s="10"/>
      <c r="T216" s="8"/>
      <c r="U216" s="8" t="s">
        <v>455</v>
      </c>
      <c r="W216" s="8" t="s">
        <v>290</v>
      </c>
      <c r="Y216" s="10"/>
      <c r="AA216" s="8" t="str">
        <f>IF(ISBLANK(Z216),  "", _xlfn.CONCAT("haas/entity/sensor/", LOWER(C216), "/", E216, "/config"))</f>
        <v/>
      </c>
      <c r="AB216" s="8" t="str">
        <f>IF(ISBLANK(Z216),  "", _xlfn.CONCAT(LOWER(C216), "/", E216))</f>
        <v/>
      </c>
      <c r="AE216" s="8"/>
      <c r="AO216" s="8" t="str">
        <f>IF(AND(ISBLANK(AM216), ISBLANK(AN216)), "", _xlfn.CONCAT("[", IF(ISBLANK(AM216), "", _xlfn.CONCAT("[""mac"", """, AM216, """]")), IF(ISBLANK(AN216), "", _xlfn.CONCAT(", [""ip"", """, AN216, """]")), "]"))</f>
        <v/>
      </c>
    </row>
    <row r="217" spans="1:41" ht="16" hidden="1" customHeight="1" x14ac:dyDescent="0.2">
      <c r="A217" s="8">
        <v>2171</v>
      </c>
      <c r="B217" s="8" t="s">
        <v>26</v>
      </c>
      <c r="C217" s="8" t="s">
        <v>256</v>
      </c>
      <c r="D217" s="8" t="s">
        <v>27</v>
      </c>
      <c r="E217" s="8" t="s">
        <v>274</v>
      </c>
      <c r="F217" s="8" t="str">
        <f>IF(ISBLANK(E217), "", Table2[[#This Row],[unique_id]])</f>
        <v>study_outlet_today_s_consumption</v>
      </c>
      <c r="G217" s="8" t="s">
        <v>244</v>
      </c>
      <c r="H217" s="8" t="s">
        <v>233</v>
      </c>
      <c r="I217" s="8" t="s">
        <v>141</v>
      </c>
      <c r="L217" s="8" t="s">
        <v>136</v>
      </c>
      <c r="N217" s="8" t="s">
        <v>706</v>
      </c>
      <c r="O217" s="10"/>
      <c r="P217" s="10"/>
      <c r="Q217" s="10"/>
      <c r="R217" s="10"/>
      <c r="S217" s="10"/>
      <c r="T217" s="8"/>
      <c r="U217" s="8" t="s">
        <v>455</v>
      </c>
      <c r="W217" s="8" t="s">
        <v>290</v>
      </c>
      <c r="Y217" s="10"/>
      <c r="AA217" s="8" t="str">
        <f>IF(ISBLANK(Z217),  "", _xlfn.CONCAT("haas/entity/sensor/", LOWER(C217), "/", E217, "/config"))</f>
        <v/>
      </c>
      <c r="AB217" s="8" t="str">
        <f>IF(ISBLANK(Z217),  "", _xlfn.CONCAT(LOWER(C217), "/", E217))</f>
        <v/>
      </c>
      <c r="AE217" s="8"/>
      <c r="AO217" s="8" t="str">
        <f>IF(AND(ISBLANK(AM217), ISBLANK(AN217)), "", _xlfn.CONCAT("[", IF(ISBLANK(AM217), "", _xlfn.CONCAT("[""mac"", """, AM217, """]")), IF(ISBLANK(AN217), "", _xlfn.CONCAT(", [""ip"", """, AN217, """]")), "]"))</f>
        <v/>
      </c>
    </row>
    <row r="218" spans="1:41" ht="16" hidden="1" customHeight="1" x14ac:dyDescent="0.2">
      <c r="A218" s="8">
        <v>2172</v>
      </c>
      <c r="B218" s="8" t="s">
        <v>26</v>
      </c>
      <c r="C218" s="8" t="s">
        <v>256</v>
      </c>
      <c r="D218" s="8" t="s">
        <v>27</v>
      </c>
      <c r="E218" s="8" t="s">
        <v>275</v>
      </c>
      <c r="F218" s="8" t="str">
        <f>IF(ISBLANK(E218), "", Table2[[#This Row],[unique_id]])</f>
        <v>office_outlet_today_s_consumption</v>
      </c>
      <c r="G218" s="8" t="s">
        <v>243</v>
      </c>
      <c r="H218" s="8" t="s">
        <v>233</v>
      </c>
      <c r="I218" s="8" t="s">
        <v>141</v>
      </c>
      <c r="L218" s="8" t="s">
        <v>136</v>
      </c>
      <c r="N218" s="8" t="s">
        <v>706</v>
      </c>
      <c r="O218" s="10"/>
      <c r="P218" s="10"/>
      <c r="Q218" s="10"/>
      <c r="R218" s="10"/>
      <c r="S218" s="10"/>
      <c r="T218" s="8"/>
      <c r="U218" s="8" t="s">
        <v>455</v>
      </c>
      <c r="W218" s="8" t="s">
        <v>290</v>
      </c>
      <c r="Y218" s="10"/>
      <c r="AA218" s="8" t="str">
        <f>IF(ISBLANK(Z218),  "", _xlfn.CONCAT("haas/entity/sensor/", LOWER(C218), "/", E218, "/config"))</f>
        <v/>
      </c>
      <c r="AB218" s="8" t="str">
        <f>IF(ISBLANK(Z218),  "", _xlfn.CONCAT(LOWER(C218), "/", E218))</f>
        <v/>
      </c>
      <c r="AE218" s="8"/>
      <c r="AO218" s="8" t="str">
        <f>IF(AND(ISBLANK(AM218), ISBLANK(AN218)), "", _xlfn.CONCAT("[", IF(ISBLANK(AM218), "", _xlfn.CONCAT("[""mac"", """, AM218, """]")), IF(ISBLANK(AN218), "", _xlfn.CONCAT(", [""ip"", """, AN218, """]")), "]"))</f>
        <v/>
      </c>
    </row>
    <row r="219" spans="1:41" ht="16" hidden="1" customHeight="1" x14ac:dyDescent="0.2">
      <c r="A219" s="8">
        <v>2173</v>
      </c>
      <c r="B219" s="8" t="s">
        <v>26</v>
      </c>
      <c r="C219" s="8" t="s">
        <v>256</v>
      </c>
      <c r="D219" s="8" t="s">
        <v>27</v>
      </c>
      <c r="E219" s="8" t="s">
        <v>657</v>
      </c>
      <c r="F219" s="8" t="str">
        <f>IF(ISBLANK(E219), "", Table2[[#This Row],[unique_id]])</f>
        <v>roof_network_switch_today_s_consumption</v>
      </c>
      <c r="G219" s="8" t="s">
        <v>237</v>
      </c>
      <c r="H219" s="8" t="s">
        <v>233</v>
      </c>
      <c r="I219" s="8" t="s">
        <v>141</v>
      </c>
      <c r="N219" s="8" t="s">
        <v>706</v>
      </c>
      <c r="O219" s="10"/>
      <c r="P219" s="10"/>
      <c r="Q219" s="10"/>
      <c r="R219" s="10"/>
      <c r="S219" s="10"/>
      <c r="T219" s="8"/>
      <c r="Y219" s="10"/>
      <c r="AA219" s="8" t="str">
        <f>IF(ISBLANK(Z219),  "", _xlfn.CONCAT("haas/entity/sensor/", LOWER(C219), "/", E219, "/config"))</f>
        <v/>
      </c>
      <c r="AB219" s="8" t="str">
        <f>IF(ISBLANK(Z219),  "", _xlfn.CONCAT(LOWER(C219), "/", E219))</f>
        <v/>
      </c>
      <c r="AE219" s="8"/>
      <c r="AO219" s="8" t="str">
        <f>IF(AND(ISBLANK(AM219), ISBLANK(AN219)), "", _xlfn.CONCAT("[", IF(ISBLANK(AM219), "", _xlfn.CONCAT("[""mac"", """, AM219, """]")), IF(ISBLANK(AN219), "", _xlfn.CONCAT(", [""ip"", """, AN219, """]")), "]"))</f>
        <v/>
      </c>
    </row>
    <row r="220" spans="1:41" ht="16" hidden="1" customHeight="1" x14ac:dyDescent="0.2">
      <c r="A220" s="8">
        <v>2174</v>
      </c>
      <c r="B220" s="8" t="s">
        <v>26</v>
      </c>
      <c r="C220" s="8" t="s">
        <v>256</v>
      </c>
      <c r="D220" s="8" t="s">
        <v>27</v>
      </c>
      <c r="E220" s="8" t="s">
        <v>653</v>
      </c>
      <c r="F220" s="8" t="str">
        <f>IF(ISBLANK(E220), "", Table2[[#This Row],[unique_id]])</f>
        <v>rack_modem_today_s_consumption</v>
      </c>
      <c r="G220" s="8" t="s">
        <v>239</v>
      </c>
      <c r="H220" s="8" t="s">
        <v>233</v>
      </c>
      <c r="I220" s="8" t="s">
        <v>141</v>
      </c>
      <c r="N220" s="8" t="s">
        <v>706</v>
      </c>
      <c r="O220" s="10"/>
      <c r="P220" s="10"/>
      <c r="Q220" s="10"/>
      <c r="R220" s="10"/>
      <c r="S220" s="10"/>
      <c r="T220" s="8"/>
      <c r="Y220" s="10"/>
      <c r="AA220" s="8" t="str">
        <f>IF(ISBLANK(Z220),  "", _xlfn.CONCAT("haas/entity/sensor/", LOWER(C220), "/", E220, "/config"))</f>
        <v/>
      </c>
      <c r="AB220" s="8" t="str">
        <f>IF(ISBLANK(Z220),  "", _xlfn.CONCAT(LOWER(C220), "/", E220))</f>
        <v/>
      </c>
      <c r="AE220" s="8"/>
      <c r="AO220" s="8" t="str">
        <f>IF(AND(ISBLANK(AM220), ISBLANK(AN220)), "", _xlfn.CONCAT("[", IF(ISBLANK(AM220), "", _xlfn.CONCAT("[""mac"", """, AM220, """]")), IF(ISBLANK(AN220), "", _xlfn.CONCAT(", [""ip"", """, AN220, """]")), "]"))</f>
        <v/>
      </c>
    </row>
    <row r="221" spans="1:41" ht="16" hidden="1" customHeight="1" x14ac:dyDescent="0.2">
      <c r="A221" s="8">
        <v>2175</v>
      </c>
      <c r="B221" s="8" t="s">
        <v>26</v>
      </c>
      <c r="C221" s="8" t="s">
        <v>256</v>
      </c>
      <c r="D221" s="8" t="s">
        <v>27</v>
      </c>
      <c r="E221" s="8" t="s">
        <v>468</v>
      </c>
      <c r="F221" s="8" t="str">
        <f>IF(ISBLANK(E221), "", Table2[[#This Row],[unique_id]])</f>
        <v>server_network_energy_daily</v>
      </c>
      <c r="G221" s="8" t="s">
        <v>696</v>
      </c>
      <c r="H221" s="8" t="s">
        <v>233</v>
      </c>
      <c r="I221" s="8" t="s">
        <v>141</v>
      </c>
      <c r="L221" s="8" t="s">
        <v>136</v>
      </c>
      <c r="N221" s="8" t="s">
        <v>706</v>
      </c>
      <c r="O221" s="10"/>
      <c r="P221" s="10"/>
      <c r="Q221" s="10"/>
      <c r="R221" s="10"/>
      <c r="S221" s="10"/>
      <c r="T221" s="8"/>
      <c r="U221" s="8" t="s">
        <v>455</v>
      </c>
      <c r="W221" s="8" t="s">
        <v>290</v>
      </c>
      <c r="Y221" s="10"/>
      <c r="AA221" s="8" t="str">
        <f>IF(ISBLANK(Z221),  "", _xlfn.CONCAT("haas/entity/sensor/", LOWER(C221), "/", E221, "/config"))</f>
        <v/>
      </c>
      <c r="AB221" s="8" t="str">
        <f>IF(ISBLANK(Z221),  "", _xlfn.CONCAT(LOWER(C221), "/", E221))</f>
        <v/>
      </c>
      <c r="AE221" s="8"/>
      <c r="AO221" s="8" t="str">
        <f>IF(AND(ISBLANK(AM221), ISBLANK(AN221)), "", _xlfn.CONCAT("[", IF(ISBLANK(AM221), "", _xlfn.CONCAT("[""mac"", """, AM221, """]")), IF(ISBLANK(AN221), "", _xlfn.CONCAT(", [""ip"", """, AN221, """]")), "]"))</f>
        <v/>
      </c>
    </row>
    <row r="222" spans="1:41" ht="16" hidden="1" customHeight="1" x14ac:dyDescent="0.2">
      <c r="A222" s="8">
        <v>2176</v>
      </c>
      <c r="B222" s="8" t="s">
        <v>26</v>
      </c>
      <c r="C222" s="8" t="s">
        <v>256</v>
      </c>
      <c r="D222" s="8" t="s">
        <v>27</v>
      </c>
      <c r="E222" s="8" t="s">
        <v>654</v>
      </c>
      <c r="F222" s="8" t="str">
        <f>IF(ISBLANK(E222), "", Table2[[#This Row],[unique_id]])</f>
        <v>rack_outlet_today_s_consumption</v>
      </c>
      <c r="G222" s="8" t="s">
        <v>481</v>
      </c>
      <c r="H222" s="8" t="s">
        <v>233</v>
      </c>
      <c r="I222" s="8" t="s">
        <v>141</v>
      </c>
      <c r="N222" s="8" t="s">
        <v>706</v>
      </c>
      <c r="O222" s="10"/>
      <c r="P222" s="10"/>
      <c r="Q222" s="10"/>
      <c r="R222" s="10"/>
      <c r="S222" s="10"/>
      <c r="T222" s="8"/>
      <c r="Y222" s="10"/>
      <c r="AA222" s="8" t="str">
        <f>IF(ISBLANK(Z222),  "", _xlfn.CONCAT("haas/entity/sensor/", LOWER(C222), "/", E222, "/config"))</f>
        <v/>
      </c>
      <c r="AB222" s="8" t="str">
        <f>IF(ISBLANK(Z222),  "", _xlfn.CONCAT(LOWER(C222), "/", E222))</f>
        <v/>
      </c>
      <c r="AE222" s="8"/>
      <c r="AO222" s="8" t="str">
        <f>IF(AND(ISBLANK(AM222), ISBLANK(AN222)), "", _xlfn.CONCAT("[", IF(ISBLANK(AM222), "", _xlfn.CONCAT("[""mac"", """, AM222, """]")), IF(ISBLANK(AN222), "", _xlfn.CONCAT(", [""ip"", """, AN222, """]")), "]"))</f>
        <v/>
      </c>
    </row>
    <row r="223" spans="1:41" ht="16" hidden="1" customHeight="1" x14ac:dyDescent="0.2">
      <c r="A223" s="8">
        <v>2177</v>
      </c>
      <c r="B223" s="8" t="s">
        <v>26</v>
      </c>
      <c r="C223" s="8" t="s">
        <v>256</v>
      </c>
      <c r="D223" s="8" t="s">
        <v>27</v>
      </c>
      <c r="E223" s="8" t="s">
        <v>655</v>
      </c>
      <c r="F223" s="8" t="str">
        <f>IF(ISBLANK(E223), "", Table2[[#This Row],[unique_id]])</f>
        <v>kitchen_fan_today_s_consumption</v>
      </c>
      <c r="G223" s="8" t="s">
        <v>238</v>
      </c>
      <c r="H223" s="8" t="s">
        <v>233</v>
      </c>
      <c r="I223" s="8" t="s">
        <v>141</v>
      </c>
      <c r="N223" s="8" t="s">
        <v>706</v>
      </c>
      <c r="O223" s="10"/>
      <c r="P223" s="10"/>
      <c r="Q223" s="10"/>
      <c r="R223" s="10"/>
      <c r="S223" s="10"/>
      <c r="T223" s="8"/>
      <c r="Y223" s="10"/>
      <c r="AA223" s="8" t="str">
        <f>IF(ISBLANK(Z223),  "", _xlfn.CONCAT("haas/entity/sensor/", LOWER(C223), "/", E223, "/config"))</f>
        <v/>
      </c>
      <c r="AB223" s="8" t="str">
        <f>IF(ISBLANK(Z223),  "", _xlfn.CONCAT(LOWER(C223), "/", E223))</f>
        <v/>
      </c>
      <c r="AE223" s="8"/>
      <c r="AO223" s="8" t="str">
        <f>IF(AND(ISBLANK(AM223), ISBLANK(AN223)), "", _xlfn.CONCAT("[", IF(ISBLANK(AM223), "", _xlfn.CONCAT("[""mac"", """, AM223, """]")), IF(ISBLANK(AN223), "", _xlfn.CONCAT(", [""ip"", """, AN223, """]")), "]"))</f>
        <v/>
      </c>
    </row>
    <row r="224" spans="1:41" ht="16" hidden="1" customHeight="1" x14ac:dyDescent="0.2">
      <c r="A224" s="8">
        <v>2178</v>
      </c>
      <c r="B224" s="8" t="s">
        <v>26</v>
      </c>
      <c r="C224" s="8" t="s">
        <v>710</v>
      </c>
      <c r="D224" s="8" t="s">
        <v>460</v>
      </c>
      <c r="E224" s="8" t="s">
        <v>459</v>
      </c>
      <c r="F224" s="8" t="str">
        <f>IF(ISBLANK(E224), "", Table2[[#This Row],[unique_id]])</f>
        <v>column_break</v>
      </c>
      <c r="G224" s="8" t="s">
        <v>456</v>
      </c>
      <c r="H224" s="8" t="s">
        <v>233</v>
      </c>
      <c r="I224" s="8" t="s">
        <v>141</v>
      </c>
      <c r="L224" s="8" t="s">
        <v>457</v>
      </c>
      <c r="M224" s="8" t="s">
        <v>458</v>
      </c>
      <c r="N224" s="8"/>
      <c r="O224" s="10"/>
      <c r="P224" s="10"/>
      <c r="Q224" s="10"/>
      <c r="R224" s="10"/>
      <c r="S224" s="10"/>
      <c r="T224" s="8"/>
      <c r="Y224" s="10"/>
      <c r="AB224" s="8" t="str">
        <f>IF(ISBLANK(Z224),  "", _xlfn.CONCAT(LOWER(C224), "/", E224))</f>
        <v/>
      </c>
      <c r="AE224" s="8"/>
      <c r="AO224" s="8" t="str">
        <f>IF(AND(ISBLANK(AM224), ISBLANK(AN224)), "", _xlfn.CONCAT("[", IF(ISBLANK(AM224), "", _xlfn.CONCAT("[""mac"", """, AM224, """]")), IF(ISBLANK(AN224), "", _xlfn.CONCAT(", [""ip"", """, AN224, """]")), "]"))</f>
        <v/>
      </c>
    </row>
    <row r="225" spans="1:41" ht="16" hidden="1" customHeight="1" x14ac:dyDescent="0.2">
      <c r="A225" s="8">
        <v>2200</v>
      </c>
      <c r="B225" s="8" t="s">
        <v>232</v>
      </c>
      <c r="C225" s="8" t="s">
        <v>152</v>
      </c>
      <c r="D225" s="8" t="s">
        <v>27</v>
      </c>
      <c r="E225" s="8" t="s">
        <v>283</v>
      </c>
      <c r="F225" s="8" t="str">
        <f>IF(ISBLANK(E225), "", Table2[[#This Row],[unique_id]])</f>
        <v>home_energy_weekly</v>
      </c>
      <c r="G225" s="8" t="s">
        <v>441</v>
      </c>
      <c r="H225" s="8" t="s">
        <v>282</v>
      </c>
      <c r="I225" s="8" t="s">
        <v>141</v>
      </c>
      <c r="L225" s="8" t="s">
        <v>90</v>
      </c>
      <c r="N225" s="8" t="s">
        <v>706</v>
      </c>
      <c r="O225" s="10"/>
      <c r="P225" s="10"/>
      <c r="Q225" s="10"/>
      <c r="R225" s="10"/>
      <c r="S225" s="10"/>
      <c r="T225" s="8"/>
      <c r="U225" s="8" t="s">
        <v>455</v>
      </c>
      <c r="W225" s="8" t="s">
        <v>290</v>
      </c>
      <c r="Y225" s="10"/>
      <c r="AA225" s="8" t="str">
        <f>IF(ISBLANK(Z225),  "", _xlfn.CONCAT("haas/entity/sensor/", LOWER(C225), "/", E225, "/config"))</f>
        <v/>
      </c>
      <c r="AB225" s="8" t="str">
        <f>IF(ISBLANK(Z225),  "", _xlfn.CONCAT(LOWER(C225), "/", E225))</f>
        <v/>
      </c>
      <c r="AE225" s="8"/>
      <c r="AO225" s="8" t="str">
        <f>IF(AND(ISBLANK(AM225), ISBLANK(AN225)), "", _xlfn.CONCAT("[", IF(ISBLANK(AM225), "", _xlfn.CONCAT("[""mac"", """, AM225, """]")), IF(ISBLANK(AN225), "", _xlfn.CONCAT(", [""ip"", """, AN225, """]")), "]"))</f>
        <v/>
      </c>
    </row>
    <row r="226" spans="1:41" ht="16" hidden="1" customHeight="1" x14ac:dyDescent="0.2">
      <c r="A226" s="8">
        <v>2201</v>
      </c>
      <c r="B226" s="8" t="s">
        <v>232</v>
      </c>
      <c r="C226" s="8" t="s">
        <v>152</v>
      </c>
      <c r="D226" s="8" t="s">
        <v>27</v>
      </c>
      <c r="E226" s="8" t="s">
        <v>452</v>
      </c>
      <c r="F226" s="8" t="str">
        <f>IF(ISBLANK(E226), "", Table2[[#This Row],[unique_id]])</f>
        <v>home_base_energy_weekly</v>
      </c>
      <c r="G226" s="8" t="s">
        <v>439</v>
      </c>
      <c r="H226" s="8" t="s">
        <v>282</v>
      </c>
      <c r="I226" s="8" t="s">
        <v>141</v>
      </c>
      <c r="L226" s="8" t="s">
        <v>90</v>
      </c>
      <c r="N226" s="8" t="s">
        <v>706</v>
      </c>
      <c r="O226" s="10"/>
      <c r="P226" s="10"/>
      <c r="Q226" s="10"/>
      <c r="R226" s="10"/>
      <c r="S226" s="10"/>
      <c r="T226" s="8"/>
      <c r="U226" s="8" t="s">
        <v>455</v>
      </c>
      <c r="W226" s="8" t="s">
        <v>290</v>
      </c>
      <c r="Y226" s="10"/>
      <c r="AA226" s="8" t="str">
        <f>IF(ISBLANK(Z226),  "", _xlfn.CONCAT("haas/entity/sensor/", LOWER(C226), "/", E226, "/config"))</f>
        <v/>
      </c>
      <c r="AB226" s="8" t="str">
        <f>IF(ISBLANK(Z226),  "", _xlfn.CONCAT(LOWER(C226), "/", E226))</f>
        <v/>
      </c>
      <c r="AE226" s="8"/>
      <c r="AO226" s="8" t="str">
        <f>IF(AND(ISBLANK(AM226), ISBLANK(AN226)), "", _xlfn.CONCAT("[", IF(ISBLANK(AM226), "", _xlfn.CONCAT("[""mac"", """, AM226, """]")), IF(ISBLANK(AN226), "", _xlfn.CONCAT(", [""ip"", """, AN226, """]")), "]"))</f>
        <v/>
      </c>
    </row>
    <row r="227" spans="1:41" ht="16" hidden="1" customHeight="1" x14ac:dyDescent="0.2">
      <c r="A227" s="8">
        <v>2203</v>
      </c>
      <c r="B227" s="8" t="s">
        <v>232</v>
      </c>
      <c r="C227" s="8" t="s">
        <v>152</v>
      </c>
      <c r="D227" s="8" t="s">
        <v>27</v>
      </c>
      <c r="E227" s="8" t="s">
        <v>453</v>
      </c>
      <c r="F227" s="8" t="str">
        <f>IF(ISBLANK(E227), "", Table2[[#This Row],[unique_id]])</f>
        <v>home_peak_energy_weekly</v>
      </c>
      <c r="G227" s="8" t="s">
        <v>440</v>
      </c>
      <c r="H227" s="8" t="s">
        <v>282</v>
      </c>
      <c r="I227" s="8" t="s">
        <v>141</v>
      </c>
      <c r="L227" s="8" t="s">
        <v>90</v>
      </c>
      <c r="N227" s="8" t="s">
        <v>706</v>
      </c>
      <c r="O227" s="10"/>
      <c r="P227" s="10"/>
      <c r="Q227" s="10"/>
      <c r="R227" s="10"/>
      <c r="S227" s="10"/>
      <c r="T227" s="8"/>
      <c r="U227" s="8" t="s">
        <v>455</v>
      </c>
      <c r="W227" s="8" t="s">
        <v>290</v>
      </c>
      <c r="Y227" s="10"/>
      <c r="AA227" s="8" t="str">
        <f>IF(ISBLANK(Z227),  "", _xlfn.CONCAT("haas/entity/sensor/", LOWER(C227), "/", E227, "/config"))</f>
        <v/>
      </c>
      <c r="AB227" s="8" t="str">
        <f>IF(ISBLANK(Z227),  "", _xlfn.CONCAT(LOWER(C227), "/", E227))</f>
        <v/>
      </c>
      <c r="AE227" s="8"/>
      <c r="AO227" s="8" t="str">
        <f>IF(AND(ISBLANK(AM227), ISBLANK(AN227)), "", _xlfn.CONCAT("[", IF(ISBLANK(AM227), "", _xlfn.CONCAT("[""mac"", """, AM227, """]")), IF(ISBLANK(AN227), "", _xlfn.CONCAT(", [""ip"", """, AN227, """]")), "]"))</f>
        <v/>
      </c>
    </row>
    <row r="228" spans="1:41" ht="16" hidden="1" customHeight="1" x14ac:dyDescent="0.2">
      <c r="A228" s="8">
        <v>2250</v>
      </c>
      <c r="B228" s="8" t="s">
        <v>232</v>
      </c>
      <c r="C228" s="8" t="s">
        <v>152</v>
      </c>
      <c r="D228" s="8" t="s">
        <v>27</v>
      </c>
      <c r="E228" s="8" t="s">
        <v>284</v>
      </c>
      <c r="F228" s="8" t="str">
        <f>IF(ISBLANK(E228), "", Table2[[#This Row],[unique_id]])</f>
        <v>home_energy_monthly</v>
      </c>
      <c r="G228" s="8" t="s">
        <v>441</v>
      </c>
      <c r="H228" s="8" t="s">
        <v>285</v>
      </c>
      <c r="I228" s="8" t="s">
        <v>141</v>
      </c>
      <c r="L228" s="8" t="s">
        <v>90</v>
      </c>
      <c r="N228" s="8" t="s">
        <v>706</v>
      </c>
      <c r="O228" s="10"/>
      <c r="P228" s="10"/>
      <c r="Q228" s="10"/>
      <c r="R228" s="10"/>
      <c r="S228" s="10"/>
      <c r="T228" s="8"/>
      <c r="U228" s="8" t="s">
        <v>455</v>
      </c>
      <c r="W228" s="8" t="s">
        <v>290</v>
      </c>
      <c r="Y228" s="10"/>
      <c r="AA228" s="8" t="str">
        <f>IF(ISBLANK(Z228),  "", _xlfn.CONCAT("haas/entity/sensor/", LOWER(C228), "/", E228, "/config"))</f>
        <v/>
      </c>
      <c r="AB228" s="8" t="str">
        <f>IF(ISBLANK(Z228),  "", _xlfn.CONCAT(LOWER(C228), "/", E228))</f>
        <v/>
      </c>
      <c r="AE228" s="8"/>
      <c r="AO228" s="8" t="str">
        <f>IF(AND(ISBLANK(AM228), ISBLANK(AN228)), "", _xlfn.CONCAT("[", IF(ISBLANK(AM228), "", _xlfn.CONCAT("[""mac"", """, AM228, """]")), IF(ISBLANK(AN228), "", _xlfn.CONCAT(", [""ip"", """, AN228, """]")), "]"))</f>
        <v/>
      </c>
    </row>
    <row r="229" spans="1:41" ht="16" hidden="1" customHeight="1" x14ac:dyDescent="0.2">
      <c r="A229" s="8">
        <v>2251</v>
      </c>
      <c r="B229" s="8" t="s">
        <v>232</v>
      </c>
      <c r="C229" s="8" t="s">
        <v>152</v>
      </c>
      <c r="D229" s="8" t="s">
        <v>27</v>
      </c>
      <c r="E229" s="8" t="s">
        <v>450</v>
      </c>
      <c r="F229" s="8" t="str">
        <f>IF(ISBLANK(E229), "", Table2[[#This Row],[unique_id]])</f>
        <v>home_base_energy_monthly</v>
      </c>
      <c r="G229" s="8" t="s">
        <v>439</v>
      </c>
      <c r="H229" s="8" t="s">
        <v>285</v>
      </c>
      <c r="I229" s="8" t="s">
        <v>141</v>
      </c>
      <c r="L229" s="8" t="s">
        <v>90</v>
      </c>
      <c r="N229" s="8" t="s">
        <v>706</v>
      </c>
      <c r="O229" s="10"/>
      <c r="P229" s="10"/>
      <c r="Q229" s="10"/>
      <c r="R229" s="10"/>
      <c r="S229" s="10"/>
      <c r="T229" s="8"/>
      <c r="U229" s="8" t="s">
        <v>455</v>
      </c>
      <c r="W229" s="8" t="s">
        <v>290</v>
      </c>
      <c r="Y229" s="10"/>
      <c r="AA229" s="8" t="str">
        <f>IF(ISBLANK(Z229),  "", _xlfn.CONCAT("haas/entity/sensor/", LOWER(C229), "/", E229, "/config"))</f>
        <v/>
      </c>
      <c r="AB229" s="8" t="str">
        <f>IF(ISBLANK(Z229),  "", _xlfn.CONCAT(LOWER(C229), "/", E229))</f>
        <v/>
      </c>
      <c r="AE229" s="8"/>
      <c r="AO229" s="8" t="str">
        <f>IF(AND(ISBLANK(AM229), ISBLANK(AN229)), "", _xlfn.CONCAT("[", IF(ISBLANK(AM229), "", _xlfn.CONCAT("[""mac"", """, AM229, """]")), IF(ISBLANK(AN229), "", _xlfn.CONCAT(", [""ip"", """, AN229, """]")), "]"))</f>
        <v/>
      </c>
    </row>
    <row r="230" spans="1:41" ht="16" hidden="1" customHeight="1" x14ac:dyDescent="0.2">
      <c r="A230" s="8">
        <v>2252</v>
      </c>
      <c r="B230" s="8" t="s">
        <v>232</v>
      </c>
      <c r="C230" s="8" t="s">
        <v>152</v>
      </c>
      <c r="D230" s="8" t="s">
        <v>27</v>
      </c>
      <c r="E230" s="8" t="s">
        <v>451</v>
      </c>
      <c r="F230" s="8" t="str">
        <f>IF(ISBLANK(E230), "", Table2[[#This Row],[unique_id]])</f>
        <v>home_peak_energy_monthly</v>
      </c>
      <c r="G230" s="8" t="s">
        <v>440</v>
      </c>
      <c r="H230" s="8" t="s">
        <v>285</v>
      </c>
      <c r="I230" s="8" t="s">
        <v>141</v>
      </c>
      <c r="L230" s="8" t="s">
        <v>90</v>
      </c>
      <c r="N230" s="8" t="s">
        <v>706</v>
      </c>
      <c r="O230" s="10"/>
      <c r="P230" s="10"/>
      <c r="Q230" s="10"/>
      <c r="R230" s="10"/>
      <c r="S230" s="10"/>
      <c r="T230" s="8"/>
      <c r="U230" s="8" t="s">
        <v>455</v>
      </c>
      <c r="W230" s="8" t="s">
        <v>290</v>
      </c>
      <c r="Y230" s="10"/>
      <c r="AA230" s="8" t="str">
        <f>IF(ISBLANK(Z230),  "", _xlfn.CONCAT("haas/entity/sensor/", LOWER(C230), "/", E230, "/config"))</f>
        <v/>
      </c>
      <c r="AB230" s="8" t="str">
        <f>IF(ISBLANK(Z230),  "", _xlfn.CONCAT(LOWER(C230), "/", E230))</f>
        <v/>
      </c>
      <c r="AE230" s="8"/>
      <c r="AO230" s="8" t="str">
        <f>IF(AND(ISBLANK(AM230), ISBLANK(AN230)), "", _xlfn.CONCAT("[", IF(ISBLANK(AM230), "", _xlfn.CONCAT("[""mac"", """, AM230, """]")), IF(ISBLANK(AN230), "", _xlfn.CONCAT(", [""ip"", """, AN230, """]")), "]"))</f>
        <v/>
      </c>
    </row>
    <row r="231" spans="1:41" ht="16" hidden="1" customHeight="1" x14ac:dyDescent="0.2">
      <c r="A231" s="8">
        <v>2300</v>
      </c>
      <c r="B231" s="8" t="s">
        <v>232</v>
      </c>
      <c r="C231" s="8" t="s">
        <v>152</v>
      </c>
      <c r="D231" s="8" t="s">
        <v>27</v>
      </c>
      <c r="E231" s="8" t="s">
        <v>286</v>
      </c>
      <c r="F231" s="8" t="str">
        <f>IF(ISBLANK(E231), "", Table2[[#This Row],[unique_id]])</f>
        <v>home_energy_yearly</v>
      </c>
      <c r="G231" s="8" t="s">
        <v>441</v>
      </c>
      <c r="H231" s="8" t="s">
        <v>287</v>
      </c>
      <c r="I231" s="8" t="s">
        <v>141</v>
      </c>
      <c r="L231" s="8" t="s">
        <v>90</v>
      </c>
      <c r="N231" s="8" t="s">
        <v>706</v>
      </c>
      <c r="O231" s="10"/>
      <c r="P231" s="10"/>
      <c r="Q231" s="10"/>
      <c r="R231" s="10"/>
      <c r="S231" s="10"/>
      <c r="T231" s="8"/>
      <c r="U231" s="8" t="s">
        <v>455</v>
      </c>
      <c r="W231" s="8" t="s">
        <v>290</v>
      </c>
      <c r="Y231" s="10"/>
      <c r="AA231" s="8" t="str">
        <f>IF(ISBLANK(Z231),  "", _xlfn.CONCAT("haas/entity/sensor/", LOWER(C231), "/", E231, "/config"))</f>
        <v/>
      </c>
      <c r="AB231" s="8" t="str">
        <f>IF(ISBLANK(Z231),  "", _xlfn.CONCAT(LOWER(C231), "/", E231))</f>
        <v/>
      </c>
      <c r="AE231" s="8"/>
      <c r="AO231" s="8" t="str">
        <f>IF(AND(ISBLANK(AM231), ISBLANK(AN231)), "", _xlfn.CONCAT("[", IF(ISBLANK(AM231), "", _xlfn.CONCAT("[""mac"", """, AM231, """]")), IF(ISBLANK(AN231), "", _xlfn.CONCAT(", [""ip"", """, AN231, """]")), "]"))</f>
        <v/>
      </c>
    </row>
    <row r="232" spans="1:41" ht="16" hidden="1" customHeight="1" x14ac:dyDescent="0.2">
      <c r="A232" s="8">
        <v>2301</v>
      </c>
      <c r="B232" s="8" t="s">
        <v>232</v>
      </c>
      <c r="C232" s="8" t="s">
        <v>152</v>
      </c>
      <c r="D232" s="8" t="s">
        <v>27</v>
      </c>
      <c r="E232" s="8" t="s">
        <v>448</v>
      </c>
      <c r="F232" s="8" t="str">
        <f>IF(ISBLANK(E232), "", Table2[[#This Row],[unique_id]])</f>
        <v>home_base_energy_yearly</v>
      </c>
      <c r="G232" s="8" t="s">
        <v>439</v>
      </c>
      <c r="H232" s="8" t="s">
        <v>287</v>
      </c>
      <c r="I232" s="8" t="s">
        <v>141</v>
      </c>
      <c r="L232" s="8" t="s">
        <v>90</v>
      </c>
      <c r="N232" s="8" t="s">
        <v>706</v>
      </c>
      <c r="O232" s="10"/>
      <c r="P232" s="10"/>
      <c r="Q232" s="10"/>
      <c r="R232" s="10"/>
      <c r="S232" s="10"/>
      <c r="T232" s="8"/>
      <c r="U232" s="8" t="s">
        <v>455</v>
      </c>
      <c r="W232" s="8" t="s">
        <v>290</v>
      </c>
      <c r="Y232" s="10"/>
      <c r="AA232" s="8" t="str">
        <f>IF(ISBLANK(Z232),  "", _xlfn.CONCAT("haas/entity/sensor/", LOWER(C232), "/", E232, "/config"))</f>
        <v/>
      </c>
      <c r="AB232" s="8" t="str">
        <f>IF(ISBLANK(Z232),  "", _xlfn.CONCAT(LOWER(C232), "/", E232))</f>
        <v/>
      </c>
      <c r="AE232" s="8"/>
      <c r="AO232" s="8" t="str">
        <f>IF(AND(ISBLANK(AM232), ISBLANK(AN232)), "", _xlfn.CONCAT("[", IF(ISBLANK(AM232), "", _xlfn.CONCAT("[""mac"", """, AM232, """]")), IF(ISBLANK(AN232), "", _xlfn.CONCAT(", [""ip"", """, AN232, """]")), "]"))</f>
        <v/>
      </c>
    </row>
    <row r="233" spans="1:41" ht="16" hidden="1" customHeight="1" x14ac:dyDescent="0.2">
      <c r="A233" s="8">
        <v>2302</v>
      </c>
      <c r="B233" s="8" t="s">
        <v>232</v>
      </c>
      <c r="C233" s="8" t="s">
        <v>152</v>
      </c>
      <c r="D233" s="8" t="s">
        <v>27</v>
      </c>
      <c r="E233" s="8" t="s">
        <v>449</v>
      </c>
      <c r="F233" s="8" t="str">
        <f>IF(ISBLANK(E233), "", Table2[[#This Row],[unique_id]])</f>
        <v>home_peak_energy_yearly</v>
      </c>
      <c r="G233" s="8" t="s">
        <v>440</v>
      </c>
      <c r="H233" s="8" t="s">
        <v>287</v>
      </c>
      <c r="I233" s="8" t="s">
        <v>141</v>
      </c>
      <c r="L233" s="8" t="s">
        <v>90</v>
      </c>
      <c r="N233" s="8" t="s">
        <v>706</v>
      </c>
      <c r="O233" s="10"/>
      <c r="P233" s="10"/>
      <c r="Q233" s="10"/>
      <c r="R233" s="10"/>
      <c r="S233" s="10"/>
      <c r="T233" s="8"/>
      <c r="U233" s="8" t="s">
        <v>455</v>
      </c>
      <c r="W233" s="8" t="s">
        <v>290</v>
      </c>
      <c r="Y233" s="10"/>
      <c r="AA233" s="8" t="str">
        <f>IF(ISBLANK(Z233),  "", _xlfn.CONCAT("haas/entity/sensor/", LOWER(C233), "/", E233, "/config"))</f>
        <v/>
      </c>
      <c r="AB233" s="8" t="str">
        <f>IF(ISBLANK(Z233),  "", _xlfn.CONCAT(LOWER(C233), "/", E233))</f>
        <v/>
      </c>
      <c r="AE233" s="8"/>
      <c r="AO233" s="8" t="str">
        <f>IF(AND(ISBLANK(AM233), ISBLANK(AN233)), "", _xlfn.CONCAT("[", IF(ISBLANK(AM233), "", _xlfn.CONCAT("[""mac"", """, AM233, """]")), IF(ISBLANK(AN233), "", _xlfn.CONCAT(", [""ip"", """, AN233, """]")), "]"))</f>
        <v/>
      </c>
    </row>
    <row r="234" spans="1:41" ht="16" hidden="1" customHeight="1" x14ac:dyDescent="0.2">
      <c r="A234" s="8">
        <v>2400</v>
      </c>
      <c r="B234" s="8" t="s">
        <v>26</v>
      </c>
      <c r="C234" s="8" t="s">
        <v>189</v>
      </c>
      <c r="D234" s="8" t="s">
        <v>27</v>
      </c>
      <c r="E234" s="8" t="s">
        <v>142</v>
      </c>
      <c r="F234" s="8" t="str">
        <f>IF(ISBLANK(E234), "", Table2[[#This Row],[unique_id]])</f>
        <v>withings_weight_kg_graham</v>
      </c>
      <c r="G234" s="8" t="s">
        <v>384</v>
      </c>
      <c r="H234" s="8" t="s">
        <v>385</v>
      </c>
      <c r="I234" s="8" t="s">
        <v>143</v>
      </c>
      <c r="N234" s="8"/>
      <c r="O234" s="10"/>
      <c r="P234" s="10"/>
      <c r="Q234" s="10"/>
      <c r="R234" s="10"/>
      <c r="S234" s="10"/>
      <c r="T234" s="8"/>
      <c r="Y234" s="10"/>
      <c r="AA234" s="8" t="str">
        <f>IF(ISBLANK(Z234),  "", _xlfn.CONCAT("haas/entity/sensor/", LOWER(C234), "/", E234, "/config"))</f>
        <v/>
      </c>
      <c r="AB234" s="8" t="str">
        <f>IF(ISBLANK(Z234),  "", _xlfn.CONCAT(LOWER(C234), "/", E234))</f>
        <v/>
      </c>
      <c r="AE234" s="8"/>
      <c r="AF234" s="8" t="s">
        <v>579</v>
      </c>
      <c r="AG234" s="10" t="s">
        <v>582</v>
      </c>
      <c r="AH234" s="8" t="s">
        <v>581</v>
      </c>
      <c r="AI234" s="8" t="s">
        <v>583</v>
      </c>
      <c r="AJ234" s="8" t="s">
        <v>189</v>
      </c>
      <c r="AK234" s="8" t="s">
        <v>580</v>
      </c>
      <c r="AL234" s="8" t="s">
        <v>597</v>
      </c>
      <c r="AM234" s="16" t="s">
        <v>688</v>
      </c>
      <c r="AO234" s="8" t="str">
        <f>IF(AND(ISBLANK(AM234), ISBLANK(AN234)), "", _xlfn.CONCAT("[", IF(ISBLANK(AM234), "", _xlfn.CONCAT("[""mac"", """, AM234, """]")), IF(ISBLANK(AN234), "", _xlfn.CONCAT(", [""ip"", """, AN234, """]")), "]"))</f>
        <v>[["mac", "00:24:e4:af:5a:e6"]]</v>
      </c>
    </row>
    <row r="235" spans="1:41" ht="16" hidden="1" customHeight="1" x14ac:dyDescent="0.2">
      <c r="A235" s="8">
        <v>2500</v>
      </c>
      <c r="B235" s="8" t="s">
        <v>232</v>
      </c>
      <c r="C235" s="8" t="s">
        <v>361</v>
      </c>
      <c r="D235" s="8" t="s">
        <v>27</v>
      </c>
      <c r="E235" s="8" t="s">
        <v>351</v>
      </c>
      <c r="F235" s="8" t="str">
        <f>IF(ISBLANK(E235), "", Table2[[#This Row],[unique_id]])</f>
        <v>network_internet_uptime</v>
      </c>
      <c r="G235" s="8" t="s">
        <v>371</v>
      </c>
      <c r="H235" s="8" t="s">
        <v>361</v>
      </c>
      <c r="I235" s="8" t="s">
        <v>376</v>
      </c>
      <c r="L235" s="8" t="s">
        <v>136</v>
      </c>
      <c r="N235" s="8"/>
      <c r="O235" s="10"/>
      <c r="P235" s="10"/>
      <c r="Q235" s="10"/>
      <c r="R235" s="10"/>
      <c r="S235" s="10"/>
      <c r="T235" s="8" t="s">
        <v>31</v>
      </c>
      <c r="U235" s="8" t="s">
        <v>352</v>
      </c>
      <c r="W235" s="8" t="s">
        <v>373</v>
      </c>
      <c r="X235" s="8">
        <v>200</v>
      </c>
      <c r="Y235" s="10" t="s">
        <v>34</v>
      </c>
      <c r="Z235" s="8" t="s">
        <v>357</v>
      </c>
      <c r="AA235" s="8" t="str">
        <f>IF(ISBLANK(Z235),  "", _xlfn.CONCAT("haas/entity/sensor/", LOWER(C235), "/", E235, "/config"))</f>
        <v>haas/entity/sensor/internet/network_internet_uptime/config</v>
      </c>
      <c r="AB235" s="8" t="str">
        <f>IF(ISBLANK(Z235),  "", _xlfn.CONCAT(LOWER(C235), "/", E235))</f>
        <v>internet/network_internet_uptime</v>
      </c>
      <c r="AC235" s="8" t="s">
        <v>386</v>
      </c>
      <c r="AD235" s="8">
        <v>1</v>
      </c>
      <c r="AE235" s="11" t="s">
        <v>356</v>
      </c>
      <c r="AF235" s="8" t="s">
        <v>544</v>
      </c>
      <c r="AJ235" s="8" t="s">
        <v>355</v>
      </c>
      <c r="AK235" s="8" t="s">
        <v>173</v>
      </c>
      <c r="AO235" s="8" t="str">
        <f>IF(AND(ISBLANK(AM235), ISBLANK(AN235)), "", _xlfn.CONCAT("[", IF(ISBLANK(AM235), "", _xlfn.CONCAT("[""mac"", """, AM235, """]")), IF(ISBLANK(AN235), "", _xlfn.CONCAT(", [""ip"", """, AN235, """]")), "]"))</f>
        <v/>
      </c>
    </row>
    <row r="236" spans="1:41" ht="16" hidden="1" customHeight="1" x14ac:dyDescent="0.2">
      <c r="A236" s="8">
        <v>2501</v>
      </c>
      <c r="B236" s="8" t="s">
        <v>232</v>
      </c>
      <c r="C236" s="8" t="s">
        <v>361</v>
      </c>
      <c r="D236" s="8" t="s">
        <v>27</v>
      </c>
      <c r="E236" s="8" t="s">
        <v>347</v>
      </c>
      <c r="F236" s="8" t="str">
        <f>IF(ISBLANK(E236), "", Table2[[#This Row],[unique_id]])</f>
        <v>network_internet_ping</v>
      </c>
      <c r="G236" s="8" t="s">
        <v>348</v>
      </c>
      <c r="H236" s="8" t="s">
        <v>361</v>
      </c>
      <c r="I236" s="8" t="s">
        <v>376</v>
      </c>
      <c r="L236" s="8" t="s">
        <v>136</v>
      </c>
      <c r="N236" s="8"/>
      <c r="O236" s="10"/>
      <c r="P236" s="10"/>
      <c r="Q236" s="10"/>
      <c r="R236" s="10"/>
      <c r="S236" s="10"/>
      <c r="T236" s="8" t="s">
        <v>31</v>
      </c>
      <c r="U236" s="8" t="s">
        <v>353</v>
      </c>
      <c r="W236" s="8" t="s">
        <v>372</v>
      </c>
      <c r="X236" s="8">
        <v>200</v>
      </c>
      <c r="Y236" s="10" t="s">
        <v>34</v>
      </c>
      <c r="Z236" s="8" t="s">
        <v>358</v>
      </c>
      <c r="AA236" s="8" t="str">
        <f>IF(ISBLANK(Z236),  "", _xlfn.CONCAT("haas/entity/sensor/", LOWER(C236), "/", E236, "/config"))</f>
        <v>haas/entity/sensor/internet/network_internet_ping/config</v>
      </c>
      <c r="AB236" s="8" t="str">
        <f>IF(ISBLANK(Z236),  "", _xlfn.CONCAT(LOWER(C236), "/", E236))</f>
        <v>internet/network_internet_ping</v>
      </c>
      <c r="AC236" s="15" t="s">
        <v>388</v>
      </c>
      <c r="AD236" s="8">
        <v>1</v>
      </c>
      <c r="AE236" s="11" t="s">
        <v>356</v>
      </c>
      <c r="AF236" s="8" t="s">
        <v>544</v>
      </c>
      <c r="AJ236" s="8" t="s">
        <v>355</v>
      </c>
      <c r="AK236" s="8" t="s">
        <v>173</v>
      </c>
      <c r="AO236" s="8" t="str">
        <f>IF(AND(ISBLANK(AM236), ISBLANK(AN236)), "", _xlfn.CONCAT("[", IF(ISBLANK(AM236), "", _xlfn.CONCAT("[""mac"", """, AM236, """]")), IF(ISBLANK(AN236), "", _xlfn.CONCAT(", [""ip"", """, AN236, """]")), "]"))</f>
        <v/>
      </c>
    </row>
    <row r="237" spans="1:41" ht="16" hidden="1" customHeight="1" x14ac:dyDescent="0.2">
      <c r="A237" s="8">
        <v>2502</v>
      </c>
      <c r="B237" s="8" t="s">
        <v>232</v>
      </c>
      <c r="C237" s="8" t="s">
        <v>361</v>
      </c>
      <c r="D237" s="8" t="s">
        <v>27</v>
      </c>
      <c r="E237" s="8" t="s">
        <v>345</v>
      </c>
      <c r="F237" s="8" t="str">
        <f>IF(ISBLANK(E237), "", Table2[[#This Row],[unique_id]])</f>
        <v>network_internet_upload</v>
      </c>
      <c r="G237" s="8" t="s">
        <v>349</v>
      </c>
      <c r="H237" s="8" t="s">
        <v>361</v>
      </c>
      <c r="I237" s="8" t="s">
        <v>376</v>
      </c>
      <c r="L237" s="8" t="s">
        <v>136</v>
      </c>
      <c r="N237" s="8"/>
      <c r="O237" s="10"/>
      <c r="P237" s="10"/>
      <c r="Q237" s="10"/>
      <c r="R237" s="10"/>
      <c r="S237" s="10"/>
      <c r="T237" s="8" t="s">
        <v>31</v>
      </c>
      <c r="U237" s="8" t="s">
        <v>354</v>
      </c>
      <c r="W237" s="8" t="s">
        <v>374</v>
      </c>
      <c r="X237" s="8">
        <v>200</v>
      </c>
      <c r="Y237" s="10" t="s">
        <v>34</v>
      </c>
      <c r="Z237" s="8" t="s">
        <v>359</v>
      </c>
      <c r="AA237" s="8" t="str">
        <f>IF(ISBLANK(Z237),  "", _xlfn.CONCAT("haas/entity/sensor/", LOWER(C237), "/", E237, "/config"))</f>
        <v>haas/entity/sensor/internet/network_internet_upload/config</v>
      </c>
      <c r="AB237" s="8" t="str">
        <f>IF(ISBLANK(Z237),  "", _xlfn.CONCAT(LOWER(C237), "/", E237))</f>
        <v>internet/network_internet_upload</v>
      </c>
      <c r="AC237" s="15" t="s">
        <v>390</v>
      </c>
      <c r="AD237" s="8">
        <v>1</v>
      </c>
      <c r="AE237" s="11" t="s">
        <v>356</v>
      </c>
      <c r="AF237" s="8" t="s">
        <v>544</v>
      </c>
      <c r="AJ237" s="8" t="s">
        <v>355</v>
      </c>
      <c r="AK237" s="8" t="s">
        <v>173</v>
      </c>
      <c r="AO237" s="8" t="str">
        <f>IF(AND(ISBLANK(AM237), ISBLANK(AN237)), "", _xlfn.CONCAT("[", IF(ISBLANK(AM237), "", _xlfn.CONCAT("[""mac"", """, AM237, """]")), IF(ISBLANK(AN237), "", _xlfn.CONCAT(", [""ip"", """, AN237, """]")), "]"))</f>
        <v/>
      </c>
    </row>
    <row r="238" spans="1:41" ht="16" hidden="1" customHeight="1" x14ac:dyDescent="0.2">
      <c r="A238" s="8">
        <v>2503</v>
      </c>
      <c r="B238" s="8" t="s">
        <v>232</v>
      </c>
      <c r="C238" s="8" t="s">
        <v>361</v>
      </c>
      <c r="D238" s="8" t="s">
        <v>27</v>
      </c>
      <c r="E238" s="8" t="s">
        <v>346</v>
      </c>
      <c r="F238" s="8" t="str">
        <f>IF(ISBLANK(E238), "", Table2[[#This Row],[unique_id]])</f>
        <v>network_internet_download</v>
      </c>
      <c r="G238" s="8" t="s">
        <v>350</v>
      </c>
      <c r="H238" s="8" t="s">
        <v>361</v>
      </c>
      <c r="I238" s="8" t="s">
        <v>376</v>
      </c>
      <c r="L238" s="8" t="s">
        <v>136</v>
      </c>
      <c r="N238" s="8"/>
      <c r="O238" s="10"/>
      <c r="P238" s="10"/>
      <c r="Q238" s="10"/>
      <c r="R238" s="10"/>
      <c r="S238" s="10"/>
      <c r="T238" s="8" t="s">
        <v>31</v>
      </c>
      <c r="U238" s="8" t="s">
        <v>354</v>
      </c>
      <c r="W238" s="8" t="s">
        <v>375</v>
      </c>
      <c r="X238" s="8">
        <v>200</v>
      </c>
      <c r="Y238" s="10" t="s">
        <v>34</v>
      </c>
      <c r="Z238" s="8" t="s">
        <v>360</v>
      </c>
      <c r="AA238" s="8" t="str">
        <f>IF(ISBLANK(Z238),  "", _xlfn.CONCAT("haas/entity/sensor/", LOWER(C238), "/", E238, "/config"))</f>
        <v>haas/entity/sensor/internet/network_internet_download/config</v>
      </c>
      <c r="AB238" s="8" t="str">
        <f>IF(ISBLANK(Z238),  "", _xlfn.CONCAT(LOWER(C238), "/", E238))</f>
        <v>internet/network_internet_download</v>
      </c>
      <c r="AC238" s="15" t="s">
        <v>390</v>
      </c>
      <c r="AD238" s="8">
        <v>1</v>
      </c>
      <c r="AE238" s="11" t="s">
        <v>356</v>
      </c>
      <c r="AF238" s="8" t="s">
        <v>544</v>
      </c>
      <c r="AJ238" s="8" t="s">
        <v>355</v>
      </c>
      <c r="AK238" s="8" t="s">
        <v>173</v>
      </c>
      <c r="AO238" s="8" t="str">
        <f>IF(AND(ISBLANK(AM238), ISBLANK(AN238)), "", _xlfn.CONCAT("[", IF(ISBLANK(AM238), "", _xlfn.CONCAT("[""mac"", """, AM238, """]")), IF(ISBLANK(AN238), "", _xlfn.CONCAT(", [""ip"", """, AN238, """]")), "]"))</f>
        <v/>
      </c>
    </row>
    <row r="239" spans="1:41" ht="16" hidden="1" customHeight="1" x14ac:dyDescent="0.2">
      <c r="A239" s="8">
        <v>2504</v>
      </c>
      <c r="B239" s="8" t="s">
        <v>232</v>
      </c>
      <c r="C239" s="8" t="s">
        <v>710</v>
      </c>
      <c r="D239" s="8" t="s">
        <v>460</v>
      </c>
      <c r="E239" s="8" t="s">
        <v>459</v>
      </c>
      <c r="F239" s="8" t="str">
        <f>IF(ISBLANK(E239), "", Table2[[#This Row],[unique_id]])</f>
        <v>column_break</v>
      </c>
      <c r="G239" s="8" t="s">
        <v>456</v>
      </c>
      <c r="H239" s="8" t="s">
        <v>361</v>
      </c>
      <c r="I239" s="8" t="s">
        <v>376</v>
      </c>
      <c r="L239" s="8" t="s">
        <v>457</v>
      </c>
      <c r="M239" s="8" t="s">
        <v>458</v>
      </c>
      <c r="N239" s="8"/>
      <c r="O239" s="10"/>
      <c r="P239" s="10"/>
      <c r="Q239" s="10"/>
      <c r="R239" s="10"/>
      <c r="S239" s="10"/>
      <c r="T239" s="8"/>
      <c r="Y239" s="10"/>
      <c r="AB239" s="8" t="str">
        <f>IF(ISBLANK(Z239),  "", _xlfn.CONCAT(LOWER(C239), "/", E239))</f>
        <v/>
      </c>
      <c r="AC239" s="15"/>
      <c r="AE239" s="11"/>
      <c r="AO239" s="8" t="str">
        <f>IF(AND(ISBLANK(AM239), ISBLANK(AN239)), "", _xlfn.CONCAT("[", IF(ISBLANK(AM239), "", _xlfn.CONCAT("[""mac"", """, AM239, """]")), IF(ISBLANK(AN239), "", _xlfn.CONCAT(", [""ip"", """, AN239, """]")), "]"))</f>
        <v/>
      </c>
    </row>
    <row r="240" spans="1:41" ht="16" hidden="1" customHeight="1" x14ac:dyDescent="0.2">
      <c r="A240" s="8">
        <v>2510</v>
      </c>
      <c r="B240" s="8" t="s">
        <v>26</v>
      </c>
      <c r="C240" s="8" t="s">
        <v>364</v>
      </c>
      <c r="D240" s="8" t="s">
        <v>134</v>
      </c>
      <c r="E240" s="8" t="s">
        <v>362</v>
      </c>
      <c r="F240" s="8" t="str">
        <f>IF(ISBLANK(E240), "", Table2[[#This Row],[unique_id]])</f>
        <v>adaptive_lighting_default</v>
      </c>
      <c r="G240" s="8" t="s">
        <v>370</v>
      </c>
      <c r="H240" s="8" t="s">
        <v>379</v>
      </c>
      <c r="I240" s="8" t="s">
        <v>376</v>
      </c>
      <c r="L240" s="8" t="s">
        <v>322</v>
      </c>
      <c r="N240" s="8"/>
      <c r="O240" s="10"/>
      <c r="P240" s="10"/>
      <c r="Q240" s="10"/>
      <c r="R240" s="10"/>
      <c r="S240" s="10"/>
      <c r="T240" s="8"/>
      <c r="Y240" s="10"/>
      <c r="AA240" s="8" t="str">
        <f>IF(ISBLANK(Z240),  "", _xlfn.CONCAT("haas/entity/sensor/", LOWER(C240), "/", E240, "/config"))</f>
        <v/>
      </c>
      <c r="AB240" s="8" t="str">
        <f>IF(ISBLANK(Z240),  "", _xlfn.CONCAT(LOWER(C240), "/", E240))</f>
        <v/>
      </c>
      <c r="AE240" s="8"/>
      <c r="AO240" s="8" t="str">
        <f>IF(AND(ISBLANK(AM240), ISBLANK(AN240)), "", _xlfn.CONCAT("[", IF(ISBLANK(AM240), "", _xlfn.CONCAT("[""mac"", """, AM240, """]")), IF(ISBLANK(AN240), "", _xlfn.CONCAT(", [""ip"", """, AN240, """]")), "]"))</f>
        <v/>
      </c>
    </row>
    <row r="241" spans="1:41" ht="16" hidden="1" customHeight="1" x14ac:dyDescent="0.2">
      <c r="A241" s="8">
        <v>2511</v>
      </c>
      <c r="B241" s="8" t="s">
        <v>26</v>
      </c>
      <c r="C241" s="8" t="s">
        <v>364</v>
      </c>
      <c r="D241" s="8" t="s">
        <v>134</v>
      </c>
      <c r="E241" s="8" t="s">
        <v>363</v>
      </c>
      <c r="F241" s="8" t="str">
        <f>IF(ISBLANK(E241), "", Table2[[#This Row],[unique_id]])</f>
        <v>adaptive_lighting_sleep_mode_default</v>
      </c>
      <c r="G241" s="8" t="s">
        <v>367</v>
      </c>
      <c r="H241" s="8" t="s">
        <v>379</v>
      </c>
      <c r="I241" s="8" t="s">
        <v>376</v>
      </c>
      <c r="L241" s="8" t="s">
        <v>322</v>
      </c>
      <c r="N241" s="8"/>
      <c r="O241" s="10"/>
      <c r="P241" s="10"/>
      <c r="Q241" s="10"/>
      <c r="R241" s="10"/>
      <c r="S241" s="10"/>
      <c r="T241" s="8"/>
      <c r="Y241" s="10"/>
      <c r="AA241" s="8" t="str">
        <f>IF(ISBLANK(Z241),  "", _xlfn.CONCAT("haas/entity/sensor/", LOWER(C241), "/", E241, "/config"))</f>
        <v/>
      </c>
      <c r="AB241" s="8" t="str">
        <f>IF(ISBLANK(Z241),  "", _xlfn.CONCAT(LOWER(C241), "/", E241))</f>
        <v/>
      </c>
      <c r="AE241" s="8"/>
      <c r="AO241" s="8" t="str">
        <f>IF(AND(ISBLANK(AM241), ISBLANK(AN241)), "", _xlfn.CONCAT("[", IF(ISBLANK(AM241), "", _xlfn.CONCAT("[""mac"", """, AM241, """]")), IF(ISBLANK(AN241), "", _xlfn.CONCAT(", [""ip"", """, AN241, """]")), "]"))</f>
        <v/>
      </c>
    </row>
    <row r="242" spans="1:41" ht="16" hidden="1" customHeight="1" x14ac:dyDescent="0.2">
      <c r="A242" s="8">
        <v>2512</v>
      </c>
      <c r="B242" s="8" t="s">
        <v>26</v>
      </c>
      <c r="C242" s="8" t="s">
        <v>364</v>
      </c>
      <c r="D242" s="8" t="s">
        <v>134</v>
      </c>
      <c r="E242" s="8" t="s">
        <v>365</v>
      </c>
      <c r="F242" s="8" t="str">
        <f>IF(ISBLANK(E242), "", Table2[[#This Row],[unique_id]])</f>
        <v>adaptive_lighting_adapt_color_default</v>
      </c>
      <c r="G242" s="8" t="s">
        <v>368</v>
      </c>
      <c r="H242" s="8" t="s">
        <v>379</v>
      </c>
      <c r="I242" s="8" t="s">
        <v>376</v>
      </c>
      <c r="N242" s="8"/>
      <c r="O242" s="10"/>
      <c r="P242" s="10"/>
      <c r="Q242" s="10"/>
      <c r="R242" s="10"/>
      <c r="S242" s="10"/>
      <c r="T242" s="8"/>
      <c r="Y242" s="10"/>
      <c r="AA242" s="8" t="str">
        <f>IF(ISBLANK(Z242),  "", _xlfn.CONCAT("haas/entity/sensor/", LOWER(C242), "/", E242, "/config"))</f>
        <v/>
      </c>
      <c r="AB242" s="8" t="str">
        <f>IF(ISBLANK(Z242),  "", _xlfn.CONCAT(LOWER(C242), "/", E242))</f>
        <v/>
      </c>
      <c r="AE242" s="8"/>
      <c r="AO242" s="8" t="str">
        <f>IF(AND(ISBLANK(AM242), ISBLANK(AN242)), "", _xlfn.CONCAT("[", IF(ISBLANK(AM242), "", _xlfn.CONCAT("[""mac"", """, AM242, """]")), IF(ISBLANK(AN242), "", _xlfn.CONCAT(", [""ip"", """, AN242, """]")), "]"))</f>
        <v/>
      </c>
    </row>
    <row r="243" spans="1:41" ht="16" hidden="1" customHeight="1" x14ac:dyDescent="0.2">
      <c r="A243" s="8">
        <v>2513</v>
      </c>
      <c r="B243" s="8" t="s">
        <v>26</v>
      </c>
      <c r="C243" s="8" t="s">
        <v>364</v>
      </c>
      <c r="D243" s="8" t="s">
        <v>134</v>
      </c>
      <c r="E243" s="8" t="s">
        <v>366</v>
      </c>
      <c r="F243" s="8" t="str">
        <f>IF(ISBLANK(E243), "", Table2[[#This Row],[unique_id]])</f>
        <v>adaptive_lighting_adapt_brightness_default</v>
      </c>
      <c r="G243" s="8" t="s">
        <v>369</v>
      </c>
      <c r="H243" s="8" t="s">
        <v>379</v>
      </c>
      <c r="I243" s="8" t="s">
        <v>376</v>
      </c>
      <c r="N243" s="8"/>
      <c r="O243" s="10"/>
      <c r="P243" s="10"/>
      <c r="Q243" s="10"/>
      <c r="R243" s="10"/>
      <c r="S243" s="10"/>
      <c r="T243" s="8"/>
      <c r="Y243" s="10"/>
      <c r="AA243" s="8" t="str">
        <f>IF(ISBLANK(Z243),  "", _xlfn.CONCAT("haas/entity/sensor/", LOWER(C243), "/", E243, "/config"))</f>
        <v/>
      </c>
      <c r="AB243" s="8" t="str">
        <f>IF(ISBLANK(Z243),  "", _xlfn.CONCAT(LOWER(C243), "/", E243))</f>
        <v/>
      </c>
      <c r="AE243" s="8"/>
      <c r="AO243" s="8" t="str">
        <f>IF(AND(ISBLANK(AM243), ISBLANK(AN243)), "", _xlfn.CONCAT("[", IF(ISBLANK(AM243), "", _xlfn.CONCAT("[""mac"", """, AM243, """]")), IF(ISBLANK(AN243), "", _xlfn.CONCAT(", [""ip"", """, AN243, """]")), "]"))</f>
        <v/>
      </c>
    </row>
    <row r="244" spans="1:41" ht="16" hidden="1" customHeight="1" x14ac:dyDescent="0.2">
      <c r="A244" s="8">
        <v>2514</v>
      </c>
      <c r="B244" s="8" t="s">
        <v>26</v>
      </c>
      <c r="C244" s="8" t="s">
        <v>364</v>
      </c>
      <c r="D244" s="8" t="s">
        <v>134</v>
      </c>
      <c r="E244" s="8" t="s">
        <v>380</v>
      </c>
      <c r="F244" s="8" t="str">
        <f>IF(ISBLANK(E244), "", Table2[[#This Row],[unique_id]])</f>
        <v>adaptive_lighting_bedroom</v>
      </c>
      <c r="G244" s="8" t="s">
        <v>370</v>
      </c>
      <c r="H244" s="8" t="s">
        <v>378</v>
      </c>
      <c r="I244" s="8" t="s">
        <v>376</v>
      </c>
      <c r="L244" s="8" t="s">
        <v>322</v>
      </c>
      <c r="N244" s="8"/>
      <c r="O244" s="10"/>
      <c r="P244" s="10"/>
      <c r="Q244" s="10"/>
      <c r="R244" s="10"/>
      <c r="S244" s="10"/>
      <c r="T244" s="8"/>
      <c r="Y244" s="10"/>
      <c r="AA244" s="8" t="str">
        <f>IF(ISBLANK(Z244),  "", _xlfn.CONCAT("haas/entity/sensor/", LOWER(C244), "/", E244, "/config"))</f>
        <v/>
      </c>
      <c r="AB244" s="8" t="str">
        <f>IF(ISBLANK(Z244),  "", _xlfn.CONCAT(LOWER(C244), "/", E244))</f>
        <v/>
      </c>
      <c r="AE244" s="8"/>
      <c r="AO244" s="8" t="str">
        <f>IF(AND(ISBLANK(AM244), ISBLANK(AN244)), "", _xlfn.CONCAT("[", IF(ISBLANK(AM244), "", _xlfn.CONCAT("[""mac"", """, AM244, """]")), IF(ISBLANK(AN244), "", _xlfn.CONCAT(", [""ip"", """, AN244, """]")), "]"))</f>
        <v/>
      </c>
    </row>
    <row r="245" spans="1:41" ht="16" hidden="1" customHeight="1" x14ac:dyDescent="0.2">
      <c r="A245" s="8">
        <v>2515</v>
      </c>
      <c r="B245" s="8" t="s">
        <v>26</v>
      </c>
      <c r="C245" s="8" t="s">
        <v>364</v>
      </c>
      <c r="D245" s="8" t="s">
        <v>134</v>
      </c>
      <c r="E245" s="8" t="s">
        <v>381</v>
      </c>
      <c r="F245" s="8" t="str">
        <f>IF(ISBLANK(E245), "", Table2[[#This Row],[unique_id]])</f>
        <v>adaptive_lighting_sleep_mode_bedroom</v>
      </c>
      <c r="G245" s="8" t="s">
        <v>367</v>
      </c>
      <c r="H245" s="8" t="s">
        <v>378</v>
      </c>
      <c r="I245" s="8" t="s">
        <v>376</v>
      </c>
      <c r="L245" s="8" t="s">
        <v>322</v>
      </c>
      <c r="N245" s="8"/>
      <c r="O245" s="10"/>
      <c r="P245" s="10"/>
      <c r="Q245" s="10"/>
      <c r="R245" s="10"/>
      <c r="S245" s="10"/>
      <c r="T245" s="8"/>
      <c r="Y245" s="10"/>
      <c r="AA245" s="8" t="str">
        <f>IF(ISBLANK(Z245),  "", _xlfn.CONCAT("haas/entity/sensor/", LOWER(C245), "/", E245, "/config"))</f>
        <v/>
      </c>
      <c r="AB245" s="8" t="str">
        <f>IF(ISBLANK(Z245),  "", _xlfn.CONCAT(LOWER(C245), "/", E245))</f>
        <v/>
      </c>
      <c r="AE245" s="8"/>
      <c r="AO245" s="8" t="str">
        <f>IF(AND(ISBLANK(AM245), ISBLANK(AN245)), "", _xlfn.CONCAT("[", IF(ISBLANK(AM245), "", _xlfn.CONCAT("[""mac"", """, AM245, """]")), IF(ISBLANK(AN245), "", _xlfn.CONCAT(", [""ip"", """, AN245, """]")), "]"))</f>
        <v/>
      </c>
    </row>
    <row r="246" spans="1:41" ht="16" hidden="1" customHeight="1" x14ac:dyDescent="0.2">
      <c r="A246" s="8">
        <v>2516</v>
      </c>
      <c r="B246" s="8" t="s">
        <v>26</v>
      </c>
      <c r="C246" s="8" t="s">
        <v>364</v>
      </c>
      <c r="D246" s="8" t="s">
        <v>134</v>
      </c>
      <c r="E246" s="8" t="s">
        <v>382</v>
      </c>
      <c r="F246" s="8" t="str">
        <f>IF(ISBLANK(E246), "", Table2[[#This Row],[unique_id]])</f>
        <v>adaptive_lighting_adapt_color_bedroom</v>
      </c>
      <c r="G246" s="8" t="s">
        <v>368</v>
      </c>
      <c r="H246" s="8" t="s">
        <v>378</v>
      </c>
      <c r="I246" s="8" t="s">
        <v>376</v>
      </c>
      <c r="N246" s="8"/>
      <c r="O246" s="10"/>
      <c r="P246" s="10"/>
      <c r="Q246" s="10"/>
      <c r="R246" s="10"/>
      <c r="S246" s="10"/>
      <c r="T246" s="8"/>
      <c r="Y246" s="10"/>
      <c r="AA246" s="8" t="str">
        <f>IF(ISBLANK(Z246),  "", _xlfn.CONCAT("haas/entity/sensor/", LOWER(C246), "/", E246, "/config"))</f>
        <v/>
      </c>
      <c r="AB246" s="8" t="str">
        <f>IF(ISBLANK(Z246),  "", _xlfn.CONCAT(LOWER(C246), "/", E246))</f>
        <v/>
      </c>
      <c r="AE246" s="8"/>
      <c r="AO246" s="8" t="str">
        <f>IF(AND(ISBLANK(AM246), ISBLANK(AN246)), "", _xlfn.CONCAT("[", IF(ISBLANK(AM246), "", _xlfn.CONCAT("[""mac"", """, AM246, """]")), IF(ISBLANK(AN246), "", _xlfn.CONCAT(", [""ip"", """, AN246, """]")), "]"))</f>
        <v/>
      </c>
    </row>
    <row r="247" spans="1:41" ht="16" hidden="1" customHeight="1" x14ac:dyDescent="0.2">
      <c r="A247" s="8">
        <v>2517</v>
      </c>
      <c r="B247" s="8" t="s">
        <v>26</v>
      </c>
      <c r="C247" s="8" t="s">
        <v>364</v>
      </c>
      <c r="D247" s="8" t="s">
        <v>134</v>
      </c>
      <c r="E247" s="8" t="s">
        <v>383</v>
      </c>
      <c r="F247" s="8" t="str">
        <f>IF(ISBLANK(E247), "", Table2[[#This Row],[unique_id]])</f>
        <v>adaptive_lighting_adapt_brightness_bedroom</v>
      </c>
      <c r="G247" s="8" t="s">
        <v>369</v>
      </c>
      <c r="H247" s="8" t="s">
        <v>378</v>
      </c>
      <c r="I247" s="8" t="s">
        <v>376</v>
      </c>
      <c r="N247" s="8"/>
      <c r="O247" s="10"/>
      <c r="P247" s="10"/>
      <c r="Q247" s="10"/>
      <c r="R247" s="10"/>
      <c r="S247" s="10"/>
      <c r="T247" s="8"/>
      <c r="Y247" s="10"/>
      <c r="AA247" s="8" t="str">
        <f>IF(ISBLANK(Z247),  "", _xlfn.CONCAT("haas/entity/sensor/", LOWER(C247), "/", E247, "/config"))</f>
        <v/>
      </c>
      <c r="AB247" s="8" t="str">
        <f>IF(ISBLANK(Z247),  "", _xlfn.CONCAT(LOWER(C247), "/", E247))</f>
        <v/>
      </c>
      <c r="AE247" s="8"/>
      <c r="AO247" s="8" t="str">
        <f>IF(AND(ISBLANK(AM247), ISBLANK(AN247)), "", _xlfn.CONCAT("[", IF(ISBLANK(AM247), "", _xlfn.CONCAT("[""mac"", """, AM247, """]")), IF(ISBLANK(AN247), "", _xlfn.CONCAT(", [""ip"", """, AN247, """]")), "]"))</f>
        <v/>
      </c>
    </row>
    <row r="248" spans="1:41" ht="16" hidden="1" customHeight="1" x14ac:dyDescent="0.2">
      <c r="A248" s="8">
        <v>2518</v>
      </c>
      <c r="B248" s="15" t="s">
        <v>26</v>
      </c>
      <c r="C248" s="15" t="s">
        <v>364</v>
      </c>
      <c r="D248" s="15" t="s">
        <v>134</v>
      </c>
      <c r="E248" s="15" t="s">
        <v>411</v>
      </c>
      <c r="F248" s="8" t="str">
        <f>IF(ISBLANK(E248), "", Table2[[#This Row],[unique_id]])</f>
        <v>adaptive_lighting_night_light</v>
      </c>
      <c r="G248" s="15" t="s">
        <v>370</v>
      </c>
      <c r="H248" s="15" t="s">
        <v>394</v>
      </c>
      <c r="I248" s="8" t="s">
        <v>376</v>
      </c>
      <c r="K248" s="15"/>
      <c r="L248" s="8" t="s">
        <v>322</v>
      </c>
      <c r="N248" s="8"/>
      <c r="O248" s="10"/>
      <c r="P248" s="10"/>
      <c r="Q248" s="10"/>
      <c r="R248" s="10"/>
      <c r="S248" s="10"/>
      <c r="T248" s="8"/>
      <c r="Y248" s="10"/>
      <c r="AA248" s="8" t="str">
        <f>IF(ISBLANK(Z248),  "", _xlfn.CONCAT("haas/entity/sensor/", LOWER(C248), "/", E248, "/config"))</f>
        <v/>
      </c>
      <c r="AB248" s="8" t="str">
        <f>IF(ISBLANK(Z248),  "", _xlfn.CONCAT(LOWER(C248), "/", E248))</f>
        <v/>
      </c>
      <c r="AE248" s="8"/>
      <c r="AO248" s="8" t="str">
        <f>IF(AND(ISBLANK(AM248), ISBLANK(AN248)), "", _xlfn.CONCAT("[", IF(ISBLANK(AM248), "", _xlfn.CONCAT("[""mac"", """, AM248, """]")), IF(ISBLANK(AN248), "", _xlfn.CONCAT(", [""ip"", """, AN248, """]")), "]"))</f>
        <v/>
      </c>
    </row>
    <row r="249" spans="1:41" ht="16" hidden="1" customHeight="1" x14ac:dyDescent="0.2">
      <c r="A249" s="8">
        <v>2519</v>
      </c>
      <c r="B249" s="15" t="s">
        <v>26</v>
      </c>
      <c r="C249" s="15" t="s">
        <v>364</v>
      </c>
      <c r="D249" s="15" t="s">
        <v>134</v>
      </c>
      <c r="E249" s="15" t="s">
        <v>412</v>
      </c>
      <c r="F249" s="8" t="str">
        <f>IF(ISBLANK(E249), "", Table2[[#This Row],[unique_id]])</f>
        <v>adaptive_lighting_sleep_mode_night_light</v>
      </c>
      <c r="G249" s="15" t="s">
        <v>367</v>
      </c>
      <c r="H249" s="15" t="s">
        <v>394</v>
      </c>
      <c r="I249" s="8" t="s">
        <v>376</v>
      </c>
      <c r="K249" s="15"/>
      <c r="L249" s="8" t="s">
        <v>322</v>
      </c>
      <c r="N249" s="8"/>
      <c r="O249" s="10"/>
      <c r="P249" s="10"/>
      <c r="Q249" s="10"/>
      <c r="R249" s="10"/>
      <c r="S249" s="10"/>
      <c r="T249" s="8"/>
      <c r="Y249" s="10"/>
      <c r="AA249" s="8" t="str">
        <f>IF(ISBLANK(Z249),  "", _xlfn.CONCAT("haas/entity/sensor/", LOWER(C249), "/", E249, "/config"))</f>
        <v/>
      </c>
      <c r="AB249" s="8" t="str">
        <f>IF(ISBLANK(Z249),  "", _xlfn.CONCAT(LOWER(C249), "/", E249))</f>
        <v/>
      </c>
      <c r="AE249" s="8"/>
      <c r="AO249" s="8" t="str">
        <f>IF(AND(ISBLANK(AM249), ISBLANK(AN249)), "", _xlfn.CONCAT("[", IF(ISBLANK(AM249), "", _xlfn.CONCAT("[""mac"", """, AM249, """]")), IF(ISBLANK(AN249), "", _xlfn.CONCAT(", [""ip"", """, AN249, """]")), "]"))</f>
        <v/>
      </c>
    </row>
    <row r="250" spans="1:41" ht="16" hidden="1" customHeight="1" x14ac:dyDescent="0.2">
      <c r="A250" s="8">
        <v>2520</v>
      </c>
      <c r="B250" s="15" t="s">
        <v>26</v>
      </c>
      <c r="C250" s="15" t="s">
        <v>364</v>
      </c>
      <c r="D250" s="15" t="s">
        <v>134</v>
      </c>
      <c r="E250" s="15" t="s">
        <v>413</v>
      </c>
      <c r="F250" s="8" t="str">
        <f>IF(ISBLANK(E250), "", Table2[[#This Row],[unique_id]])</f>
        <v>adaptive_lighting_adapt_color_night_light</v>
      </c>
      <c r="G250" s="15" t="s">
        <v>368</v>
      </c>
      <c r="H250" s="15" t="s">
        <v>394</v>
      </c>
      <c r="I250" s="8" t="s">
        <v>376</v>
      </c>
      <c r="K250" s="15"/>
      <c r="N250" s="8"/>
      <c r="O250" s="10"/>
      <c r="P250" s="10"/>
      <c r="Q250" s="10"/>
      <c r="R250" s="10"/>
      <c r="S250" s="10"/>
      <c r="T250" s="8"/>
      <c r="Y250" s="10"/>
      <c r="AA250" s="8" t="str">
        <f>IF(ISBLANK(Z250),  "", _xlfn.CONCAT("haas/entity/sensor/", LOWER(C250), "/", E250, "/config"))</f>
        <v/>
      </c>
      <c r="AB250" s="8" t="str">
        <f>IF(ISBLANK(Z250),  "", _xlfn.CONCAT(LOWER(C250), "/", E250))</f>
        <v/>
      </c>
      <c r="AE250" s="8"/>
      <c r="AI250" s="13"/>
      <c r="AO250" s="8" t="str">
        <f>IF(AND(ISBLANK(AM250), ISBLANK(AN250)), "", _xlfn.CONCAT("[", IF(ISBLANK(AM250), "", _xlfn.CONCAT("[""mac"", """, AM250, """]")), IF(ISBLANK(AN250), "", _xlfn.CONCAT(", [""ip"", """, AN250, """]")), "]"))</f>
        <v/>
      </c>
    </row>
    <row r="251" spans="1:41" ht="16" hidden="1" customHeight="1" x14ac:dyDescent="0.2">
      <c r="A251" s="8">
        <v>2521</v>
      </c>
      <c r="B251" s="15" t="s">
        <v>26</v>
      </c>
      <c r="C251" s="15" t="s">
        <v>364</v>
      </c>
      <c r="D251" s="15" t="s">
        <v>134</v>
      </c>
      <c r="E251" s="15" t="s">
        <v>414</v>
      </c>
      <c r="F251" s="8" t="str">
        <f>IF(ISBLANK(E251), "", Table2[[#This Row],[unique_id]])</f>
        <v>adaptive_lighting_adapt_brightness_night_light</v>
      </c>
      <c r="G251" s="15" t="s">
        <v>369</v>
      </c>
      <c r="H251" s="15" t="s">
        <v>394</v>
      </c>
      <c r="I251" s="8" t="s">
        <v>376</v>
      </c>
      <c r="K251" s="15"/>
      <c r="N251" s="8"/>
      <c r="O251" s="10"/>
      <c r="P251" s="10"/>
      <c r="Q251" s="10"/>
      <c r="R251" s="10"/>
      <c r="S251" s="10"/>
      <c r="T251" s="8"/>
      <c r="Y251" s="10"/>
      <c r="AA251" s="8" t="str">
        <f>IF(ISBLANK(Z251),  "", _xlfn.CONCAT("haas/entity/sensor/", LOWER(C251), "/", E251, "/config"))</f>
        <v/>
      </c>
      <c r="AB251" s="8" t="str">
        <f>IF(ISBLANK(Z251),  "", _xlfn.CONCAT(LOWER(C251), "/", E251))</f>
        <v/>
      </c>
      <c r="AE251" s="8"/>
      <c r="AO251" s="8" t="str">
        <f>IF(AND(ISBLANK(AM251), ISBLANK(AN251)), "", _xlfn.CONCAT("[", IF(ISBLANK(AM251), "", _xlfn.CONCAT("[""mac"", """, AM251, """]")), IF(ISBLANK(AN251), "", _xlfn.CONCAT(", [""ip"", """, AN251, """]")), "]"))</f>
        <v/>
      </c>
    </row>
    <row r="252" spans="1:41" ht="16" hidden="1" customHeight="1" x14ac:dyDescent="0.2">
      <c r="A252" s="8">
        <v>2522</v>
      </c>
      <c r="B252" s="8" t="s">
        <v>26</v>
      </c>
      <c r="C252" s="8" t="s">
        <v>710</v>
      </c>
      <c r="D252" s="8" t="s">
        <v>460</v>
      </c>
      <c r="E252" s="8" t="s">
        <v>459</v>
      </c>
      <c r="F252" s="8" t="str">
        <f>IF(ISBLANK(E252), "", Table2[[#This Row],[unique_id]])</f>
        <v>column_break</v>
      </c>
      <c r="G252" s="8" t="s">
        <v>456</v>
      </c>
      <c r="H252" s="15" t="s">
        <v>394</v>
      </c>
      <c r="I252" s="8" t="s">
        <v>376</v>
      </c>
      <c r="L252" s="8" t="s">
        <v>457</v>
      </c>
      <c r="M252" s="8" t="s">
        <v>458</v>
      </c>
      <c r="N252" s="8"/>
      <c r="O252" s="10"/>
      <c r="P252" s="10"/>
      <c r="Q252" s="10"/>
      <c r="R252" s="10"/>
      <c r="S252" s="10"/>
      <c r="T252" s="8"/>
      <c r="Y252" s="10"/>
      <c r="AB252" s="8" t="str">
        <f>IF(ISBLANK(Z252),  "", _xlfn.CONCAT(LOWER(C252), "/", E252))</f>
        <v/>
      </c>
      <c r="AI252" s="13"/>
      <c r="AO252" s="8" t="str">
        <f>IF(AND(ISBLANK(AM252), ISBLANK(AN252)), "", _xlfn.CONCAT("[", IF(ISBLANK(AM252), "", _xlfn.CONCAT("[""mac"", """, AM252, """]")), IF(ISBLANK(AN252), "", _xlfn.CONCAT(", [""ip"", """, AN252, """]")), "]"))</f>
        <v/>
      </c>
    </row>
    <row r="253" spans="1:41" ht="16" hidden="1" customHeight="1" x14ac:dyDescent="0.2">
      <c r="A253" s="8">
        <v>2530</v>
      </c>
      <c r="B253" s="8" t="s">
        <v>26</v>
      </c>
      <c r="C253" s="8" t="s">
        <v>152</v>
      </c>
      <c r="D253" s="8" t="s">
        <v>416</v>
      </c>
      <c r="E253" t="s">
        <v>847</v>
      </c>
      <c r="F253" s="8" t="str">
        <f>IF(ISBLANK(E253), "", Table2[[#This Row],[unique_id]])</f>
        <v>lighting_reset_adaptive_lighting_ada_lamp</v>
      </c>
      <c r="G253" t="s">
        <v>208</v>
      </c>
      <c r="H253" s="8" t="s">
        <v>861</v>
      </c>
      <c r="I253" s="8" t="s">
        <v>376</v>
      </c>
      <c r="J253" s="8" t="s">
        <v>846</v>
      </c>
      <c r="L253" s="8" t="s">
        <v>322</v>
      </c>
      <c r="N253" s="8"/>
      <c r="O253" s="10"/>
      <c r="P253" s="10"/>
      <c r="Q253" s="10"/>
      <c r="R253" s="10"/>
      <c r="S253" s="10"/>
      <c r="T253" s="8"/>
      <c r="W253" s="8" t="s">
        <v>377</v>
      </c>
      <c r="Y253" s="10"/>
      <c r="AA253" s="8" t="str">
        <f>IF(ISBLANK(Z253),  "", _xlfn.CONCAT("haas/entity/sensor/", LOWER(C253), "/", E253, "/config"))</f>
        <v/>
      </c>
      <c r="AB253" s="8" t="str">
        <f>IF(ISBLANK(Z253),  "", _xlfn.CONCAT(LOWER(C253), "/", E253))</f>
        <v/>
      </c>
      <c r="AE253" s="11"/>
      <c r="AI253" s="13"/>
      <c r="AK253" s="8" t="s">
        <v>130</v>
      </c>
      <c r="AO253" s="8" t="str">
        <f>IF(AND(ISBLANK(AM253), ISBLANK(AN253)), "", _xlfn.CONCAT("[", IF(ISBLANK(AM253), "", _xlfn.CONCAT("[""mac"", """, AM253, """]")), IF(ISBLANK(AN253), "", _xlfn.CONCAT(", [""ip"", """, AN253, """]")), "]"))</f>
        <v/>
      </c>
    </row>
    <row r="254" spans="1:41" ht="16" hidden="1" customHeight="1" x14ac:dyDescent="0.2">
      <c r="A254" s="8">
        <v>2531</v>
      </c>
      <c r="B254" s="8" t="s">
        <v>26</v>
      </c>
      <c r="C254" s="8" t="s">
        <v>152</v>
      </c>
      <c r="D254" s="8" t="s">
        <v>416</v>
      </c>
      <c r="E254" t="s">
        <v>839</v>
      </c>
      <c r="F254" s="8" t="str">
        <f>IF(ISBLANK(E254), "", Table2[[#This Row],[unique_id]])</f>
        <v>lighting_reset_adaptive_lighting_edwin_lamp</v>
      </c>
      <c r="G254" t="s">
        <v>218</v>
      </c>
      <c r="H254" s="8" t="s">
        <v>861</v>
      </c>
      <c r="I254" s="8" t="s">
        <v>376</v>
      </c>
      <c r="J254" s="8" t="s">
        <v>846</v>
      </c>
      <c r="L254" s="8" t="s">
        <v>322</v>
      </c>
      <c r="N254" s="8"/>
      <c r="O254" s="10"/>
      <c r="P254" s="10"/>
      <c r="Q254" s="10"/>
      <c r="R254" s="10"/>
      <c r="S254" s="10"/>
      <c r="T254" s="8"/>
      <c r="W254" s="8" t="s">
        <v>377</v>
      </c>
      <c r="Y254" s="10"/>
      <c r="AA254" s="8" t="str">
        <f>IF(ISBLANK(Z254),  "", _xlfn.CONCAT("haas/entity/sensor/", LOWER(C254), "/", E254, "/config"))</f>
        <v/>
      </c>
      <c r="AB254" s="8" t="str">
        <f>IF(ISBLANK(Z254),  "", _xlfn.CONCAT(LOWER(C254), "/", E254))</f>
        <v/>
      </c>
      <c r="AI254" s="13"/>
      <c r="AK254" s="8" t="s">
        <v>127</v>
      </c>
      <c r="AO254" s="8" t="str">
        <f>IF(AND(ISBLANK(AM254), ISBLANK(AN254)), "", _xlfn.CONCAT("[", IF(ISBLANK(AM254), "", _xlfn.CONCAT("[""mac"", """, AM254, """]")), IF(ISBLANK(AN254), "", _xlfn.CONCAT(", [""ip"", """, AN254, """]")), "]"))</f>
        <v/>
      </c>
    </row>
    <row r="255" spans="1:41" ht="16" hidden="1" customHeight="1" x14ac:dyDescent="0.2">
      <c r="A255" s="8">
        <v>2532</v>
      </c>
      <c r="B255" s="8" t="s">
        <v>26</v>
      </c>
      <c r="C255" s="8" t="s">
        <v>152</v>
      </c>
      <c r="D255" s="8" t="s">
        <v>416</v>
      </c>
      <c r="E255" t="s">
        <v>848</v>
      </c>
      <c r="F255" s="8" t="str">
        <f>IF(ISBLANK(E255), "", Table2[[#This Row],[unique_id]])</f>
        <v>lighting_reset_adaptive_lighting_edwin_night_light</v>
      </c>
      <c r="G255" t="s">
        <v>642</v>
      </c>
      <c r="H255" s="8" t="s">
        <v>861</v>
      </c>
      <c r="I255" s="8" t="s">
        <v>376</v>
      </c>
      <c r="J255" s="8" t="s">
        <v>859</v>
      </c>
      <c r="L255" s="8" t="s">
        <v>322</v>
      </c>
      <c r="N255" s="8"/>
      <c r="O255" s="10"/>
      <c r="P255" s="10"/>
      <c r="Q255" s="10"/>
      <c r="R255" s="10"/>
      <c r="S255" s="10"/>
      <c r="T255" s="8"/>
      <c r="W255" s="8" t="s">
        <v>377</v>
      </c>
      <c r="Y255" s="10"/>
      <c r="AA255" s="8" t="str">
        <f>IF(ISBLANK(Z255),  "", _xlfn.CONCAT("haas/entity/sensor/", LOWER(C255), "/", E255, "/config"))</f>
        <v/>
      </c>
      <c r="AB255" s="8" t="str">
        <f>IF(ISBLANK(Z255),  "", _xlfn.CONCAT(LOWER(C255), "/", E255))</f>
        <v/>
      </c>
      <c r="AK255" s="8" t="s">
        <v>127</v>
      </c>
      <c r="AO255" s="8" t="str">
        <f>IF(AND(ISBLANK(AM255), ISBLANK(AN255)), "", _xlfn.CONCAT("[", IF(ISBLANK(AM255), "", _xlfn.CONCAT("[""mac"", """, AM255, """]")), IF(ISBLANK(AN255), "", _xlfn.CONCAT(", [""ip"", """, AN255, """]")), "]"))</f>
        <v/>
      </c>
    </row>
    <row r="256" spans="1:41" ht="16" hidden="1" customHeight="1" x14ac:dyDescent="0.2">
      <c r="A256" s="8">
        <v>2533</v>
      </c>
      <c r="B256" s="8" t="s">
        <v>26</v>
      </c>
      <c r="C256" s="8" t="s">
        <v>152</v>
      </c>
      <c r="D256" s="8" t="s">
        <v>416</v>
      </c>
      <c r="E256" t="s">
        <v>849</v>
      </c>
      <c r="F256" s="8" t="str">
        <f>IF(ISBLANK(E256), "", Table2[[#This Row],[unique_id]])</f>
        <v>lighting_reset_adaptive_lighting_hallway_main</v>
      </c>
      <c r="G256" t="s">
        <v>213</v>
      </c>
      <c r="H256" s="8" t="s">
        <v>861</v>
      </c>
      <c r="I256" s="8" t="s">
        <v>376</v>
      </c>
      <c r="J256" s="8" t="s">
        <v>376</v>
      </c>
      <c r="L256" s="8" t="s">
        <v>322</v>
      </c>
      <c r="N256" s="8"/>
      <c r="O256" s="10"/>
      <c r="P256" s="10"/>
      <c r="Q256" s="10"/>
      <c r="R256" s="10"/>
      <c r="S256" s="10"/>
      <c r="T256" s="8"/>
      <c r="W256" s="8" t="s">
        <v>377</v>
      </c>
      <c r="Y256" s="10"/>
      <c r="AA256" s="8" t="str">
        <f>IF(ISBLANK(Z256),  "", _xlfn.CONCAT("haas/entity/sensor/", LOWER(C256), "/", E256, "/config"))</f>
        <v/>
      </c>
      <c r="AB256" s="8" t="str">
        <f>IF(ISBLANK(Z256),  "", _xlfn.CONCAT(LOWER(C256), "/", E256))</f>
        <v/>
      </c>
      <c r="AK256" s="8" t="s">
        <v>605</v>
      </c>
      <c r="AO256" s="8" t="str">
        <f>IF(AND(ISBLANK(AM256), ISBLANK(AN256)), "", _xlfn.CONCAT("[", IF(ISBLANK(AM256), "", _xlfn.CONCAT("[""mac"", """, AM256, """]")), IF(ISBLANK(AN256), "", _xlfn.CONCAT(", [""ip"", """, AN256, """]")), "]"))</f>
        <v/>
      </c>
    </row>
    <row r="257" spans="1:41" ht="16" hidden="1" customHeight="1" x14ac:dyDescent="0.2">
      <c r="A257" s="8">
        <v>2534</v>
      </c>
      <c r="B257" s="8" t="s">
        <v>26</v>
      </c>
      <c r="C257" s="8" t="s">
        <v>152</v>
      </c>
      <c r="D257" s="8" t="s">
        <v>416</v>
      </c>
      <c r="E257" t="s">
        <v>850</v>
      </c>
      <c r="F257" s="8" t="str">
        <f>IF(ISBLANK(E257), "", Table2[[#This Row],[unique_id]])</f>
        <v>lighting_reset_adaptive_lighting_dining_main</v>
      </c>
      <c r="G257" t="s">
        <v>138</v>
      </c>
      <c r="H257" s="8" t="s">
        <v>861</v>
      </c>
      <c r="I257" s="8" t="s">
        <v>376</v>
      </c>
      <c r="J257" s="8" t="s">
        <v>870</v>
      </c>
      <c r="L257" s="8" t="s">
        <v>322</v>
      </c>
      <c r="N257" s="8"/>
      <c r="O257" s="10"/>
      <c r="P257" s="10"/>
      <c r="Q257" s="10"/>
      <c r="R257" s="10"/>
      <c r="S257" s="10"/>
      <c r="T257" s="8"/>
      <c r="W257" s="8" t="s">
        <v>377</v>
      </c>
      <c r="Y257" s="10"/>
      <c r="AA257" s="8" t="str">
        <f>IF(ISBLANK(Z257),  "", _xlfn.CONCAT("haas/entity/sensor/", LOWER(C257), "/", E257, "/config"))</f>
        <v/>
      </c>
      <c r="AB257" s="8" t="str">
        <f>IF(ISBLANK(Z257),  "", _xlfn.CONCAT(LOWER(C257), "/", E257))</f>
        <v/>
      </c>
      <c r="AK257" s="8" t="s">
        <v>206</v>
      </c>
      <c r="AO257" s="8" t="str">
        <f>IF(AND(ISBLANK(AM257), ISBLANK(AN257)), "", _xlfn.CONCAT("[", IF(ISBLANK(AM257), "", _xlfn.CONCAT("[""mac"", """, AM257, """]")), IF(ISBLANK(AN257), "", _xlfn.CONCAT(", [""ip"", """, AN257, """]")), "]"))</f>
        <v/>
      </c>
    </row>
    <row r="258" spans="1:41" ht="16" hidden="1" customHeight="1" x14ac:dyDescent="0.2">
      <c r="A258" s="8">
        <v>2535</v>
      </c>
      <c r="B258" s="8" t="s">
        <v>26</v>
      </c>
      <c r="C258" s="8" t="s">
        <v>152</v>
      </c>
      <c r="D258" s="8" t="s">
        <v>416</v>
      </c>
      <c r="E258" t="s">
        <v>851</v>
      </c>
      <c r="F258" s="8" t="str">
        <f>IF(ISBLANK(E258), "", Table2[[#This Row],[unique_id]])</f>
        <v>lighting_reset_adaptive_lighting_lounge_main</v>
      </c>
      <c r="G258" t="s">
        <v>220</v>
      </c>
      <c r="H258" s="8" t="s">
        <v>861</v>
      </c>
      <c r="I258" s="8" t="s">
        <v>376</v>
      </c>
      <c r="J258" s="8" t="s">
        <v>870</v>
      </c>
      <c r="L258" s="8" t="s">
        <v>322</v>
      </c>
      <c r="N258" s="8"/>
      <c r="O258" s="10"/>
      <c r="P258" s="10"/>
      <c r="Q258" s="10"/>
      <c r="R258" s="10"/>
      <c r="S258" s="10"/>
      <c r="T258" s="8"/>
      <c r="W258" s="8" t="s">
        <v>377</v>
      </c>
      <c r="Y258" s="10"/>
      <c r="AA258" s="8" t="str">
        <f>IF(ISBLANK(Z258),  "", _xlfn.CONCAT("haas/entity/sensor/", LOWER(C258), "/", E258, "/config"))</f>
        <v/>
      </c>
      <c r="AB258" s="8" t="str">
        <f>IF(ISBLANK(Z258),  "", _xlfn.CONCAT(LOWER(C258), "/", E258))</f>
        <v/>
      </c>
      <c r="AK258" s="8" t="s">
        <v>207</v>
      </c>
      <c r="AO258" s="8" t="str">
        <f>IF(AND(ISBLANK(AM258), ISBLANK(AN258)), "", _xlfn.CONCAT("[", IF(ISBLANK(AM258), "", _xlfn.CONCAT("[""mac"", """, AM258, """]")), IF(ISBLANK(AN258), "", _xlfn.CONCAT(", [""ip"", """, AN258, """]")), "]"))</f>
        <v/>
      </c>
    </row>
    <row r="259" spans="1:41" ht="16" hidden="1" customHeight="1" x14ac:dyDescent="0.2">
      <c r="A259" s="8">
        <v>2536</v>
      </c>
      <c r="B259" s="8" t="s">
        <v>26</v>
      </c>
      <c r="C259" s="8" t="s">
        <v>152</v>
      </c>
      <c r="D259" s="8" t="s">
        <v>416</v>
      </c>
      <c r="E259" t="s">
        <v>945</v>
      </c>
      <c r="F259" s="8" t="str">
        <f>IF(ISBLANK(E259), "", Table2[[#This Row],[unique_id]])</f>
        <v>lighting_reset_adaptive_lighting_lounge_lamp</v>
      </c>
      <c r="G259" t="s">
        <v>884</v>
      </c>
      <c r="H259" s="8" t="s">
        <v>861</v>
      </c>
      <c r="I259" s="8" t="s">
        <v>376</v>
      </c>
      <c r="J259" s="8" t="s">
        <v>846</v>
      </c>
      <c r="L259" s="8" t="s">
        <v>322</v>
      </c>
      <c r="N259" s="8"/>
      <c r="O259" s="10"/>
      <c r="P259" s="10"/>
      <c r="Q259" s="10"/>
      <c r="R259" s="10"/>
      <c r="S259" s="10"/>
      <c r="T259" s="8"/>
      <c r="W259" s="8" t="s">
        <v>377</v>
      </c>
      <c r="Y259" s="10"/>
      <c r="AA259" s="8" t="str">
        <f>IF(ISBLANK(Z259),  "", _xlfn.CONCAT("haas/entity/sensor/", LOWER(C259), "/", E259, "/config"))</f>
        <v/>
      </c>
      <c r="AB259" s="8" t="str">
        <f>IF(ISBLANK(Z259),  "", _xlfn.CONCAT(LOWER(C259), "/", E259))</f>
        <v/>
      </c>
      <c r="AK259" s="8" t="s">
        <v>173</v>
      </c>
      <c r="AO259" s="8" t="str">
        <f>IF(AND(ISBLANK(AM259), ISBLANK(AN259)), "", _xlfn.CONCAT("[", IF(ISBLANK(AM259), "", _xlfn.CONCAT("[""mac"", """, AM259, """]")), IF(ISBLANK(AN259), "", _xlfn.CONCAT(", [""ip"", """, AN259, """]")), "]"))</f>
        <v/>
      </c>
    </row>
    <row r="260" spans="1:41" ht="16" hidden="1" customHeight="1" x14ac:dyDescent="0.2">
      <c r="A260" s="8">
        <v>2537</v>
      </c>
      <c r="B260" s="8" t="s">
        <v>26</v>
      </c>
      <c r="C260" s="8" t="s">
        <v>152</v>
      </c>
      <c r="D260" s="8" t="s">
        <v>416</v>
      </c>
      <c r="E260" t="s">
        <v>852</v>
      </c>
      <c r="F260" s="8" t="str">
        <f>IF(ISBLANK(E260), "", Table2[[#This Row],[unique_id]])</f>
        <v>lighting_reset_adaptive_lighting_parents_main</v>
      </c>
      <c r="G260" t="s">
        <v>209</v>
      </c>
      <c r="H260" s="8" t="s">
        <v>861</v>
      </c>
      <c r="I260" s="8" t="s">
        <v>376</v>
      </c>
      <c r="J260" s="8" t="s">
        <v>870</v>
      </c>
      <c r="L260" s="8" t="s">
        <v>322</v>
      </c>
      <c r="N260" s="8"/>
      <c r="O260" s="10"/>
      <c r="P260" s="10"/>
      <c r="Q260" s="10"/>
      <c r="R260" s="10"/>
      <c r="S260" s="10"/>
      <c r="T260" s="8"/>
      <c r="W260" s="8" t="s">
        <v>377</v>
      </c>
      <c r="Y260" s="10"/>
      <c r="AA260" s="8" t="str">
        <f>IF(ISBLANK(Z260),  "", _xlfn.CONCAT("haas/entity/sensor/", LOWER(C260), "/", E260, "/config"))</f>
        <v/>
      </c>
      <c r="AB260" s="8" t="str">
        <f>IF(ISBLANK(Z260),  "", _xlfn.CONCAT(LOWER(C260), "/", E260))</f>
        <v/>
      </c>
      <c r="AK260" s="8" t="s">
        <v>205</v>
      </c>
      <c r="AO260" s="8" t="str">
        <f>IF(AND(ISBLANK(AM260), ISBLANK(AN260)), "", _xlfn.CONCAT("[", IF(ISBLANK(AM260), "", _xlfn.CONCAT("[""mac"", """, AM260, """]")), IF(ISBLANK(AN260), "", _xlfn.CONCAT(", [""ip"", """, AN260, """]")), "]"))</f>
        <v/>
      </c>
    </row>
    <row r="261" spans="1:41" ht="16" hidden="1" customHeight="1" x14ac:dyDescent="0.2">
      <c r="A261" s="8">
        <v>2538</v>
      </c>
      <c r="B261" s="8" t="s">
        <v>26</v>
      </c>
      <c r="C261" s="8" t="s">
        <v>152</v>
      </c>
      <c r="D261" s="8" t="s">
        <v>416</v>
      </c>
      <c r="E261" t="s">
        <v>853</v>
      </c>
      <c r="F261" s="8" t="str">
        <f>IF(ISBLANK(E261), "", Table2[[#This Row],[unique_id]])</f>
        <v>lighting_reset_adaptive_lighting_kitchen_main</v>
      </c>
      <c r="G261" t="s">
        <v>215</v>
      </c>
      <c r="H261" s="8" t="s">
        <v>861</v>
      </c>
      <c r="I261" s="8" t="s">
        <v>376</v>
      </c>
      <c r="J261" s="8" t="s">
        <v>870</v>
      </c>
      <c r="L261" s="8" t="s">
        <v>322</v>
      </c>
      <c r="N261" s="8"/>
      <c r="O261" s="10"/>
      <c r="P261" s="10"/>
      <c r="Q261" s="10"/>
      <c r="R261" s="10"/>
      <c r="S261" s="10"/>
      <c r="T261" s="8"/>
      <c r="W261" s="8" t="s">
        <v>377</v>
      </c>
      <c r="Y261" s="10"/>
      <c r="AA261" s="8" t="str">
        <f>IF(ISBLANK(Z261),  "", _xlfn.CONCAT("haas/entity/sensor/", LOWER(C261), "/", E261, "/config"))</f>
        <v/>
      </c>
      <c r="AB261" s="8" t="str">
        <f>IF(ISBLANK(Z261),  "", _xlfn.CONCAT(LOWER(C261), "/", E261))</f>
        <v/>
      </c>
      <c r="AI261" s="13"/>
      <c r="AK261" s="8" t="s">
        <v>219</v>
      </c>
      <c r="AO261" s="8" t="str">
        <f>IF(AND(ISBLANK(AM261), ISBLANK(AN261)), "", _xlfn.CONCAT("[", IF(ISBLANK(AM261), "", _xlfn.CONCAT("[""mac"", """, AM261, """]")), IF(ISBLANK(AN261), "", _xlfn.CONCAT(", [""ip"", """, AN261, """]")), "]"))</f>
        <v/>
      </c>
    </row>
    <row r="262" spans="1:41" ht="16" hidden="1" customHeight="1" x14ac:dyDescent="0.2">
      <c r="A262" s="8">
        <v>2539</v>
      </c>
      <c r="B262" s="8" t="s">
        <v>26</v>
      </c>
      <c r="C262" s="8" t="s">
        <v>152</v>
      </c>
      <c r="D262" s="8" t="s">
        <v>416</v>
      </c>
      <c r="E262" t="s">
        <v>854</v>
      </c>
      <c r="F262" s="8" t="str">
        <f>IF(ISBLANK(E262), "", Table2[[#This Row],[unique_id]])</f>
        <v>lighting_reset_adaptive_lighting_laundry_main</v>
      </c>
      <c r="G262" t="s">
        <v>217</v>
      </c>
      <c r="H262" s="8" t="s">
        <v>861</v>
      </c>
      <c r="I262" s="8" t="s">
        <v>376</v>
      </c>
      <c r="J262" s="8" t="s">
        <v>870</v>
      </c>
      <c r="L262" s="8" t="s">
        <v>322</v>
      </c>
      <c r="N262" s="8"/>
      <c r="O262" s="10"/>
      <c r="P262" s="10"/>
      <c r="Q262" s="10"/>
      <c r="R262" s="10"/>
      <c r="S262" s="10"/>
      <c r="T262" s="8"/>
      <c r="W262" s="8" t="s">
        <v>377</v>
      </c>
      <c r="Y262" s="10"/>
      <c r="AA262" s="8" t="str">
        <f>IF(ISBLANK(Z262),  "", _xlfn.CONCAT("haas/entity/sensor/", LOWER(C262), "/", E262, "/config"))</f>
        <v/>
      </c>
      <c r="AB262" s="8" t="str">
        <f>IF(ISBLANK(Z262),  "", _xlfn.CONCAT(LOWER(C262), "/", E262))</f>
        <v/>
      </c>
      <c r="AK262" s="8" t="s">
        <v>227</v>
      </c>
      <c r="AO262" s="8" t="str">
        <f>IF(AND(ISBLANK(AM262), ISBLANK(AN262)), "", _xlfn.CONCAT("[", IF(ISBLANK(AM262), "", _xlfn.CONCAT("[""mac"", """, AM262, """]")), IF(ISBLANK(AN262), "", _xlfn.CONCAT(", [""ip"", """, AN262, """]")), "]"))</f>
        <v/>
      </c>
    </row>
    <row r="263" spans="1:41" ht="16" hidden="1" customHeight="1" x14ac:dyDescent="0.2">
      <c r="A263" s="8">
        <v>2540</v>
      </c>
      <c r="B263" s="8" t="s">
        <v>26</v>
      </c>
      <c r="C263" s="8" t="s">
        <v>152</v>
      </c>
      <c r="D263" s="8" t="s">
        <v>416</v>
      </c>
      <c r="E263" t="s">
        <v>855</v>
      </c>
      <c r="F263" s="8" t="str">
        <f>IF(ISBLANK(E263), "", Table2[[#This Row],[unique_id]])</f>
        <v>lighting_reset_adaptive_lighting_pantry_main</v>
      </c>
      <c r="G263" t="s">
        <v>216</v>
      </c>
      <c r="H263" s="8" t="s">
        <v>861</v>
      </c>
      <c r="I263" s="8" t="s">
        <v>376</v>
      </c>
      <c r="J263" s="8" t="s">
        <v>870</v>
      </c>
      <c r="L263" s="8" t="s">
        <v>322</v>
      </c>
      <c r="N263" s="8"/>
      <c r="O263" s="10"/>
      <c r="P263" s="10"/>
      <c r="Q263" s="10"/>
      <c r="R263" s="10"/>
      <c r="S263" s="10"/>
      <c r="T263" s="8"/>
      <c r="W263" s="8" t="s">
        <v>377</v>
      </c>
      <c r="Y263" s="10"/>
      <c r="AA263" s="8" t="str">
        <f>IF(ISBLANK(Z263),  "", _xlfn.CONCAT("haas/entity/sensor/", LOWER(C263), "/", E263, "/config"))</f>
        <v/>
      </c>
      <c r="AB263" s="8" t="str">
        <f>IF(ISBLANK(Z263),  "", _xlfn.CONCAT(LOWER(C263), "/", E263))</f>
        <v/>
      </c>
      <c r="AK263" s="8" t="s">
        <v>225</v>
      </c>
      <c r="AO263" s="8" t="str">
        <f>IF(AND(ISBLANK(AM263), ISBLANK(AN263)), "", _xlfn.CONCAT("[", IF(ISBLANK(AM263), "", _xlfn.CONCAT("[""mac"", """, AM263, """]")), IF(ISBLANK(AN263), "", _xlfn.CONCAT(", [""ip"", """, AN263, """]")), "]"))</f>
        <v/>
      </c>
    </row>
    <row r="264" spans="1:41" ht="16" hidden="1" customHeight="1" x14ac:dyDescent="0.2">
      <c r="A264" s="8">
        <v>2541</v>
      </c>
      <c r="B264" s="8" t="s">
        <v>26</v>
      </c>
      <c r="C264" s="8" t="s">
        <v>152</v>
      </c>
      <c r="D264" s="8" t="s">
        <v>416</v>
      </c>
      <c r="E264" t="s">
        <v>875</v>
      </c>
      <c r="F264" s="8" t="str">
        <f>IF(ISBLANK(E264), "", Table2[[#This Row],[unique_id]])</f>
        <v>lighting_reset_adaptive_lighting_office_main</v>
      </c>
      <c r="G264" t="s">
        <v>212</v>
      </c>
      <c r="H264" s="8" t="s">
        <v>861</v>
      </c>
      <c r="I264" s="8" t="s">
        <v>376</v>
      </c>
      <c r="J264" s="8" t="s">
        <v>870</v>
      </c>
      <c r="L264" s="8" t="s">
        <v>322</v>
      </c>
      <c r="N264" s="8"/>
      <c r="O264" s="10"/>
      <c r="P264" s="10"/>
      <c r="Q264" s="10"/>
      <c r="R264" s="10"/>
      <c r="S264" s="10"/>
      <c r="T264" s="8"/>
      <c r="W264" s="8" t="s">
        <v>377</v>
      </c>
      <c r="Y264" s="10"/>
      <c r="AA264" s="8" t="str">
        <f>IF(ISBLANK(Z264),  "", _xlfn.CONCAT("haas/entity/sensor/", LOWER(C264), "/", E264, "/config"))</f>
        <v/>
      </c>
      <c r="AB264" s="8" t="str">
        <f>IF(ISBLANK(Z264),  "", _xlfn.CONCAT(LOWER(C264), "/", E264))</f>
        <v/>
      </c>
      <c r="AK264" s="8" t="s">
        <v>226</v>
      </c>
      <c r="AO264" s="8" t="str">
        <f>IF(AND(ISBLANK(AM264), ISBLANK(AN264)), "", _xlfn.CONCAT("[", IF(ISBLANK(AM264), "", _xlfn.CONCAT("[""mac"", """, AM264, """]")), IF(ISBLANK(AN264), "", _xlfn.CONCAT(", [""ip"", """, AN264, """]")), "]"))</f>
        <v/>
      </c>
    </row>
    <row r="265" spans="1:41" ht="16" hidden="1" customHeight="1" x14ac:dyDescent="0.2">
      <c r="A265" s="8">
        <v>2542</v>
      </c>
      <c r="B265" s="8" t="s">
        <v>26</v>
      </c>
      <c r="C265" s="8" t="s">
        <v>152</v>
      </c>
      <c r="D265" s="8" t="s">
        <v>416</v>
      </c>
      <c r="E265" t="s">
        <v>856</v>
      </c>
      <c r="F265" s="8" t="str">
        <f>IF(ISBLANK(E265), "", Table2[[#This Row],[unique_id]])</f>
        <v>lighting_reset_adaptive_lighting_bathroom_main</v>
      </c>
      <c r="G265" t="s">
        <v>211</v>
      </c>
      <c r="H265" s="8" t="s">
        <v>861</v>
      </c>
      <c r="I265" s="8" t="s">
        <v>376</v>
      </c>
      <c r="J265" s="8" t="s">
        <v>870</v>
      </c>
      <c r="L265" s="8" t="s">
        <v>322</v>
      </c>
      <c r="N265" s="8"/>
      <c r="O265" s="10"/>
      <c r="P265" s="10"/>
      <c r="Q265" s="10"/>
      <c r="R265" s="10"/>
      <c r="S265" s="10"/>
      <c r="T265" s="8"/>
      <c r="W265" s="8" t="s">
        <v>377</v>
      </c>
      <c r="Y265" s="10"/>
      <c r="AA265" s="8" t="str">
        <f>IF(ISBLANK(Z265),  "", _xlfn.CONCAT("haas/entity/sensor/", LOWER(C265), "/", E265, "/config"))</f>
        <v/>
      </c>
      <c r="AB265" s="8" t="str">
        <f>IF(ISBLANK(Z265),  "", _xlfn.CONCAT(LOWER(C265), "/", E265))</f>
        <v/>
      </c>
      <c r="AK265" s="8" t="s">
        <v>502</v>
      </c>
      <c r="AO265" s="8" t="str">
        <f>IF(AND(ISBLANK(AM265), ISBLANK(AN265)), "", _xlfn.CONCAT("[", IF(ISBLANK(AM265), "", _xlfn.CONCAT("[""mac"", """, AM265, """]")), IF(ISBLANK(AN265), "", _xlfn.CONCAT(", [""ip"", """, AN265, """]")), "]"))</f>
        <v/>
      </c>
    </row>
    <row r="266" spans="1:41" ht="16" hidden="1" customHeight="1" x14ac:dyDescent="0.2">
      <c r="A266" s="8">
        <v>2543</v>
      </c>
      <c r="B266" s="8" t="s">
        <v>26</v>
      </c>
      <c r="C266" s="8" t="s">
        <v>152</v>
      </c>
      <c r="D266" s="8" t="s">
        <v>416</v>
      </c>
      <c r="E266" t="s">
        <v>857</v>
      </c>
      <c r="F266" s="8" t="str">
        <f>IF(ISBLANK(E266), "", Table2[[#This Row],[unique_id]])</f>
        <v>lighting_reset_adaptive_lighting_ensuite_main</v>
      </c>
      <c r="G266" t="s">
        <v>210</v>
      </c>
      <c r="H266" s="8" t="s">
        <v>861</v>
      </c>
      <c r="I266" s="8" t="s">
        <v>376</v>
      </c>
      <c r="J266" s="8" t="s">
        <v>870</v>
      </c>
      <c r="L266" s="8" t="s">
        <v>322</v>
      </c>
      <c r="N266" s="8"/>
      <c r="O266" s="10"/>
      <c r="P266" s="10"/>
      <c r="Q266" s="10"/>
      <c r="R266" s="10"/>
      <c r="S266" s="10"/>
      <c r="T266" s="8"/>
      <c r="W266" s="8" t="s">
        <v>377</v>
      </c>
      <c r="Y266" s="10"/>
      <c r="AA266" s="8" t="str">
        <f>IF(ISBLANK(Z266),  "", _xlfn.CONCAT("haas/entity/sensor/", LOWER(C266), "/", E266, "/config"))</f>
        <v/>
      </c>
      <c r="AB266" s="8" t="str">
        <f>IF(ISBLANK(Z266),  "", _xlfn.CONCAT(LOWER(C266), "/", E266))</f>
        <v/>
      </c>
      <c r="AI266" s="13"/>
      <c r="AK266" s="8" t="s">
        <v>580</v>
      </c>
      <c r="AO266" s="8" t="str">
        <f>IF(AND(ISBLANK(AM266), ISBLANK(AN266)), "", _xlfn.CONCAT("[", IF(ISBLANK(AM266), "", _xlfn.CONCAT("[""mac"", """, AM266, """]")), IF(ISBLANK(AN266), "", _xlfn.CONCAT(", [""ip"", """, AN266, """]")), "]"))</f>
        <v/>
      </c>
    </row>
    <row r="267" spans="1:41" ht="16" hidden="1" customHeight="1" x14ac:dyDescent="0.2">
      <c r="A267" s="8">
        <v>2544</v>
      </c>
      <c r="B267" s="8" t="s">
        <v>26</v>
      </c>
      <c r="C267" s="8" t="s">
        <v>152</v>
      </c>
      <c r="D267" s="8" t="s">
        <v>416</v>
      </c>
      <c r="E267" t="s">
        <v>858</v>
      </c>
      <c r="F267" s="8" t="str">
        <f>IF(ISBLANK(E267), "", Table2[[#This Row],[unique_id]])</f>
        <v>lighting_reset_adaptive_lighting_wardrobe_main</v>
      </c>
      <c r="G267" t="s">
        <v>214</v>
      </c>
      <c r="H267" s="8" t="s">
        <v>861</v>
      </c>
      <c r="I267" s="8" t="s">
        <v>376</v>
      </c>
      <c r="J267" s="8" t="s">
        <v>870</v>
      </c>
      <c r="L267" s="8" t="s">
        <v>322</v>
      </c>
      <c r="N267" s="8"/>
      <c r="O267" s="10"/>
      <c r="P267" s="10"/>
      <c r="Q267" s="10"/>
      <c r="R267" s="10"/>
      <c r="S267" s="10"/>
      <c r="T267" s="8"/>
      <c r="W267" s="8" t="s">
        <v>377</v>
      </c>
      <c r="Y267" s="10"/>
      <c r="AA267" s="8" t="str">
        <f>IF(ISBLANK(Z267),  "", _xlfn.CONCAT("haas/entity/sensor/", LOWER(C267), "/", E267, "/config"))</f>
        <v/>
      </c>
      <c r="AB267" s="8" t="str">
        <f>IF(ISBLANK(Z267),  "", _xlfn.CONCAT(LOWER(C267), "/", E267))</f>
        <v/>
      </c>
      <c r="AK267" s="8" t="s">
        <v>799</v>
      </c>
      <c r="AO267" s="8" t="str">
        <f>IF(AND(ISBLANK(AM267), ISBLANK(AN267)), "", _xlfn.CONCAT("[", IF(ISBLANK(AM267), "", _xlfn.CONCAT("[""mac"", """, AM267, """]")), IF(ISBLANK(AN267), "", _xlfn.CONCAT(", [""ip"", """, AN267, """]")), "]"))</f>
        <v/>
      </c>
    </row>
    <row r="268" spans="1:41" ht="16" hidden="1" customHeight="1" x14ac:dyDescent="0.2">
      <c r="A268" s="8">
        <v>2545</v>
      </c>
      <c r="B268" s="8" t="s">
        <v>26</v>
      </c>
      <c r="C268" s="8" t="s">
        <v>710</v>
      </c>
      <c r="D268" s="8" t="s">
        <v>460</v>
      </c>
      <c r="E268" s="8" t="s">
        <v>459</v>
      </c>
      <c r="F268" s="8" t="str">
        <f>IF(ISBLANK(E268), "", Table2[[#This Row],[unique_id]])</f>
        <v>column_break</v>
      </c>
      <c r="G268" s="8" t="s">
        <v>456</v>
      </c>
      <c r="H268" s="8" t="s">
        <v>861</v>
      </c>
      <c r="I268" s="8" t="s">
        <v>376</v>
      </c>
      <c r="L268" s="8" t="s">
        <v>457</v>
      </c>
      <c r="M268" s="8" t="s">
        <v>458</v>
      </c>
      <c r="N268" s="8"/>
      <c r="O268" s="10"/>
      <c r="P268" s="10"/>
      <c r="Q268" s="10"/>
      <c r="R268" s="10"/>
      <c r="S268" s="10"/>
      <c r="T268" s="8"/>
      <c r="Y268" s="10"/>
      <c r="AB268" s="8" t="str">
        <f>IF(ISBLANK(Z268),  "", _xlfn.CONCAT(LOWER(C268), "/", E268))</f>
        <v/>
      </c>
      <c r="AO268" s="8" t="str">
        <f>IF(AND(ISBLANK(AM268), ISBLANK(AN268)), "", _xlfn.CONCAT("[", IF(ISBLANK(AM268), "", _xlfn.CONCAT("[""mac"", """, AM268, """]")), IF(ISBLANK(AN268), "", _xlfn.CONCAT(", [""ip"", """, AN268, """]")), "]"))</f>
        <v/>
      </c>
    </row>
    <row r="269" spans="1:41" ht="16" hidden="1" customHeight="1" x14ac:dyDescent="0.2">
      <c r="A269" s="8">
        <v>2550</v>
      </c>
      <c r="B269" s="8" t="s">
        <v>26</v>
      </c>
      <c r="C269" s="8" t="s">
        <v>256</v>
      </c>
      <c r="D269" s="8" t="s">
        <v>134</v>
      </c>
      <c r="E269" s="8" t="s">
        <v>940</v>
      </c>
      <c r="F269" s="8" t="str">
        <f>IF(ISBLANK(E269), "", Table2[[#This Row],[unique_id]])</f>
        <v>lounge_tv_outlet</v>
      </c>
      <c r="G269" s="8" t="s">
        <v>188</v>
      </c>
      <c r="H269" s="8" t="s">
        <v>841</v>
      </c>
      <c r="I269" s="8" t="s">
        <v>376</v>
      </c>
      <c r="L269" s="8" t="s">
        <v>322</v>
      </c>
      <c r="N269" s="8"/>
      <c r="O269" s="10"/>
      <c r="P269" s="10"/>
      <c r="Q269" s="10"/>
      <c r="R269" s="10"/>
      <c r="S269" s="10"/>
      <c r="T269" s="8"/>
      <c r="W269" s="8" t="s">
        <v>314</v>
      </c>
      <c r="Y269" s="10"/>
      <c r="AA269" s="8" t="str">
        <f>IF(ISBLANK(Z269),  "", _xlfn.CONCAT("haas/entity/sensor/", LOWER(C269), "/", E269, "/config"))</f>
        <v/>
      </c>
      <c r="AB269" s="8" t="str">
        <f>IF(ISBLANK(Z269),  "", _xlfn.CONCAT(LOWER(C269), "/", E269))</f>
        <v/>
      </c>
      <c r="AF269" s="8" t="str">
        <f>IF(OR(ISBLANK(AM269), ISBLANK(AN269)), "", LOWER(_xlfn.CONCAT(Table2[[#This Row],[device_manufacturer]], "-",Table2[[#This Row],[device_suggested_area]], "-", Table2[[#This Row],[device_identifiers]])))</f>
        <v>tplink-lounge-tv</v>
      </c>
      <c r="AG269" s="10" t="s">
        <v>506</v>
      </c>
      <c r="AH269" s="8" t="s">
        <v>513</v>
      </c>
      <c r="AI269" s="8" t="s">
        <v>503</v>
      </c>
      <c r="AJ269" s="8" t="str">
        <f>IF(OR(ISBLANK(AM269), ISBLANK(AN269)), "", Table2[[#This Row],[device_via_device]])</f>
        <v>TPLink</v>
      </c>
      <c r="AK269" s="8" t="s">
        <v>207</v>
      </c>
      <c r="AL269" s="8" t="s">
        <v>641</v>
      </c>
      <c r="AM269" s="8" t="s">
        <v>492</v>
      </c>
      <c r="AN269" s="8" t="s">
        <v>633</v>
      </c>
      <c r="AO269" s="8" t="str">
        <f>IF(AND(ISBLANK(AM269), ISBLANK(AN269)), "", _xlfn.CONCAT("[", IF(ISBLANK(AM269), "", _xlfn.CONCAT("[""mac"", """, AM269, """]")), IF(ISBLANK(AN269), "", _xlfn.CONCAT(", [""ip"", """, AN269, """]")), "]"))</f>
        <v>[["mac", "ac:84:c6:54:a3:a2"], ["ip", "10.0.6.80"]]</v>
      </c>
    </row>
    <row r="270" spans="1:41" ht="16" hidden="1" customHeight="1" x14ac:dyDescent="0.2">
      <c r="A270" s="8">
        <v>2551</v>
      </c>
      <c r="B270" s="8" t="s">
        <v>26</v>
      </c>
      <c r="C270" s="8" t="s">
        <v>256</v>
      </c>
      <c r="D270" s="8" t="s">
        <v>134</v>
      </c>
      <c r="E270" s="8" t="s">
        <v>307</v>
      </c>
      <c r="F270" s="8" t="str">
        <f>IF(ISBLANK(E270), "", Table2[[#This Row],[unique_id]])</f>
        <v>various_adhoc_outlet</v>
      </c>
      <c r="G270" s="8" t="s">
        <v>250</v>
      </c>
      <c r="H270" s="8" t="s">
        <v>841</v>
      </c>
      <c r="I270" s="8" t="s">
        <v>376</v>
      </c>
      <c r="L270" s="8" t="s">
        <v>322</v>
      </c>
      <c r="N270" s="8"/>
      <c r="O270" s="10"/>
      <c r="P270" s="10"/>
      <c r="Q270" s="10"/>
      <c r="R270" s="10"/>
      <c r="S270" s="10"/>
      <c r="T270" s="8"/>
      <c r="W270" s="8" t="s">
        <v>316</v>
      </c>
      <c r="Y270" s="10"/>
      <c r="AA270" s="8" t="str">
        <f>IF(ISBLANK(Z270),  "", _xlfn.CONCAT("haas/entity/sensor/", LOWER(C270), "/", E270, "/config"))</f>
        <v/>
      </c>
      <c r="AB270" s="8" t="str">
        <f>IF(ISBLANK(Z270),  "", _xlfn.CONCAT(LOWER(C270), "/", E270))</f>
        <v/>
      </c>
      <c r="AF270" s="8" t="str">
        <f>IF(OR(ISBLANK(AM270), ISBLANK(AN270)), "", LOWER(_xlfn.CONCAT(Table2[[#This Row],[device_manufacturer]], "-",Table2[[#This Row],[device_suggested_area]], "-", Table2[[#This Row],[device_identifiers]])))</f>
        <v>tplink-various-adhoc-outlet</v>
      </c>
      <c r="AG270" s="10" t="s">
        <v>505</v>
      </c>
      <c r="AH270" s="8" t="s">
        <v>538</v>
      </c>
      <c r="AI270" s="15" t="s">
        <v>504</v>
      </c>
      <c r="AJ270" s="8" t="str">
        <f>IF(OR(ISBLANK(AM270), ISBLANK(AN270)), "", Table2[[#This Row],[device_via_device]])</f>
        <v>TPLink</v>
      </c>
      <c r="AK270" s="8" t="s">
        <v>499</v>
      </c>
      <c r="AL270" s="8" t="s">
        <v>641</v>
      </c>
      <c r="AM270" s="8" t="s">
        <v>482</v>
      </c>
      <c r="AN270" s="8" t="s">
        <v>623</v>
      </c>
      <c r="AO270" s="8" t="str">
        <f>IF(AND(ISBLANK(AM270), ISBLANK(AN270)), "", _xlfn.CONCAT("[", IF(ISBLANK(AM270), "", _xlfn.CONCAT("[""mac"", """, AM270, """]")), IF(ISBLANK(AN270), "", _xlfn.CONCAT(", [""ip"", """, AN270, """]")), "]"))</f>
        <v>[["mac", "10:27:f5:31:f2:2b"], ["ip", "10.0.6.70"]]</v>
      </c>
    </row>
    <row r="271" spans="1:41" ht="16" hidden="1" customHeight="1" x14ac:dyDescent="0.2">
      <c r="A271" s="8">
        <v>2552</v>
      </c>
      <c r="B271" s="8" t="s">
        <v>26</v>
      </c>
      <c r="C271" s="8" t="s">
        <v>256</v>
      </c>
      <c r="D271" s="8" t="s">
        <v>134</v>
      </c>
      <c r="E271" s="8" t="s">
        <v>301</v>
      </c>
      <c r="F271" s="8" t="str">
        <f>IF(ISBLANK(E271), "", Table2[[#This Row],[unique_id]])</f>
        <v>study_outlet</v>
      </c>
      <c r="G271" s="8" t="s">
        <v>244</v>
      </c>
      <c r="H271" s="8" t="s">
        <v>841</v>
      </c>
      <c r="I271" s="8" t="s">
        <v>376</v>
      </c>
      <c r="L271" s="8" t="s">
        <v>322</v>
      </c>
      <c r="N271" s="8"/>
      <c r="O271" s="10"/>
      <c r="P271" s="10"/>
      <c r="Q271" s="10"/>
      <c r="R271" s="10"/>
      <c r="S271" s="10"/>
      <c r="T271" s="8"/>
      <c r="W271" s="8" t="s">
        <v>316</v>
      </c>
      <c r="Y271" s="10"/>
      <c r="AA271" s="8" t="str">
        <f>IF(ISBLANK(Z271),  "", _xlfn.CONCAT("haas/entity/sensor/", LOWER(C271), "/", E271, "/config"))</f>
        <v/>
      </c>
      <c r="AB271" s="8" t="str">
        <f>IF(ISBLANK(Z271),  "", _xlfn.CONCAT(LOWER(C271), "/", E271))</f>
        <v/>
      </c>
      <c r="AF271" s="8" t="str">
        <f>IF(OR(ISBLANK(AM271), ISBLANK(AN271)), "", LOWER(_xlfn.CONCAT(Table2[[#This Row],[device_manufacturer]], "-",Table2[[#This Row],[device_suggested_area]], "-", Table2[[#This Row],[device_identifiers]])))</f>
        <v>tplink-study-outlet</v>
      </c>
      <c r="AG271" s="10" t="s">
        <v>505</v>
      </c>
      <c r="AH271" s="8" t="s">
        <v>515</v>
      </c>
      <c r="AI271" s="15" t="s">
        <v>504</v>
      </c>
      <c r="AJ271" s="8" t="str">
        <f>IF(OR(ISBLANK(AM271), ISBLANK(AN271)), "", Table2[[#This Row],[device_via_device]])</f>
        <v>TPLink</v>
      </c>
      <c r="AK271" s="8" t="s">
        <v>500</v>
      </c>
      <c r="AL271" s="8" t="s">
        <v>641</v>
      </c>
      <c r="AM271" s="8" t="s">
        <v>494</v>
      </c>
      <c r="AN271" s="8" t="s">
        <v>635</v>
      </c>
      <c r="AO271" s="8" t="str">
        <f>IF(AND(ISBLANK(AM271), ISBLANK(AN271)), "", _xlfn.CONCAT("[", IF(ISBLANK(AM271), "", _xlfn.CONCAT("[""mac"", """, AM271, """]")), IF(ISBLANK(AN271), "", _xlfn.CONCAT(", [""ip"", """, AN271, """]")), "]"))</f>
        <v>[["mac", "60:a4:b7:1f:72:0a"], ["ip", "10.0.6.82"]]</v>
      </c>
    </row>
    <row r="272" spans="1:41" ht="16" hidden="1" customHeight="1" x14ac:dyDescent="0.2">
      <c r="A272" s="8">
        <v>2553</v>
      </c>
      <c r="B272" s="8" t="s">
        <v>26</v>
      </c>
      <c r="C272" s="8" t="s">
        <v>256</v>
      </c>
      <c r="D272" s="8" t="s">
        <v>134</v>
      </c>
      <c r="E272" s="8" t="s">
        <v>302</v>
      </c>
      <c r="F272" s="8" t="str">
        <f>IF(ISBLANK(E272), "", Table2[[#This Row],[unique_id]])</f>
        <v>office_outlet</v>
      </c>
      <c r="G272" s="8" t="s">
        <v>243</v>
      </c>
      <c r="H272" s="8" t="s">
        <v>841</v>
      </c>
      <c r="I272" s="8" t="s">
        <v>376</v>
      </c>
      <c r="L272" s="8" t="s">
        <v>322</v>
      </c>
      <c r="N272" s="8"/>
      <c r="O272" s="10"/>
      <c r="P272" s="10"/>
      <c r="Q272" s="10"/>
      <c r="R272" s="10"/>
      <c r="S272" s="10"/>
      <c r="T272" s="8"/>
      <c r="W272" s="8" t="s">
        <v>316</v>
      </c>
      <c r="Y272" s="10"/>
      <c r="AA272" s="8" t="str">
        <f>IF(ISBLANK(Z272),  "", _xlfn.CONCAT("haas/entity/sensor/", LOWER(C272), "/", E272, "/config"))</f>
        <v/>
      </c>
      <c r="AB272" s="8" t="str">
        <f>IF(ISBLANK(Z272),  "", _xlfn.CONCAT(LOWER(C272), "/", E272))</f>
        <v/>
      </c>
      <c r="AF272" s="8" t="str">
        <f>IF(OR(ISBLANK(AM272), ISBLANK(AN272)), "", LOWER(_xlfn.CONCAT(Table2[[#This Row],[device_manufacturer]], "-",Table2[[#This Row],[device_suggested_area]], "-", Table2[[#This Row],[device_identifiers]])))</f>
        <v>tplink-office-outlet</v>
      </c>
      <c r="AG272" s="10" t="s">
        <v>505</v>
      </c>
      <c r="AH272" s="8" t="s">
        <v>515</v>
      </c>
      <c r="AI272" s="15" t="s">
        <v>504</v>
      </c>
      <c r="AJ272" s="8" t="str">
        <f>IF(OR(ISBLANK(AM272), ISBLANK(AN272)), "", Table2[[#This Row],[device_via_device]])</f>
        <v>TPLink</v>
      </c>
      <c r="AK272" s="8" t="s">
        <v>226</v>
      </c>
      <c r="AL272" s="8" t="s">
        <v>641</v>
      </c>
      <c r="AM272" s="8" t="s">
        <v>495</v>
      </c>
      <c r="AN272" s="8" t="s">
        <v>636</v>
      </c>
      <c r="AO272" s="8" t="str">
        <f>IF(AND(ISBLANK(AM272), ISBLANK(AN272)), "", _xlfn.CONCAT("[", IF(ISBLANK(AM272), "", _xlfn.CONCAT("[""mac"", """, AM272, """]")), IF(ISBLANK(AN272), "", _xlfn.CONCAT(", [""ip"", """, AN272, """]")), "]"))</f>
        <v>[["mac", "10:27:f5:31:ec:58"], ["ip", "10.0.6.83"]]</v>
      </c>
    </row>
    <row r="273" spans="1:41" ht="16" hidden="1" customHeight="1" x14ac:dyDescent="0.2">
      <c r="A273" s="8">
        <v>2554</v>
      </c>
      <c r="B273" s="8" t="s">
        <v>26</v>
      </c>
      <c r="C273" s="8" t="s">
        <v>256</v>
      </c>
      <c r="D273" s="8" t="s">
        <v>134</v>
      </c>
      <c r="E273" s="8" t="s">
        <v>294</v>
      </c>
      <c r="F273" s="8" t="str">
        <f>IF(ISBLANK(E273), "", Table2[[#This Row],[unique_id]])</f>
        <v>kitchen_dish_washer</v>
      </c>
      <c r="G273" s="8" t="s">
        <v>246</v>
      </c>
      <c r="H273" s="8" t="s">
        <v>841</v>
      </c>
      <c r="I273" s="8" t="s">
        <v>376</v>
      </c>
      <c r="L273" s="8" t="s">
        <v>322</v>
      </c>
      <c r="N273" s="8"/>
      <c r="O273" s="10"/>
      <c r="P273" s="10"/>
      <c r="Q273" s="10"/>
      <c r="R273" s="10"/>
      <c r="S273" s="10"/>
      <c r="T273" s="8"/>
      <c r="W273" s="8" t="s">
        <v>308</v>
      </c>
      <c r="Y273" s="10"/>
      <c r="AA273" s="8" t="str">
        <f>IF(ISBLANK(Z273),  "", _xlfn.CONCAT("haas/entity/sensor/", LOWER(C273), "/", E273, "/config"))</f>
        <v/>
      </c>
      <c r="AB273" s="8" t="str">
        <f>IF(ISBLANK(Z273),  "", _xlfn.CONCAT(LOWER(C273), "/", E273))</f>
        <v/>
      </c>
      <c r="AF273" s="8" t="str">
        <f>IF(OR(ISBLANK(AM273), ISBLANK(AN273)), "", LOWER(_xlfn.CONCAT(Table2[[#This Row],[device_manufacturer]], "-",Table2[[#This Row],[device_suggested_area]], "-", Table2[[#This Row],[device_identifiers]])))</f>
        <v>tplink-kitchen-dish_washer</v>
      </c>
      <c r="AG273" s="10" t="s">
        <v>505</v>
      </c>
      <c r="AH273" s="8" t="s">
        <v>517</v>
      </c>
      <c r="AI273" s="15" t="s">
        <v>504</v>
      </c>
      <c r="AJ273" s="8" t="str">
        <f>IF(OR(ISBLANK(AM273), ISBLANK(AN273)), "", Table2[[#This Row],[device_via_device]])</f>
        <v>TPLink</v>
      </c>
      <c r="AK273" s="8" t="s">
        <v>219</v>
      </c>
      <c r="AL273" s="8" t="s">
        <v>641</v>
      </c>
      <c r="AM273" s="8" t="s">
        <v>485</v>
      </c>
      <c r="AN273" s="39" t="s">
        <v>626</v>
      </c>
      <c r="AO273" s="8" t="str">
        <f>IF(AND(ISBLANK(AM273), ISBLANK(AN273)), "", _xlfn.CONCAT("[", IF(ISBLANK(AM273), "", _xlfn.CONCAT("[""mac"", """, AM273, """]")), IF(ISBLANK(AN273), "", _xlfn.CONCAT(", [""ip"", """, AN273, """]")), "]"))</f>
        <v>[["mac", "5c:a6:e6:25:55:f7"], ["ip", "10.0.6.73"]]</v>
      </c>
    </row>
    <row r="274" spans="1:41" ht="16" hidden="1" customHeight="1" x14ac:dyDescent="0.2">
      <c r="A274" s="8">
        <v>2555</v>
      </c>
      <c r="B274" s="8" t="s">
        <v>26</v>
      </c>
      <c r="C274" s="8" t="s">
        <v>256</v>
      </c>
      <c r="D274" s="8" t="s">
        <v>134</v>
      </c>
      <c r="E274" s="8" t="s">
        <v>295</v>
      </c>
      <c r="F274" s="8" t="str">
        <f>IF(ISBLANK(E274), "", Table2[[#This Row],[unique_id]])</f>
        <v>laundry_clothes_dryer</v>
      </c>
      <c r="G274" s="8" t="s">
        <v>247</v>
      </c>
      <c r="H274" s="8" t="s">
        <v>841</v>
      </c>
      <c r="I274" s="8" t="s">
        <v>376</v>
      </c>
      <c r="L274" s="8" t="s">
        <v>322</v>
      </c>
      <c r="N274" s="8"/>
      <c r="O274" s="10"/>
      <c r="P274" s="10"/>
      <c r="Q274" s="10"/>
      <c r="R274" s="10"/>
      <c r="S274" s="10"/>
      <c r="T274" s="8"/>
      <c r="W274" s="8" t="s">
        <v>309</v>
      </c>
      <c r="Y274" s="10"/>
      <c r="AA274" s="8" t="str">
        <f>IF(ISBLANK(Z274),  "", _xlfn.CONCAT("haas/entity/sensor/", LOWER(C274), "/", E274, "/config"))</f>
        <v/>
      </c>
      <c r="AB274" s="8" t="str">
        <f>IF(ISBLANK(Z274),  "", _xlfn.CONCAT(LOWER(C274), "/", E274))</f>
        <v/>
      </c>
      <c r="AF274" s="8" t="str">
        <f>IF(OR(ISBLANK(AM274), ISBLANK(AN274)), "", LOWER(_xlfn.CONCAT(Table2[[#This Row],[device_manufacturer]], "-",Table2[[#This Row],[device_suggested_area]], "-", Table2[[#This Row],[device_identifiers]])))</f>
        <v>tplink-laundry-clothes-dryer</v>
      </c>
      <c r="AG274" s="10" t="s">
        <v>505</v>
      </c>
      <c r="AH274" s="8" t="s">
        <v>541</v>
      </c>
      <c r="AI274" s="15" t="s">
        <v>504</v>
      </c>
      <c r="AJ274" s="8" t="str">
        <f>IF(OR(ISBLANK(AM274), ISBLANK(AN274)), "", Table2[[#This Row],[device_via_device]])</f>
        <v>TPLink</v>
      </c>
      <c r="AK274" s="8" t="s">
        <v>227</v>
      </c>
      <c r="AL274" s="8" t="s">
        <v>641</v>
      </c>
      <c r="AM274" s="8" t="s">
        <v>486</v>
      </c>
      <c r="AN274" s="8" t="s">
        <v>627</v>
      </c>
      <c r="AO274" s="8" t="str">
        <f>IF(AND(ISBLANK(AM274), ISBLANK(AN274)), "", _xlfn.CONCAT("[", IF(ISBLANK(AM274), "", _xlfn.CONCAT("[""mac"", """, AM274, """]")), IF(ISBLANK(AN274), "", _xlfn.CONCAT(", [""ip"", """, AN274, """]")), "]"))</f>
        <v>[["mac", "5c:a6:e6:25:55:f0"], ["ip", "10.0.6.74"]]</v>
      </c>
    </row>
    <row r="275" spans="1:41" ht="16" hidden="1" customHeight="1" x14ac:dyDescent="0.2">
      <c r="A275" s="8">
        <v>2556</v>
      </c>
      <c r="B275" s="8" t="s">
        <v>26</v>
      </c>
      <c r="C275" s="8" t="s">
        <v>256</v>
      </c>
      <c r="D275" s="8" t="s">
        <v>134</v>
      </c>
      <c r="E275" s="8" t="s">
        <v>296</v>
      </c>
      <c r="F275" s="8" t="str">
        <f>IF(ISBLANK(E275), "", Table2[[#This Row],[unique_id]])</f>
        <v>laundry_washing_machine</v>
      </c>
      <c r="G275" s="8" t="s">
        <v>245</v>
      </c>
      <c r="H275" s="8" t="s">
        <v>841</v>
      </c>
      <c r="I275" s="8" t="s">
        <v>376</v>
      </c>
      <c r="L275" s="8" t="s">
        <v>322</v>
      </c>
      <c r="N275" s="8"/>
      <c r="O275" s="10"/>
      <c r="P275" s="10"/>
      <c r="Q275" s="10"/>
      <c r="R275" s="10"/>
      <c r="S275" s="10"/>
      <c r="T275" s="8"/>
      <c r="W275" s="8" t="s">
        <v>310</v>
      </c>
      <c r="Y275" s="10"/>
      <c r="AA275" s="8" t="str">
        <f>IF(ISBLANK(Z275),  "", _xlfn.CONCAT("haas/entity/sensor/", LOWER(C275), "/", E275, "/config"))</f>
        <v/>
      </c>
      <c r="AB275" s="8" t="str">
        <f>IF(ISBLANK(Z275),  "", _xlfn.CONCAT(LOWER(C275), "/", E275))</f>
        <v/>
      </c>
      <c r="AF275" s="8" t="str">
        <f>IF(OR(ISBLANK(AM275), ISBLANK(AN275)), "", LOWER(_xlfn.CONCAT(Table2[[#This Row],[device_manufacturer]], "-",Table2[[#This Row],[device_suggested_area]], "-", Table2[[#This Row],[device_identifiers]])))</f>
        <v>tplink-laundry-washing-machine</v>
      </c>
      <c r="AG275" s="10" t="s">
        <v>505</v>
      </c>
      <c r="AH275" s="8" t="s">
        <v>542</v>
      </c>
      <c r="AI275" s="15" t="s">
        <v>504</v>
      </c>
      <c r="AJ275" s="8" t="str">
        <f>IF(OR(ISBLANK(AM275), ISBLANK(AN275)), "", Table2[[#This Row],[device_via_device]])</f>
        <v>TPLink</v>
      </c>
      <c r="AK275" s="8" t="s">
        <v>227</v>
      </c>
      <c r="AL275" s="8" t="s">
        <v>641</v>
      </c>
      <c r="AM275" s="8" t="s">
        <v>487</v>
      </c>
      <c r="AN275" s="39" t="s">
        <v>628</v>
      </c>
      <c r="AO275" s="8" t="str">
        <f>IF(AND(ISBLANK(AM275), ISBLANK(AN275)), "", _xlfn.CONCAT("[", IF(ISBLANK(AM275), "", _xlfn.CONCAT("[""mac"", """, AM275, """]")), IF(ISBLANK(AN275), "", _xlfn.CONCAT(", [""ip"", """, AN275, """]")), "]"))</f>
        <v>[["mac", "5c:a6:e6:25:5a:a3"], ["ip", "10.0.6.75"]]</v>
      </c>
    </row>
    <row r="276" spans="1:41" ht="16" hidden="1" customHeight="1" x14ac:dyDescent="0.2">
      <c r="A276" s="8">
        <v>2557</v>
      </c>
      <c r="B276" s="8" t="s">
        <v>931</v>
      </c>
      <c r="C276" s="8" t="s">
        <v>256</v>
      </c>
      <c r="D276" s="8" t="s">
        <v>134</v>
      </c>
      <c r="E276" s="8" t="s">
        <v>297</v>
      </c>
      <c r="F276" s="8" t="str">
        <f>IF(ISBLANK(E276), "", Table2[[#This Row],[unique_id]])</f>
        <v>kitchen_coffee_machine</v>
      </c>
      <c r="G276" s="8" t="s">
        <v>135</v>
      </c>
      <c r="H276" s="8" t="s">
        <v>841</v>
      </c>
      <c r="I276" s="8" t="s">
        <v>376</v>
      </c>
      <c r="L276" s="8" t="s">
        <v>322</v>
      </c>
      <c r="N276" s="8"/>
      <c r="O276" s="10"/>
      <c r="P276" s="10"/>
      <c r="Q276" s="10"/>
      <c r="R276" s="10"/>
      <c r="S276" s="10"/>
      <c r="T276" s="8"/>
      <c r="W276" s="8" t="s">
        <v>311</v>
      </c>
      <c r="Y276" s="10"/>
      <c r="AA276" s="8" t="str">
        <f>IF(ISBLANK(Z276),  "", _xlfn.CONCAT("haas/entity/sensor/", LOWER(C276), "/", E276, "/config"))</f>
        <v/>
      </c>
      <c r="AB276" s="8" t="str">
        <f>IF(ISBLANK(Z276),  "", _xlfn.CONCAT(LOWER(C276), "/", E276))</f>
        <v/>
      </c>
      <c r="AF276" s="8" t="str">
        <f>IF(OR(ISBLANK(AM276), ISBLANK(AN276)), "", LOWER(_xlfn.CONCAT(Table2[[#This Row],[device_manufacturer]], "-",Table2[[#This Row],[device_suggested_area]], "-", Table2[[#This Row],[device_identifiers]])))</f>
        <v>tplink-kitchen-coffee-machine</v>
      </c>
      <c r="AG276" s="10" t="s">
        <v>505</v>
      </c>
      <c r="AH276" s="8" t="s">
        <v>543</v>
      </c>
      <c r="AI276" s="8" t="s">
        <v>504</v>
      </c>
      <c r="AJ276" s="8" t="str">
        <f>IF(OR(ISBLANK(AM276), ISBLANK(AN276)), "", Table2[[#This Row],[device_via_device]])</f>
        <v>TPLink</v>
      </c>
      <c r="AK276" s="8" t="s">
        <v>219</v>
      </c>
      <c r="AL276" s="8" t="s">
        <v>641</v>
      </c>
      <c r="AM276" s="8" t="s">
        <v>488</v>
      </c>
      <c r="AN276" s="8" t="s">
        <v>629</v>
      </c>
      <c r="AO276" s="8" t="str">
        <f>IF(AND(ISBLANK(AM276), ISBLANK(AN276)), "", _xlfn.CONCAT("[", IF(ISBLANK(AM276), "", _xlfn.CONCAT("[""mac"", """, AM276, """]")), IF(ISBLANK(AN276), "", _xlfn.CONCAT(", [""ip"", """, AN276, """]")), "]"))</f>
        <v>[["mac", "60:a4:b7:1f:71:0a"], ["ip", "10.0.6.76"]]</v>
      </c>
    </row>
    <row r="277" spans="1:41" ht="16" hidden="1" customHeight="1" x14ac:dyDescent="0.2">
      <c r="A277" s="8">
        <v>2558</v>
      </c>
      <c r="B277" s="8" t="s">
        <v>26</v>
      </c>
      <c r="C277" s="8" t="s">
        <v>256</v>
      </c>
      <c r="D277" s="8" t="s">
        <v>134</v>
      </c>
      <c r="E277" s="8" t="s">
        <v>298</v>
      </c>
      <c r="F277" s="8" t="str">
        <f>IF(ISBLANK(E277), "", Table2[[#This Row],[unique_id]])</f>
        <v>kitchen_fridge</v>
      </c>
      <c r="G277" s="8" t="s">
        <v>241</v>
      </c>
      <c r="H277" s="8" t="s">
        <v>841</v>
      </c>
      <c r="I277" s="8" t="s">
        <v>376</v>
      </c>
      <c r="L277" s="8" t="s">
        <v>322</v>
      </c>
      <c r="N277" s="8"/>
      <c r="O277" s="10"/>
      <c r="P277" s="10"/>
      <c r="Q277" s="10"/>
      <c r="R277" s="10"/>
      <c r="S277" s="10"/>
      <c r="T277" s="8"/>
      <c r="W277" s="8" t="s">
        <v>312</v>
      </c>
      <c r="Y277" s="10"/>
      <c r="AA277" s="8" t="str">
        <f>IF(ISBLANK(Z277),  "", _xlfn.CONCAT("haas/entity/sensor/", LOWER(C277), "/", E277, "/config"))</f>
        <v/>
      </c>
      <c r="AB277" s="8" t="str">
        <f>IF(ISBLANK(Z277),  "", _xlfn.CONCAT(LOWER(C277), "/", E277))</f>
        <v/>
      </c>
      <c r="AF277" s="8" t="str">
        <f>IF(OR(ISBLANK(AM277), ISBLANK(AN277)), "", LOWER(_xlfn.CONCAT(Table2[[#This Row],[device_manufacturer]], "-",Table2[[#This Row],[device_suggested_area]], "-", Table2[[#This Row],[device_identifiers]])))</f>
        <v>tplink-kitchen-fridge</v>
      </c>
      <c r="AG277" s="10" t="s">
        <v>506</v>
      </c>
      <c r="AH277" s="8" t="s">
        <v>510</v>
      </c>
      <c r="AI277" s="8" t="s">
        <v>503</v>
      </c>
      <c r="AJ277" s="8" t="str">
        <f>IF(OR(ISBLANK(AM277), ISBLANK(AN277)), "", Table2[[#This Row],[device_via_device]])</f>
        <v>TPLink</v>
      </c>
      <c r="AK277" s="8" t="s">
        <v>219</v>
      </c>
      <c r="AL277" s="8" t="s">
        <v>641</v>
      </c>
      <c r="AM277" s="8" t="s">
        <v>489</v>
      </c>
      <c r="AN277" s="8" t="s">
        <v>630</v>
      </c>
      <c r="AO277" s="8" t="str">
        <f>IF(AND(ISBLANK(AM277), ISBLANK(AN277)), "", _xlfn.CONCAT("[", IF(ISBLANK(AM277), "", _xlfn.CONCAT("[""mac"", """, AM277, """]")), IF(ISBLANK(AN277), "", _xlfn.CONCAT(", [""ip"", """, AN277, """]")), "]"))</f>
        <v>[["mac", "ac:84:c6:54:96:50"], ["ip", "10.0.6.77"]]</v>
      </c>
    </row>
    <row r="278" spans="1:41" ht="16" hidden="1" customHeight="1" x14ac:dyDescent="0.2">
      <c r="A278" s="8">
        <v>2559</v>
      </c>
      <c r="B278" s="8" t="s">
        <v>26</v>
      </c>
      <c r="C278" s="8" t="s">
        <v>256</v>
      </c>
      <c r="D278" s="8" t="s">
        <v>134</v>
      </c>
      <c r="E278" s="8" t="s">
        <v>299</v>
      </c>
      <c r="F278" s="8" t="str">
        <f>IF(ISBLANK(E278), "", Table2[[#This Row],[unique_id]])</f>
        <v>deck_freezer</v>
      </c>
      <c r="G278" s="8" t="s">
        <v>242</v>
      </c>
      <c r="H278" s="8" t="s">
        <v>841</v>
      </c>
      <c r="I278" s="8" t="s">
        <v>376</v>
      </c>
      <c r="L278" s="8" t="s">
        <v>322</v>
      </c>
      <c r="N278" s="8"/>
      <c r="O278" s="10"/>
      <c r="P278" s="10"/>
      <c r="Q278" s="10"/>
      <c r="R278" s="10"/>
      <c r="S278" s="10"/>
      <c r="T278" s="8"/>
      <c r="W278" s="8" t="s">
        <v>313</v>
      </c>
      <c r="Y278" s="10"/>
      <c r="AA278" s="8" t="str">
        <f>IF(ISBLANK(Z278),  "", _xlfn.CONCAT("haas/entity/sensor/", LOWER(C278), "/", E278, "/config"))</f>
        <v/>
      </c>
      <c r="AB278" s="8" t="str">
        <f>IF(ISBLANK(Z278),  "", _xlfn.CONCAT(LOWER(C278), "/", E278))</f>
        <v/>
      </c>
      <c r="AF278" s="8" t="str">
        <f>IF(OR(ISBLANK(AM278), ISBLANK(AN278)), "", LOWER(_xlfn.CONCAT(Table2[[#This Row],[device_manufacturer]], "-",Table2[[#This Row],[device_suggested_area]], "-", Table2[[#This Row],[device_identifiers]])))</f>
        <v>tplink-deck-freezer</v>
      </c>
      <c r="AG278" s="10" t="s">
        <v>506</v>
      </c>
      <c r="AH278" s="8" t="s">
        <v>511</v>
      </c>
      <c r="AI278" s="8" t="s">
        <v>503</v>
      </c>
      <c r="AJ278" s="8" t="str">
        <f>IF(OR(ISBLANK(AM278), ISBLANK(AN278)), "", Table2[[#This Row],[device_via_device]])</f>
        <v>TPLink</v>
      </c>
      <c r="AK278" s="8" t="s">
        <v>501</v>
      </c>
      <c r="AL278" s="8" t="s">
        <v>641</v>
      </c>
      <c r="AM278" s="8" t="s">
        <v>490</v>
      </c>
      <c r="AN278" s="8" t="s">
        <v>631</v>
      </c>
      <c r="AO278" s="8" t="str">
        <f>IF(AND(ISBLANK(AM278), ISBLANK(AN278)), "", _xlfn.CONCAT("[", IF(ISBLANK(AM278), "", _xlfn.CONCAT("[""mac"", """, AM278, """]")), IF(ISBLANK(AN278), "", _xlfn.CONCAT(", [""ip"", """, AN278, """]")), "]"))</f>
        <v>[["mac", "ac:84:c6:54:9e:cf"], ["ip", "10.0.6.78"]]</v>
      </c>
    </row>
    <row r="279" spans="1:41" ht="16" hidden="1" customHeight="1" x14ac:dyDescent="0.2">
      <c r="A279" s="8">
        <v>2560</v>
      </c>
      <c r="B279" s="8" t="s">
        <v>26</v>
      </c>
      <c r="C279" s="8" t="s">
        <v>256</v>
      </c>
      <c r="D279" s="8" t="s">
        <v>134</v>
      </c>
      <c r="E279" s="8" t="s">
        <v>305</v>
      </c>
      <c r="F279" s="8" t="str">
        <f>IF(ISBLANK(E279), "", Table2[[#This Row],[unique_id]])</f>
        <v>study_battery_charger</v>
      </c>
      <c r="G279" s="8" t="s">
        <v>249</v>
      </c>
      <c r="H279" s="8" t="s">
        <v>841</v>
      </c>
      <c r="I279" s="8" t="s">
        <v>376</v>
      </c>
      <c r="L279" s="8" t="s">
        <v>322</v>
      </c>
      <c r="N279" s="8"/>
      <c r="O279" s="10"/>
      <c r="P279" s="10"/>
      <c r="Q279" s="10"/>
      <c r="R279" s="10"/>
      <c r="S279" s="10"/>
      <c r="T279" s="8"/>
      <c r="W279" s="8" t="s">
        <v>320</v>
      </c>
      <c r="Y279" s="10"/>
      <c r="AA279" s="8" t="str">
        <f>IF(ISBLANK(Z279),  "", _xlfn.CONCAT("haas/entity/sensor/", LOWER(C279), "/", E279, "/config"))</f>
        <v/>
      </c>
      <c r="AB279" s="8" t="str">
        <f>IF(ISBLANK(Z279),  "", _xlfn.CONCAT(LOWER(C279), "/", E279))</f>
        <v/>
      </c>
      <c r="AF279" s="8" t="str">
        <f>IF(OR(ISBLANK(AM279), ISBLANK(AN279)), "", LOWER(_xlfn.CONCAT(Table2[[#This Row],[device_manufacturer]], "-",Table2[[#This Row],[device_suggested_area]], "-", Table2[[#This Row],[device_identifiers]])))</f>
        <v>tplink-study-battery-charger</v>
      </c>
      <c r="AG279" s="10" t="s">
        <v>505</v>
      </c>
      <c r="AH279" s="8" t="s">
        <v>539</v>
      </c>
      <c r="AI279" s="15" t="s">
        <v>504</v>
      </c>
      <c r="AJ279" s="8" t="str">
        <f>IF(OR(ISBLANK(AM279), ISBLANK(AN279)), "", Table2[[#This Row],[device_via_device]])</f>
        <v>TPLink</v>
      </c>
      <c r="AK279" s="8" t="s">
        <v>500</v>
      </c>
      <c r="AL279" s="8" t="s">
        <v>641</v>
      </c>
      <c r="AM279" s="8" t="s">
        <v>483</v>
      </c>
      <c r="AN279" s="39" t="s">
        <v>624</v>
      </c>
      <c r="AO279" s="8" t="str">
        <f>IF(AND(ISBLANK(AM279), ISBLANK(AN279)), "", _xlfn.CONCAT("[", IF(ISBLANK(AM279), "", _xlfn.CONCAT("[""mac"", """, AM279, """]")), IF(ISBLANK(AN279), "", _xlfn.CONCAT(", [""ip"", """, AN279, """]")), "]"))</f>
        <v>[["mac", "5c:a6:e6:25:64:e9"], ["ip", "10.0.6.71"]]</v>
      </c>
    </row>
    <row r="280" spans="1:41" ht="16" hidden="1" customHeight="1" x14ac:dyDescent="0.2">
      <c r="A280" s="8">
        <v>2561</v>
      </c>
      <c r="B280" s="8" t="s">
        <v>26</v>
      </c>
      <c r="C280" s="8" t="s">
        <v>256</v>
      </c>
      <c r="D280" s="8" t="s">
        <v>134</v>
      </c>
      <c r="E280" s="8" t="s">
        <v>306</v>
      </c>
      <c r="F280" s="8" t="str">
        <f>IF(ISBLANK(E280), "", Table2[[#This Row],[unique_id]])</f>
        <v>laundry_vacuum_charger</v>
      </c>
      <c r="G280" s="8" t="s">
        <v>248</v>
      </c>
      <c r="H280" s="8" t="s">
        <v>841</v>
      </c>
      <c r="I280" s="8" t="s">
        <v>376</v>
      </c>
      <c r="L280" s="8" t="s">
        <v>322</v>
      </c>
      <c r="N280" s="8"/>
      <c r="O280" s="10"/>
      <c r="P280" s="10"/>
      <c r="Q280" s="10"/>
      <c r="R280" s="10"/>
      <c r="S280" s="10"/>
      <c r="T280" s="8"/>
      <c r="W280" s="8" t="s">
        <v>320</v>
      </c>
      <c r="Y280" s="10"/>
      <c r="AA280" s="8" t="str">
        <f>IF(ISBLANK(Z280),  "", _xlfn.CONCAT("haas/entity/sensor/", LOWER(C280), "/", E280, "/config"))</f>
        <v/>
      </c>
      <c r="AB280" s="8" t="str">
        <f>IF(ISBLANK(Z280),  "", _xlfn.CONCAT(LOWER(C280), "/", E280))</f>
        <v/>
      </c>
      <c r="AF280" s="8" t="str">
        <f>IF(OR(ISBLANK(AM280), ISBLANK(AN280)), "", LOWER(_xlfn.CONCAT(Table2[[#This Row],[device_manufacturer]], "-",Table2[[#This Row],[device_suggested_area]], "-", Table2[[#This Row],[device_identifiers]])))</f>
        <v>tplink-laundry-vacuum-charger</v>
      </c>
      <c r="AG280" s="10" t="s">
        <v>505</v>
      </c>
      <c r="AH280" s="8" t="s">
        <v>540</v>
      </c>
      <c r="AI280" s="15" t="s">
        <v>504</v>
      </c>
      <c r="AJ280" s="8" t="str">
        <f>IF(OR(ISBLANK(AM280), ISBLANK(AN280)), "", Table2[[#This Row],[device_via_device]])</f>
        <v>TPLink</v>
      </c>
      <c r="AK280" s="8" t="s">
        <v>227</v>
      </c>
      <c r="AL280" s="8" t="s">
        <v>641</v>
      </c>
      <c r="AM280" s="8" t="s">
        <v>484</v>
      </c>
      <c r="AN280" s="39" t="s">
        <v>625</v>
      </c>
      <c r="AO280" s="8" t="str">
        <f>IF(AND(ISBLANK(AM280), ISBLANK(AN280)), "", _xlfn.CONCAT("[", IF(ISBLANK(AM280), "", _xlfn.CONCAT("[""mac"", """, AM280, """]")), IF(ISBLANK(AN280), "", _xlfn.CONCAT(", [""ip"", """, AN280, """]")), "]"))</f>
        <v>[["mac", "5c:a6:e6:25:57:fd"], ["ip", "10.0.6.72"]]</v>
      </c>
    </row>
    <row r="281" spans="1:41" ht="16" hidden="1" customHeight="1" x14ac:dyDescent="0.2">
      <c r="A281" s="8">
        <v>2562</v>
      </c>
      <c r="B281" s="8" t="s">
        <v>26</v>
      </c>
      <c r="C281" s="8" t="s">
        <v>469</v>
      </c>
      <c r="D281" s="8" t="s">
        <v>134</v>
      </c>
      <c r="E281" s="8" t="s">
        <v>956</v>
      </c>
      <c r="F281" s="8" t="str">
        <f>IF(ISBLANK(E281), "", Table2[[#This Row],[unique_id]])</f>
        <v>rack_fans</v>
      </c>
      <c r="G281" s="8" t="s">
        <v>957</v>
      </c>
      <c r="H281" s="8" t="s">
        <v>841</v>
      </c>
      <c r="I281" s="8" t="s">
        <v>376</v>
      </c>
      <c r="L281" s="8" t="s">
        <v>322</v>
      </c>
      <c r="N281" s="8"/>
      <c r="O281" s="10"/>
      <c r="P281" s="10"/>
      <c r="Q281" s="10"/>
      <c r="R281" s="10"/>
      <c r="S281" s="10"/>
      <c r="T281" s="8"/>
      <c r="W281" s="8" t="s">
        <v>962</v>
      </c>
      <c r="Y281" s="10"/>
      <c r="AA281" s="8" t="str">
        <f>IF(ISBLANK(Z281),  "", _xlfn.CONCAT("haas/entity/sensor/", LOWER(C281), "/", E281, "/config"))</f>
        <v/>
      </c>
      <c r="AB281" s="8" t="str">
        <f>IF(ISBLANK(Z281),  "", _xlfn.CONCAT(LOWER(C281), "/", E281))</f>
        <v/>
      </c>
      <c r="AF281" s="8" t="str">
        <f>IF(OR(ISBLANK(AM281), ISBLANK(AN281)), "", LOWER(_xlfn.CONCAT(Table2[[#This Row],[device_manufacturer]], "-",Table2[[#This Row],[device_suggested_area]], "-", Table2[[#This Row],[device_identifiers]])))</f>
        <v>sonoff-rack-fans</v>
      </c>
      <c r="AG281" s="10" t="s">
        <v>960</v>
      </c>
      <c r="AH281" s="8" t="s">
        <v>959</v>
      </c>
      <c r="AI281" s="15" t="s">
        <v>961</v>
      </c>
      <c r="AJ281" s="8" t="str">
        <f>IF(OR(ISBLANK(AM281), ISBLANK(AN281)), "", Table2[[#This Row],[device_via_device]])</f>
        <v>Sonoff</v>
      </c>
      <c r="AK281" s="8" t="s">
        <v>28</v>
      </c>
      <c r="AL281" s="8" t="s">
        <v>641</v>
      </c>
      <c r="AM281" s="8" t="s">
        <v>958</v>
      </c>
      <c r="AN281" s="39" t="s">
        <v>963</v>
      </c>
      <c r="AO281" s="8" t="str">
        <f>IF(AND(ISBLANK(AM281), ISBLANK(AN281)), "", _xlfn.CONCAT("[", IF(ISBLANK(AM281), "", _xlfn.CONCAT("[""mac"", """, AM281, """]")), IF(ISBLANK(AN281), "", _xlfn.CONCAT(", [""ip"", """, AN281, """]")), "]"))</f>
        <v>[["mac", "4c:eb:d6:b5:a5:28"], ["ip", "10.0.6.90"]]</v>
      </c>
    </row>
    <row r="282" spans="1:41" ht="16" hidden="1" customHeight="1" x14ac:dyDescent="0.2">
      <c r="A282" s="8">
        <v>2563</v>
      </c>
      <c r="B282" s="8" t="s">
        <v>26</v>
      </c>
      <c r="C282" s="8" t="s">
        <v>256</v>
      </c>
      <c r="D282" s="8" t="s">
        <v>134</v>
      </c>
      <c r="E282" s="8" t="s">
        <v>303</v>
      </c>
      <c r="F282" s="8" t="str">
        <f>IF(ISBLANK(E282), "", Table2[[#This Row],[unique_id]])</f>
        <v>rack_outlet</v>
      </c>
      <c r="G282" s="8" t="s">
        <v>240</v>
      </c>
      <c r="H282" s="8" t="s">
        <v>841</v>
      </c>
      <c r="I282" s="8" t="s">
        <v>376</v>
      </c>
      <c r="L282" s="8" t="s">
        <v>322</v>
      </c>
      <c r="N282" s="8"/>
      <c r="O282" s="10"/>
      <c r="P282" s="10"/>
      <c r="Q282" s="10"/>
      <c r="R282" s="10"/>
      <c r="S282" s="10"/>
      <c r="T282" s="8"/>
      <c r="W282" s="8" t="s">
        <v>317</v>
      </c>
      <c r="Y282" s="10"/>
      <c r="AA282" s="8" t="str">
        <f>IF(ISBLANK(Z282),  "", _xlfn.CONCAT("haas/entity/sensor/", LOWER(C282), "/", E282, "/config"))</f>
        <v/>
      </c>
      <c r="AB282" s="8" t="str">
        <f>IF(ISBLANK(Z282),  "", _xlfn.CONCAT(LOWER(C282), "/", E282))</f>
        <v/>
      </c>
      <c r="AF282" s="8" t="str">
        <f>IF(OR(ISBLANK(AM282), ISBLANK(AN282)), "", LOWER(_xlfn.CONCAT(Table2[[#This Row],[device_manufacturer]], "-",Table2[[#This Row],[device_suggested_area]], "-", Table2[[#This Row],[device_identifiers]])))</f>
        <v>tplink-rack-outlet</v>
      </c>
      <c r="AG282" s="10" t="s">
        <v>506</v>
      </c>
      <c r="AH282" s="8" t="s">
        <v>515</v>
      </c>
      <c r="AI282" s="8" t="s">
        <v>503</v>
      </c>
      <c r="AJ282" s="8" t="str">
        <f>IF(OR(ISBLANK(AM282), ISBLANK(AN282)), "", Table2[[#This Row],[device_via_device]])</f>
        <v>TPLink</v>
      </c>
      <c r="AK282" s="8" t="s">
        <v>28</v>
      </c>
      <c r="AL282" s="8" t="s">
        <v>641</v>
      </c>
      <c r="AM282" s="8" t="s">
        <v>498</v>
      </c>
      <c r="AN282" s="8" t="s">
        <v>639</v>
      </c>
      <c r="AO282" s="8" t="str">
        <f>IF(AND(ISBLANK(AM282), ISBLANK(AN282)), "", _xlfn.CONCAT("[", IF(ISBLANK(AM282), "", _xlfn.CONCAT("[""mac"", """, AM282, """]")), IF(ISBLANK(AN282), "", _xlfn.CONCAT(", [""ip"", """, AN282, """]")), "]"))</f>
        <v>[["mac", "ac:84:c6:54:95:8b"], ["ip", "10.0.6.86"]]</v>
      </c>
    </row>
    <row r="283" spans="1:41" ht="16" hidden="1" customHeight="1" x14ac:dyDescent="0.2">
      <c r="A283" s="8">
        <v>2564</v>
      </c>
      <c r="B283" s="8" t="s">
        <v>26</v>
      </c>
      <c r="C283" s="8" t="s">
        <v>256</v>
      </c>
      <c r="D283" s="8" t="s">
        <v>134</v>
      </c>
      <c r="E283" s="8" t="s">
        <v>304</v>
      </c>
      <c r="F283" s="8" t="str">
        <f>IF(ISBLANK(E283), "", Table2[[#This Row],[unique_id]])</f>
        <v>roof_network_switch</v>
      </c>
      <c r="G283" s="8" t="s">
        <v>237</v>
      </c>
      <c r="H283" s="8" t="s">
        <v>841</v>
      </c>
      <c r="I283" s="8" t="s">
        <v>376</v>
      </c>
      <c r="L283" s="8" t="s">
        <v>322</v>
      </c>
      <c r="N283" s="8"/>
      <c r="O283" s="10"/>
      <c r="P283" s="10"/>
      <c r="Q283" s="10"/>
      <c r="R283" s="10"/>
      <c r="S283" s="10"/>
      <c r="T283" s="8"/>
      <c r="W283" s="8" t="s">
        <v>318</v>
      </c>
      <c r="Y283" s="10"/>
      <c r="AA283" s="8" t="str">
        <f>IF(ISBLANK(Z283),  "", _xlfn.CONCAT("haas/entity/sensor/", LOWER(C283), "/", E283, "/config"))</f>
        <v/>
      </c>
      <c r="AB283" s="8" t="str">
        <f>IF(ISBLANK(Z283),  "", _xlfn.CONCAT(LOWER(C283), "/", E283))</f>
        <v/>
      </c>
      <c r="AF283" s="8" t="str">
        <f>IF(OR(ISBLANK(AM283), ISBLANK(AN283)), "", LOWER(_xlfn.CONCAT(Table2[[#This Row],[device_manufacturer]], "-",Table2[[#This Row],[device_suggested_area]], "-", Table2[[#This Row],[device_identifiers]])))</f>
        <v>tplink-roof-network-switch</v>
      </c>
      <c r="AG283" s="10" t="s">
        <v>506</v>
      </c>
      <c r="AH283" s="8" t="s">
        <v>652</v>
      </c>
      <c r="AI283" s="8" t="s">
        <v>503</v>
      </c>
      <c r="AJ283" s="8" t="str">
        <f>IF(OR(ISBLANK(AM283), ISBLANK(AN283)), "", Table2[[#This Row],[device_via_device]])</f>
        <v>TPLink</v>
      </c>
      <c r="AK283" s="8" t="s">
        <v>38</v>
      </c>
      <c r="AL283" s="8" t="s">
        <v>641</v>
      </c>
      <c r="AM283" s="8" t="s">
        <v>496</v>
      </c>
      <c r="AN283" s="8" t="s">
        <v>637</v>
      </c>
      <c r="AO283" s="8" t="str">
        <f>IF(AND(ISBLANK(AM283), ISBLANK(AN283)), "", _xlfn.CONCAT("[", IF(ISBLANK(AM283), "", _xlfn.CONCAT("[""mac"", """, AM283, """]")), IF(ISBLANK(AN283), "", _xlfn.CONCAT(", [""ip"", """, AN283, """]")), "]"))</f>
        <v>[["mac", "ac:84:c6:0d:20:9e"], ["ip", "10.0.6.84"]]</v>
      </c>
    </row>
    <row r="284" spans="1:41" ht="16" hidden="1" customHeight="1" x14ac:dyDescent="0.2">
      <c r="A284" s="8">
        <v>2565</v>
      </c>
      <c r="B284" s="8" t="s">
        <v>26</v>
      </c>
      <c r="C284" s="8" t="s">
        <v>256</v>
      </c>
      <c r="D284" s="8" t="s">
        <v>134</v>
      </c>
      <c r="E284" s="8" t="s">
        <v>651</v>
      </c>
      <c r="F284" s="8" t="str">
        <f>IF(ISBLANK(E284), "", Table2[[#This Row],[unique_id]])</f>
        <v>rack_modem</v>
      </c>
      <c r="G284" s="8" t="s">
        <v>239</v>
      </c>
      <c r="H284" s="8" t="s">
        <v>841</v>
      </c>
      <c r="I284" s="8" t="s">
        <v>376</v>
      </c>
      <c r="L284" s="8" t="s">
        <v>322</v>
      </c>
      <c r="N284" s="8"/>
      <c r="O284" s="10"/>
      <c r="P284" s="10"/>
      <c r="Q284" s="10"/>
      <c r="R284" s="10"/>
      <c r="S284" s="10"/>
      <c r="T284" s="8"/>
      <c r="W284" s="8" t="s">
        <v>319</v>
      </c>
      <c r="Y284" s="10"/>
      <c r="AA284" s="8" t="str">
        <f>IF(ISBLANK(Z284),  "", _xlfn.CONCAT("haas/entity/sensor/", LOWER(C284), "/", E284, "/config"))</f>
        <v/>
      </c>
      <c r="AB284" s="8" t="str">
        <f>IF(ISBLANK(Z284),  "", _xlfn.CONCAT(LOWER(C284), "/", E284))</f>
        <v/>
      </c>
      <c r="AF284" s="8" t="str">
        <f>IF(OR(ISBLANK(AM284), ISBLANK(AN284)), "", LOWER(_xlfn.CONCAT(Table2[[#This Row],[device_manufacturer]], "-",Table2[[#This Row],[device_suggested_area]], "-", Table2[[#This Row],[device_identifiers]])))</f>
        <v>tplink-rack-modem</v>
      </c>
      <c r="AG284" s="10" t="s">
        <v>505</v>
      </c>
      <c r="AH284" s="8" t="s">
        <v>516</v>
      </c>
      <c r="AI284" s="15" t="s">
        <v>504</v>
      </c>
      <c r="AJ284" s="8" t="str">
        <f>IF(OR(ISBLANK(AM284), ISBLANK(AN284)), "", Table2[[#This Row],[device_via_device]])</f>
        <v>TPLink</v>
      </c>
      <c r="AK284" s="8" t="s">
        <v>28</v>
      </c>
      <c r="AL284" s="8" t="s">
        <v>641</v>
      </c>
      <c r="AM284" s="8" t="s">
        <v>497</v>
      </c>
      <c r="AN284" s="8" t="s">
        <v>638</v>
      </c>
      <c r="AO284" s="8" t="str">
        <f>IF(AND(ISBLANK(AM284), ISBLANK(AN284)), "", _xlfn.CONCAT("[", IF(ISBLANK(AM284), "", _xlfn.CONCAT("[""mac"", """, AM284, """]")), IF(ISBLANK(AN284), "", _xlfn.CONCAT(", [""ip"", """, AN284, """]")), "]"))</f>
        <v>[["mac", "10:27:f5:31:f6:7e"], ["ip", "10.0.6.85"]]</v>
      </c>
    </row>
    <row r="285" spans="1:41" ht="16" hidden="1" customHeight="1" x14ac:dyDescent="0.2">
      <c r="A285" s="8">
        <v>2566</v>
      </c>
      <c r="B285" s="8" t="s">
        <v>26</v>
      </c>
      <c r="C285" s="8" t="s">
        <v>710</v>
      </c>
      <c r="D285" s="8" t="s">
        <v>460</v>
      </c>
      <c r="E285" s="8" t="s">
        <v>459</v>
      </c>
      <c r="F285" s="8" t="str">
        <f>IF(ISBLANK(E285), "", Table2[[#This Row],[unique_id]])</f>
        <v>column_break</v>
      </c>
      <c r="G285" s="8" t="s">
        <v>456</v>
      </c>
      <c r="H285" s="8" t="s">
        <v>841</v>
      </c>
      <c r="I285" s="8" t="s">
        <v>376</v>
      </c>
      <c r="L285" s="8" t="s">
        <v>457</v>
      </c>
      <c r="M285" s="8" t="s">
        <v>458</v>
      </c>
      <c r="N285" s="8"/>
      <c r="O285" s="10"/>
      <c r="P285" s="10"/>
      <c r="Q285" s="10"/>
      <c r="R285" s="10"/>
      <c r="S285" s="10"/>
      <c r="T285" s="8"/>
      <c r="Y285" s="10"/>
      <c r="AB285" s="8" t="str">
        <f>IF(ISBLANK(Z285),  "", _xlfn.CONCAT(LOWER(C285), "/", E285))</f>
        <v/>
      </c>
      <c r="AO285" s="8" t="str">
        <f>IF(AND(ISBLANK(AM285), ISBLANK(AN285)), "", _xlfn.CONCAT("[", IF(ISBLANK(AM285), "", _xlfn.CONCAT("[""mac"", """, AM285, """]")), IF(ISBLANK(AN285), "", _xlfn.CONCAT(", [""ip"", """, AN285, """]")), "]"))</f>
        <v/>
      </c>
    </row>
    <row r="286" spans="1:41" ht="16" hidden="1" customHeight="1" x14ac:dyDescent="0.2">
      <c r="A286" s="8">
        <v>2570</v>
      </c>
      <c r="B286" s="8" t="s">
        <v>26</v>
      </c>
      <c r="C286" s="8" t="s">
        <v>128</v>
      </c>
      <c r="D286" s="8" t="s">
        <v>27</v>
      </c>
      <c r="E286" s="15" t="s">
        <v>1005</v>
      </c>
      <c r="F286" s="8" t="str">
        <f>IF(ISBLANK(E286), "", Table2[[#This Row],[unique_id]])</f>
        <v>bertram_2_office_pantry_battery_percent</v>
      </c>
      <c r="G286" s="8" t="s">
        <v>738</v>
      </c>
      <c r="H286" s="8" t="s">
        <v>840</v>
      </c>
      <c r="I286" s="8" t="s">
        <v>376</v>
      </c>
      <c r="L286" s="8" t="s">
        <v>136</v>
      </c>
      <c r="N286" s="8"/>
      <c r="O286" s="10"/>
      <c r="P286" s="10"/>
      <c r="Q286" s="10"/>
      <c r="R286" s="10"/>
      <c r="S286" s="10"/>
      <c r="T286" s="8"/>
      <c r="W286" s="8" t="s">
        <v>344</v>
      </c>
      <c r="Y286" s="10"/>
      <c r="AA286" s="8" t="str">
        <f>IF(ISBLANK(Z286),  "", _xlfn.CONCAT("haas/entity/sensor/", LOWER(C286), "/", E286, "/config"))</f>
        <v/>
      </c>
      <c r="AB286" s="8" t="str">
        <f>IF(ISBLANK(Z286),  "", _xlfn.CONCAT(LOWER(C286), "/", E286))</f>
        <v/>
      </c>
      <c r="AC286" s="13"/>
      <c r="AF286" s="8" t="s">
        <v>765</v>
      </c>
      <c r="AG286" s="10" t="s">
        <v>680</v>
      </c>
      <c r="AH286" s="8" t="s">
        <v>681</v>
      </c>
      <c r="AI286" s="8" t="s">
        <v>678</v>
      </c>
      <c r="AJ286" s="8" t="s">
        <v>128</v>
      </c>
      <c r="AK286" s="8" t="s">
        <v>225</v>
      </c>
      <c r="AO286" s="8" t="str">
        <f>IF(AND(ISBLANK(AM286), ISBLANK(AN286)), "", _xlfn.CONCAT("[", IF(ISBLANK(AM286), "", _xlfn.CONCAT("[""mac"", """, AM286, """]")), IF(ISBLANK(AN286), "", _xlfn.CONCAT(", [""ip"", """, AN286, """]")), "]"))</f>
        <v/>
      </c>
    </row>
    <row r="287" spans="1:41" ht="16" hidden="1" customHeight="1" x14ac:dyDescent="0.2">
      <c r="A287" s="8">
        <v>2571</v>
      </c>
      <c r="B287" s="8" t="s">
        <v>26</v>
      </c>
      <c r="C287" s="8" t="s">
        <v>128</v>
      </c>
      <c r="D287" s="8" t="s">
        <v>27</v>
      </c>
      <c r="E287" s="15" t="s">
        <v>1006</v>
      </c>
      <c r="F287" s="8" t="str">
        <f>IF(ISBLANK(E287), "", Table2[[#This Row],[unique_id]])</f>
        <v>bertram_2_office_lounge_battery_percent</v>
      </c>
      <c r="G287" s="8" t="s">
        <v>739</v>
      </c>
      <c r="H287" s="8" t="s">
        <v>840</v>
      </c>
      <c r="I287" s="8" t="s">
        <v>376</v>
      </c>
      <c r="L287" s="8" t="s">
        <v>136</v>
      </c>
      <c r="N287" s="8"/>
      <c r="O287" s="10"/>
      <c r="P287" s="10"/>
      <c r="Q287" s="10"/>
      <c r="R287" s="10"/>
      <c r="S287" s="10"/>
      <c r="T287" s="8"/>
      <c r="W287" s="8" t="s">
        <v>344</v>
      </c>
      <c r="Y287" s="10"/>
      <c r="AA287" s="8" t="str">
        <f>IF(ISBLANK(Z287),  "", _xlfn.CONCAT("haas/entity/sensor/", LOWER(C287), "/", E287, "/config"))</f>
        <v/>
      </c>
      <c r="AB287" s="8" t="str">
        <f>IF(ISBLANK(Z287),  "", _xlfn.CONCAT(LOWER(C287), "/", E287))</f>
        <v/>
      </c>
      <c r="AC287" s="13"/>
      <c r="AF287" s="8" t="s">
        <v>764</v>
      </c>
      <c r="AG287" s="10" t="s">
        <v>680</v>
      </c>
      <c r="AH287" s="8" t="s">
        <v>681</v>
      </c>
      <c r="AI287" s="8" t="s">
        <v>678</v>
      </c>
      <c r="AJ287" s="8" t="s">
        <v>128</v>
      </c>
      <c r="AK287" s="8" t="s">
        <v>207</v>
      </c>
      <c r="AO287" s="8" t="str">
        <f>IF(AND(ISBLANK(AM287), ISBLANK(AN287)), "", _xlfn.CONCAT("[", IF(ISBLANK(AM287), "", _xlfn.CONCAT("[""mac"", """, AM287, """]")), IF(ISBLANK(AN287), "", _xlfn.CONCAT(", [""ip"", """, AN287, """]")), "]"))</f>
        <v/>
      </c>
    </row>
    <row r="288" spans="1:41" ht="16" hidden="1" customHeight="1" x14ac:dyDescent="0.2">
      <c r="A288" s="37">
        <v>2572</v>
      </c>
      <c r="B288" s="8" t="s">
        <v>26</v>
      </c>
      <c r="C288" s="8" t="s">
        <v>128</v>
      </c>
      <c r="D288" s="8" t="s">
        <v>27</v>
      </c>
      <c r="E288" s="15" t="s">
        <v>1007</v>
      </c>
      <c r="F288" s="8" t="str">
        <f>IF(ISBLANK(E288), "", Table2[[#This Row],[unique_id]])</f>
        <v>bertram_2_office_dining_battery_percent</v>
      </c>
      <c r="G288" s="8" t="s">
        <v>740</v>
      </c>
      <c r="H288" s="8" t="s">
        <v>840</v>
      </c>
      <c r="I288" s="8" t="s">
        <v>376</v>
      </c>
      <c r="L288" s="8" t="s">
        <v>136</v>
      </c>
      <c r="N288" s="8"/>
      <c r="O288" s="10"/>
      <c r="P288" s="10"/>
      <c r="Q288" s="10"/>
      <c r="R288" s="10"/>
      <c r="S288" s="10"/>
      <c r="T288" s="8"/>
      <c r="W288" s="8" t="s">
        <v>344</v>
      </c>
      <c r="Y288" s="10"/>
      <c r="AA288" s="8" t="str">
        <f>IF(ISBLANK(Z288),  "", _xlfn.CONCAT("haas/entity/sensor/", LOWER(C288), "/", E288, "/config"))</f>
        <v/>
      </c>
      <c r="AB288" s="8" t="str">
        <f>IF(ISBLANK(Z288),  "", _xlfn.CONCAT(LOWER(C288), "/", E288))</f>
        <v/>
      </c>
      <c r="AC288" s="13"/>
      <c r="AF288" s="8" t="s">
        <v>766</v>
      </c>
      <c r="AG288" s="10" t="s">
        <v>680</v>
      </c>
      <c r="AH288" s="8" t="s">
        <v>681</v>
      </c>
      <c r="AI288" s="8" t="s">
        <v>678</v>
      </c>
      <c r="AJ288" s="8" t="s">
        <v>128</v>
      </c>
      <c r="AK288" s="8" t="s">
        <v>206</v>
      </c>
      <c r="AO288" s="8" t="str">
        <f>IF(AND(ISBLANK(AM288), ISBLANK(AN288)), "", _xlfn.CONCAT("[", IF(ISBLANK(AM288), "", _xlfn.CONCAT("[""mac"", """, AM288, """]")), IF(ISBLANK(AN288), "", _xlfn.CONCAT(", [""ip"", """, AN288, """]")), "]"))</f>
        <v/>
      </c>
    </row>
    <row r="289" spans="1:41" ht="16" hidden="1" customHeight="1" x14ac:dyDescent="0.2">
      <c r="A289" s="8">
        <v>2573</v>
      </c>
      <c r="B289" s="8" t="s">
        <v>26</v>
      </c>
      <c r="C289" s="8" t="s">
        <v>128</v>
      </c>
      <c r="D289" s="8" t="s">
        <v>27</v>
      </c>
      <c r="E289" s="15" t="s">
        <v>1008</v>
      </c>
      <c r="F289" s="8" t="str">
        <f>IF(ISBLANK(E289), "", Table2[[#This Row],[unique_id]])</f>
        <v>bertram_2_office_basement_battery_percent</v>
      </c>
      <c r="G289" s="8" t="s">
        <v>741</v>
      </c>
      <c r="H289" s="8" t="s">
        <v>840</v>
      </c>
      <c r="I289" s="8" t="s">
        <v>376</v>
      </c>
      <c r="L289" s="8" t="s">
        <v>136</v>
      </c>
      <c r="N289" s="8"/>
      <c r="O289" s="10"/>
      <c r="P289" s="10"/>
      <c r="Q289" s="10"/>
      <c r="R289" s="10"/>
      <c r="S289" s="10"/>
      <c r="T289" s="8"/>
      <c r="W289" s="8" t="s">
        <v>344</v>
      </c>
      <c r="Y289" s="10"/>
      <c r="AA289" s="8" t="str">
        <f>IF(ISBLANK(Z289),  "", _xlfn.CONCAT("haas/entity/sensor/", LOWER(C289), "/", E289, "/config"))</f>
        <v/>
      </c>
      <c r="AB289" s="8" t="str">
        <f>IF(ISBLANK(Z289),  "", _xlfn.CONCAT(LOWER(C289), "/", E289))</f>
        <v/>
      </c>
      <c r="AF289" s="8" t="s">
        <v>767</v>
      </c>
      <c r="AG289" s="10" t="s">
        <v>680</v>
      </c>
      <c r="AH289" s="8" t="s">
        <v>681</v>
      </c>
      <c r="AI289" s="8" t="s">
        <v>678</v>
      </c>
      <c r="AJ289" s="8" t="s">
        <v>128</v>
      </c>
      <c r="AK289" s="8" t="s">
        <v>224</v>
      </c>
      <c r="AO289" s="8" t="str">
        <f>IF(AND(ISBLANK(AM289), ISBLANK(AN289)), "", _xlfn.CONCAT("[", IF(ISBLANK(AM289), "", _xlfn.CONCAT("[""mac"", """, AM289, """]")), IF(ISBLANK(AN289), "", _xlfn.CONCAT(", [""ip"", """, AN289, """]")), "]"))</f>
        <v/>
      </c>
    </row>
    <row r="290" spans="1:41" ht="16" hidden="1" customHeight="1" x14ac:dyDescent="0.2">
      <c r="A290" s="8">
        <v>2574</v>
      </c>
      <c r="B290" s="8" t="s">
        <v>26</v>
      </c>
      <c r="C290" s="8" t="s">
        <v>737</v>
      </c>
      <c r="D290" s="8" t="s">
        <v>27</v>
      </c>
      <c r="E290" s="8" t="s">
        <v>782</v>
      </c>
      <c r="F290" s="8" t="str">
        <f>IF(ISBLANK(E290), "", Table2[[#This Row],[unique_id]])</f>
        <v>home_cube_remote_battery</v>
      </c>
      <c r="G290" s="8" t="s">
        <v>745</v>
      </c>
      <c r="H290" s="8" t="s">
        <v>840</v>
      </c>
      <c r="I290" s="8" t="s">
        <v>376</v>
      </c>
      <c r="L290" s="8" t="s">
        <v>136</v>
      </c>
      <c r="N290" s="8"/>
      <c r="O290" s="10"/>
      <c r="P290" s="10"/>
      <c r="Q290" s="10"/>
      <c r="R290" s="10"/>
      <c r="S290" s="10"/>
      <c r="T290" s="8"/>
      <c r="W290" s="8" t="s">
        <v>344</v>
      </c>
      <c r="Y290" s="10"/>
      <c r="AA290" s="8" t="str">
        <f>IF(ISBLANK(Z290),  "", _xlfn.CONCAT("haas/entity/sensor/", LOWER(C290), "/", E290, "/config"))</f>
        <v/>
      </c>
      <c r="AB290" s="8" t="str">
        <f>IF(ISBLANK(Z290),  "", _xlfn.CONCAT(LOWER(C290), "/", E290))</f>
        <v/>
      </c>
      <c r="AO290" s="8" t="str">
        <f>IF(AND(ISBLANK(AM290), ISBLANK(AN290)), "", _xlfn.CONCAT("[", IF(ISBLANK(AM290), "", _xlfn.CONCAT("[""mac"", """, AM290, """]")), IF(ISBLANK(AN290), "", _xlfn.CONCAT(", [""ip"", """, AN290, """]")), "]"))</f>
        <v/>
      </c>
    </row>
    <row r="291" spans="1:41" ht="16" hidden="1" customHeight="1" x14ac:dyDescent="0.2">
      <c r="A291" s="37">
        <v>2575</v>
      </c>
      <c r="B291" s="8" t="s">
        <v>26</v>
      </c>
      <c r="C291" s="8" t="s">
        <v>190</v>
      </c>
      <c r="D291" s="8" t="s">
        <v>27</v>
      </c>
      <c r="E291" s="8" t="s">
        <v>946</v>
      </c>
      <c r="F291" s="8" t="str">
        <f>IF(ISBLANK(E291), "", Table2[[#This Row],[unique_id]])</f>
        <v>parents_home_battery</v>
      </c>
      <c r="G291" s="8" t="s">
        <v>742</v>
      </c>
      <c r="H291" s="8" t="s">
        <v>840</v>
      </c>
      <c r="I291" s="8" t="s">
        <v>376</v>
      </c>
      <c r="L291" s="8" t="s">
        <v>136</v>
      </c>
      <c r="N291" s="8"/>
      <c r="O291" s="10"/>
      <c r="P291" s="10"/>
      <c r="Q291" s="10"/>
      <c r="R291" s="10"/>
      <c r="S291" s="10"/>
      <c r="T291" s="8"/>
      <c r="W291" s="8" t="s">
        <v>344</v>
      </c>
      <c r="Y291" s="10"/>
      <c r="AA291" s="8" t="str">
        <f>IF(ISBLANK(Z291),  "", _xlfn.CONCAT("haas/entity/sensor/", LOWER(C291), "/", E291, "/config"))</f>
        <v/>
      </c>
      <c r="AB291" s="8" t="str">
        <f>IF(ISBLANK(Z291),  "", _xlfn.CONCAT(LOWER(C291), "/", E291))</f>
        <v/>
      </c>
      <c r="AO291" s="8" t="str">
        <f>IF(AND(ISBLANK(AM291), ISBLANK(AN291)), "", _xlfn.CONCAT("[", IF(ISBLANK(AM291), "", _xlfn.CONCAT("[""mac"", """, AM291, """]")), IF(ISBLANK(AN291), "", _xlfn.CONCAT(", [""ip"", """, AN291, """]")), "]"))</f>
        <v/>
      </c>
    </row>
    <row r="292" spans="1:41" ht="16" hidden="1" customHeight="1" x14ac:dyDescent="0.2">
      <c r="A292" s="8">
        <v>2576</v>
      </c>
      <c r="B292" s="8" t="s">
        <v>26</v>
      </c>
      <c r="C292" s="8" t="s">
        <v>190</v>
      </c>
      <c r="D292" s="8" t="s">
        <v>27</v>
      </c>
      <c r="E292" s="8" t="s">
        <v>343</v>
      </c>
      <c r="F292" s="8" t="str">
        <f>IF(ISBLANK(E292), "", Table2[[#This Row],[unique_id]])</f>
        <v>kitchen_home_battery</v>
      </c>
      <c r="G292" s="8" t="s">
        <v>743</v>
      </c>
      <c r="H292" s="8" t="s">
        <v>840</v>
      </c>
      <c r="I292" s="8" t="s">
        <v>376</v>
      </c>
      <c r="L292" s="8" t="s">
        <v>136</v>
      </c>
      <c r="N292" s="8"/>
      <c r="O292" s="10"/>
      <c r="P292" s="10"/>
      <c r="Q292" s="10"/>
      <c r="R292" s="10"/>
      <c r="S292" s="10"/>
      <c r="T292" s="8"/>
      <c r="W292" s="8" t="s">
        <v>344</v>
      </c>
      <c r="Y292" s="10"/>
      <c r="AA292" s="8" t="str">
        <f>IF(ISBLANK(Z292),  "", _xlfn.CONCAT("haas/entity/sensor/", LOWER(C292), "/", E292, "/config"))</f>
        <v/>
      </c>
      <c r="AB292" s="8" t="str">
        <f>IF(ISBLANK(Z292),  "", _xlfn.CONCAT(LOWER(C292), "/", E292))</f>
        <v/>
      </c>
      <c r="AO292" s="8" t="str">
        <f>IF(AND(ISBLANK(AM292), ISBLANK(AN292)), "", _xlfn.CONCAT("[", IF(ISBLANK(AM292), "", _xlfn.CONCAT("[""mac"", """, AM292, """]")), IF(ISBLANK(AN292), "", _xlfn.CONCAT(", [""ip"", """, AN292, """]")), "]"))</f>
        <v/>
      </c>
    </row>
    <row r="293" spans="1:41" ht="16" hidden="1" customHeight="1" x14ac:dyDescent="0.2">
      <c r="A293" s="8">
        <v>2577</v>
      </c>
      <c r="B293" s="8" t="s">
        <v>26</v>
      </c>
      <c r="C293" s="8" t="s">
        <v>39</v>
      </c>
      <c r="D293" s="8" t="s">
        <v>27</v>
      </c>
      <c r="E293" s="8" t="s">
        <v>178</v>
      </c>
      <c r="F293" s="8" t="str">
        <f>IF(ISBLANK(E293), "", Table2[[#This Row],[unique_id]])</f>
        <v>weatherstation_console_battery_voltage</v>
      </c>
      <c r="G293" s="8" t="s">
        <v>744</v>
      </c>
      <c r="H293" s="8" t="s">
        <v>840</v>
      </c>
      <c r="I293" s="8" t="s">
        <v>376</v>
      </c>
      <c r="L293" s="8" t="s">
        <v>136</v>
      </c>
      <c r="N293" s="8"/>
      <c r="O293" s="10"/>
      <c r="P293" s="10"/>
      <c r="Q293" s="10"/>
      <c r="R293" s="10"/>
      <c r="S293" s="10"/>
      <c r="T293" s="8" t="s">
        <v>31</v>
      </c>
      <c r="U293" s="8" t="s">
        <v>83</v>
      </c>
      <c r="V293" s="8" t="s">
        <v>84</v>
      </c>
      <c r="W293" s="8" t="s">
        <v>344</v>
      </c>
      <c r="X293" s="8">
        <v>300</v>
      </c>
      <c r="Y293" s="10" t="s">
        <v>34</v>
      </c>
      <c r="Z293" s="8" t="s">
        <v>85</v>
      </c>
      <c r="AA293" s="8" t="str">
        <f>IF(ISBLANK(Z293),  "", _xlfn.CONCAT("haas/entity/sensor/", LOWER(C293), "/", E293, "/config"))</f>
        <v>haas/entity/sensor/weewx/weatherstation_console_battery_voltage/config</v>
      </c>
      <c r="AB293" s="8" t="str">
        <f>IF(ISBLANK(Z293),  "", _xlfn.CONCAT(LOWER(C293), "/", E293))</f>
        <v>weewx/weatherstation_console_battery_voltage</v>
      </c>
      <c r="AC293" s="15" t="s">
        <v>387</v>
      </c>
      <c r="AD293" s="8">
        <v>1</v>
      </c>
      <c r="AE293" s="11" t="s">
        <v>192</v>
      </c>
      <c r="AF293" s="8" t="s">
        <v>535</v>
      </c>
      <c r="AG293" s="10">
        <v>3.15</v>
      </c>
      <c r="AH293" s="8" t="s">
        <v>508</v>
      </c>
      <c r="AI293" s="8" t="s">
        <v>36</v>
      </c>
      <c r="AJ293" s="8" t="s">
        <v>37</v>
      </c>
      <c r="AK293" s="8" t="s">
        <v>28</v>
      </c>
      <c r="AO293" s="8" t="str">
        <f>IF(AND(ISBLANK(AM293), ISBLANK(AN293)), "", _xlfn.CONCAT("[", IF(ISBLANK(AM293), "", _xlfn.CONCAT("[""mac"", """, AM293, """]")), IF(ISBLANK(AN293), "", _xlfn.CONCAT(", [""ip"", """, AN293, """]")), "]"))</f>
        <v/>
      </c>
    </row>
    <row r="294" spans="1:41" ht="16" hidden="1" customHeight="1" x14ac:dyDescent="0.2">
      <c r="A294" s="37">
        <v>2578</v>
      </c>
      <c r="B294" s="8" t="s">
        <v>26</v>
      </c>
      <c r="C294" s="8" t="s">
        <v>710</v>
      </c>
      <c r="D294" s="8" t="s">
        <v>460</v>
      </c>
      <c r="E294" s="8" t="s">
        <v>459</v>
      </c>
      <c r="F294" s="8" t="str">
        <f>IF(ISBLANK(E294), "", Table2[[#This Row],[unique_id]])</f>
        <v>column_break</v>
      </c>
      <c r="G294" s="8" t="s">
        <v>456</v>
      </c>
      <c r="H294" s="8" t="s">
        <v>840</v>
      </c>
      <c r="I294" s="8" t="s">
        <v>376</v>
      </c>
      <c r="L294" s="8" t="s">
        <v>457</v>
      </c>
      <c r="M294" s="8" t="s">
        <v>458</v>
      </c>
      <c r="N294" s="8"/>
      <c r="O294" s="10"/>
      <c r="P294" s="10"/>
      <c r="Q294" s="10"/>
      <c r="R294" s="10"/>
      <c r="S294" s="10"/>
      <c r="T294" s="8"/>
      <c r="Y294" s="10"/>
      <c r="AB294" s="8" t="str">
        <f>IF(ISBLANK(Z294),  "", _xlfn.CONCAT(LOWER(C294), "/", E294))</f>
        <v/>
      </c>
      <c r="AC294" s="15"/>
      <c r="AE294" s="11"/>
      <c r="AO294" s="8" t="str">
        <f>IF(AND(ISBLANK(AM294), ISBLANK(AN294)), "", _xlfn.CONCAT("[", IF(ISBLANK(AM294), "", _xlfn.CONCAT("[""mac"", """, AM294, """]")), IF(ISBLANK(AN294), "", _xlfn.CONCAT(", [""ip"", """, AN294, """]")), "]"))</f>
        <v/>
      </c>
    </row>
    <row r="295" spans="1:41" ht="16" hidden="1" customHeight="1" x14ac:dyDescent="0.2">
      <c r="A295" s="8">
        <v>2579</v>
      </c>
      <c r="B295" s="8" t="s">
        <v>26</v>
      </c>
      <c r="C295" s="8" t="s">
        <v>39</v>
      </c>
      <c r="D295" s="8" t="s">
        <v>27</v>
      </c>
      <c r="E295" s="8" t="s">
        <v>179</v>
      </c>
      <c r="F295" s="8" t="str">
        <f>IF(ISBLANK(E295), "", Table2[[#This Row],[unique_id]])</f>
        <v>weatherstation_coms_signal_quality</v>
      </c>
      <c r="G295" s="8" t="s">
        <v>863</v>
      </c>
      <c r="H295" s="8" t="s">
        <v>862</v>
      </c>
      <c r="I295" s="8" t="s">
        <v>376</v>
      </c>
      <c r="L295" s="8" t="s">
        <v>136</v>
      </c>
      <c r="N295" s="8"/>
      <c r="O295" s="10"/>
      <c r="P295" s="10"/>
      <c r="Q295" s="10"/>
      <c r="R295" s="10"/>
      <c r="S295" s="10"/>
      <c r="T295" s="8" t="s">
        <v>31</v>
      </c>
      <c r="U295" s="8" t="s">
        <v>32</v>
      </c>
      <c r="W295" s="8" t="s">
        <v>196</v>
      </c>
      <c r="X295" s="8">
        <v>300</v>
      </c>
      <c r="Y295" s="10" t="s">
        <v>34</v>
      </c>
      <c r="Z295" s="8" t="s">
        <v>86</v>
      </c>
      <c r="AA295" s="8" t="str">
        <f>IF(ISBLANK(Z295),  "", _xlfn.CONCAT("haas/entity/sensor/", LOWER(C295), "/", E295, "/config"))</f>
        <v>haas/entity/sensor/weewx/weatherstation_coms_signal_quality/config</v>
      </c>
      <c r="AB295" s="8" t="str">
        <f>IF(ISBLANK(Z295),  "", _xlfn.CONCAT(LOWER(C295), "/", E295))</f>
        <v>weewx/weatherstation_coms_signal_quality</v>
      </c>
      <c r="AC295" s="15" t="s">
        <v>388</v>
      </c>
      <c r="AD295" s="8">
        <v>1</v>
      </c>
      <c r="AE295" s="11" t="s">
        <v>192</v>
      </c>
      <c r="AF295" s="8" t="s">
        <v>535</v>
      </c>
      <c r="AG295" s="10">
        <v>3.15</v>
      </c>
      <c r="AH295" s="8" t="s">
        <v>508</v>
      </c>
      <c r="AI295" s="8" t="s">
        <v>36</v>
      </c>
      <c r="AJ295" s="8" t="s">
        <v>37</v>
      </c>
      <c r="AK295" s="8" t="s">
        <v>28</v>
      </c>
      <c r="AO295" s="8" t="str">
        <f>IF(AND(ISBLANK(AM295), ISBLANK(AN295)), "", _xlfn.CONCAT("[", IF(ISBLANK(AM295), "", _xlfn.CONCAT("[""mac"", """, AM295, """]")), IF(ISBLANK(AN295), "", _xlfn.CONCAT(", [""ip"", """, AN295, """]")), "]"))</f>
        <v/>
      </c>
    </row>
    <row r="296" spans="1:41" ht="16" hidden="1" customHeight="1" x14ac:dyDescent="0.2">
      <c r="A296" s="8">
        <v>2600</v>
      </c>
      <c r="B296" s="8" t="s">
        <v>26</v>
      </c>
      <c r="C296" s="8" t="s">
        <v>258</v>
      </c>
      <c r="D296" s="8" t="s">
        <v>145</v>
      </c>
      <c r="E296" s="8" t="s">
        <v>146</v>
      </c>
      <c r="F296" s="8" t="str">
        <f>IF(ISBLANK(E296), "", Table2[[#This Row],[unique_id]])</f>
        <v>ada_home</v>
      </c>
      <c r="G296" s="8" t="s">
        <v>197</v>
      </c>
      <c r="H296" s="8" t="s">
        <v>340</v>
      </c>
      <c r="I296" s="8" t="s">
        <v>144</v>
      </c>
      <c r="L296" s="8" t="s">
        <v>136</v>
      </c>
      <c r="M296" s="8" t="s">
        <v>339</v>
      </c>
      <c r="N296" s="8"/>
      <c r="O296" s="10"/>
      <c r="P296" s="10"/>
      <c r="Q296" s="10"/>
      <c r="R296" s="10"/>
      <c r="S296" s="10"/>
      <c r="T296" s="8"/>
      <c r="Y296" s="10"/>
      <c r="AA296" s="8" t="str">
        <f>IF(ISBLANK(Z296),  "", _xlfn.CONCAT("haas/entity/sensor/", LOWER(C296), "/", E296, "/config"))</f>
        <v/>
      </c>
      <c r="AB296" s="8" t="str">
        <f>IF(ISBLANK(Z296),  "", _xlfn.CONCAT(LOWER(C296), "/", E296))</f>
        <v/>
      </c>
      <c r="AF296" s="8" t="str">
        <f>IF(OR(ISBLANK(AM296), ISBLANK(AN296)), "", LOWER(_xlfn.CONCAT(Table2[[#This Row],[device_manufacturer]], "-",Table2[[#This Row],[device_suggested_area]], "-", Table2[[#This Row],[device_identifiers]])))</f>
        <v>google-ada-home</v>
      </c>
      <c r="AG296" s="10" t="s">
        <v>578</v>
      </c>
      <c r="AH296" s="8" t="s">
        <v>521</v>
      </c>
      <c r="AI296" s="8" t="s">
        <v>576</v>
      </c>
      <c r="AJ296" s="8" t="s">
        <v>258</v>
      </c>
      <c r="AK296" s="8" t="s">
        <v>130</v>
      </c>
      <c r="AL296" s="8" t="s">
        <v>621</v>
      </c>
      <c r="AM296" s="16" t="s">
        <v>673</v>
      </c>
      <c r="AN296" s="15" t="s">
        <v>665</v>
      </c>
      <c r="AO296" s="8" t="str">
        <f>IF(AND(ISBLANK(AM296), ISBLANK(AN296)), "", _xlfn.CONCAT("[", IF(ISBLANK(AM296), "", _xlfn.CONCAT("[""mac"", """, AM296, """]")), IF(ISBLANK(AN296), "", _xlfn.CONCAT(", [""ip"", """, AN296, """]")), "]"))</f>
        <v>[["mac", "d4:f5:47:1c:cc:2d"], ["ip", "10.0.4.50"]]</v>
      </c>
    </row>
    <row r="297" spans="1:41" ht="16" hidden="1" customHeight="1" x14ac:dyDescent="0.2">
      <c r="A297" s="8">
        <v>2601</v>
      </c>
      <c r="B297" s="8" t="s">
        <v>26</v>
      </c>
      <c r="C297" s="8" t="s">
        <v>258</v>
      </c>
      <c r="D297" s="8" t="s">
        <v>145</v>
      </c>
      <c r="E297" s="8" t="s">
        <v>323</v>
      </c>
      <c r="F297" s="8" t="str">
        <f>IF(ISBLANK(E297), "", Table2[[#This Row],[unique_id]])</f>
        <v>edwin_home</v>
      </c>
      <c r="G297" s="8" t="s">
        <v>324</v>
      </c>
      <c r="H297" s="8" t="s">
        <v>340</v>
      </c>
      <c r="I297" s="8" t="s">
        <v>144</v>
      </c>
      <c r="L297" s="8" t="s">
        <v>136</v>
      </c>
      <c r="M297" s="8" t="s">
        <v>339</v>
      </c>
      <c r="N297" s="8"/>
      <c r="O297" s="10"/>
      <c r="P297" s="10"/>
      <c r="Q297" s="10"/>
      <c r="R297" s="10"/>
      <c r="S297" s="10"/>
      <c r="T297" s="8"/>
      <c r="Y297" s="10"/>
      <c r="AA297" s="8" t="str">
        <f>IF(ISBLANK(Z297),  "", _xlfn.CONCAT("haas/entity/sensor/", LOWER(C297), "/", E297, "/config"))</f>
        <v/>
      </c>
      <c r="AB297" s="8" t="str">
        <f>IF(ISBLANK(Z297),  "", _xlfn.CONCAT(LOWER(C297), "/", E297))</f>
        <v/>
      </c>
      <c r="AF297" s="8" t="str">
        <f>IF(OR(ISBLANK(AM297), ISBLANK(AN297)), "", LOWER(_xlfn.CONCAT(Table2[[#This Row],[device_manufacturer]], "-",Table2[[#This Row],[device_suggested_area]], "-", Table2[[#This Row],[device_identifiers]])))</f>
        <v>google-edwin-home</v>
      </c>
      <c r="AG297" s="10" t="s">
        <v>578</v>
      </c>
      <c r="AH297" s="8" t="s">
        <v>521</v>
      </c>
      <c r="AI297" s="8" t="s">
        <v>576</v>
      </c>
      <c r="AJ297" s="8" t="s">
        <v>258</v>
      </c>
      <c r="AK297" s="8" t="s">
        <v>127</v>
      </c>
      <c r="AL297" s="8" t="s">
        <v>621</v>
      </c>
      <c r="AM297" s="16" t="s">
        <v>672</v>
      </c>
      <c r="AN297" s="15" t="s">
        <v>666</v>
      </c>
      <c r="AO297" s="8" t="str">
        <f>IF(AND(ISBLANK(AM297), ISBLANK(AN297)), "", _xlfn.CONCAT("[", IF(ISBLANK(AM297), "", _xlfn.CONCAT("[""mac"", """, AM297, """]")), IF(ISBLANK(AN297), "", _xlfn.CONCAT(", [""ip"", """, AN297, """]")), "]"))</f>
        <v>[["mac", "d4:f5:47:25:92:d5"], ["ip", "10.0.4.51"]]</v>
      </c>
    </row>
    <row r="298" spans="1:41" ht="16" hidden="1" customHeight="1" x14ac:dyDescent="0.2">
      <c r="A298" s="8">
        <v>2602</v>
      </c>
      <c r="B298" s="8" t="s">
        <v>931</v>
      </c>
      <c r="C298" s="8" t="s">
        <v>258</v>
      </c>
      <c r="D298" s="8" t="s">
        <v>145</v>
      </c>
      <c r="F298" s="8" t="str">
        <f>IF(ISBLANK(E298), "", Table2[[#This Row],[unique_id]])</f>
        <v/>
      </c>
      <c r="H298" s="8" t="s">
        <v>340</v>
      </c>
      <c r="I298" s="8" t="s">
        <v>144</v>
      </c>
      <c r="L298" s="8" t="s">
        <v>136</v>
      </c>
      <c r="M298" s="8" t="s">
        <v>339</v>
      </c>
      <c r="N298" s="8"/>
      <c r="O298" s="10"/>
      <c r="P298" s="10"/>
      <c r="Q298" s="10"/>
      <c r="R298" s="10"/>
      <c r="S298" s="10"/>
      <c r="T298" s="8"/>
      <c r="Y298" s="10"/>
      <c r="AA298" s="8" t="str">
        <f>IF(ISBLANK(Z298),  "", _xlfn.CONCAT("haas/entity/sensor/", LOWER(C298), "/", E298, "/config"))</f>
        <v/>
      </c>
      <c r="AB298" s="8" t="str">
        <f>IF(ISBLANK(Z298),  "", _xlfn.CONCAT(LOWER(C298), "/", E298))</f>
        <v/>
      </c>
      <c r="AF298" s="8" t="str">
        <f>IF(OR(ISBLANK(AM298), ISBLANK(AN298)), "", LOWER(_xlfn.CONCAT(Table2[[#This Row],[device_manufacturer]], "-",Table2[[#This Row],[device_suggested_area]], "-", Table2[[#This Row],[device_identifiers]])))</f>
        <v>google--home</v>
      </c>
      <c r="AG298" s="10" t="s">
        <v>578</v>
      </c>
      <c r="AH298" s="8" t="s">
        <v>521</v>
      </c>
      <c r="AI298" s="8" t="s">
        <v>576</v>
      </c>
      <c r="AJ298" s="8" t="s">
        <v>258</v>
      </c>
      <c r="AL298" s="8" t="s">
        <v>621</v>
      </c>
      <c r="AM298" s="16" t="s">
        <v>670</v>
      </c>
      <c r="AN298" s="15" t="s">
        <v>669</v>
      </c>
      <c r="AO298" s="8" t="str">
        <f>IF(AND(ISBLANK(AM298), ISBLANK(AN298)), "", _xlfn.CONCAT("[", IF(ISBLANK(AM298), "", _xlfn.CONCAT("[""mac"", """, AM298, """]")), IF(ISBLANK(AN298), "", _xlfn.CONCAT(", [""ip"", """, AN298, """]")), "]"))</f>
        <v>[["mac", "d4:f5:47:32:df:7b"], ["ip", "10.0.4.54"]]</v>
      </c>
    </row>
    <row r="299" spans="1:41" ht="16" hidden="1" customHeight="1" x14ac:dyDescent="0.2">
      <c r="A299" s="8">
        <v>2603</v>
      </c>
      <c r="B299" s="8" t="s">
        <v>931</v>
      </c>
      <c r="C299" s="8" t="s">
        <v>258</v>
      </c>
      <c r="D299" s="8" t="s">
        <v>145</v>
      </c>
      <c r="F299" s="8" t="str">
        <f>IF(ISBLANK(E299), "", Table2[[#This Row],[unique_id]])</f>
        <v/>
      </c>
      <c r="H299" s="8" t="s">
        <v>340</v>
      </c>
      <c r="I299" s="8" t="s">
        <v>144</v>
      </c>
      <c r="L299" s="8" t="s">
        <v>136</v>
      </c>
      <c r="M299" s="8" t="s">
        <v>339</v>
      </c>
      <c r="N299" s="8"/>
      <c r="O299" s="10"/>
      <c r="P299" s="10"/>
      <c r="Q299" s="10"/>
      <c r="R299" s="10"/>
      <c r="S299" s="10"/>
      <c r="T299" s="8"/>
      <c r="Y299" s="10"/>
      <c r="AA299" s="8" t="str">
        <f>IF(ISBLANK(Z299),  "", _xlfn.CONCAT("haas/entity/sensor/", LOWER(C299), "/", E299, "/config"))</f>
        <v/>
      </c>
      <c r="AB299" s="8" t="str">
        <f>IF(ISBLANK(Z299),  "", _xlfn.CONCAT(LOWER(C299), "/", E299))</f>
        <v/>
      </c>
      <c r="AF299" s="8" t="str">
        <f>IF(OR(ISBLANK(AM299), ISBLANK(AN299)), "", LOWER(_xlfn.CONCAT(Table2[[#This Row],[device_manufacturer]], "-",Table2[[#This Row],[device_suggested_area]], "-", Table2[[#This Row],[device_identifiers]])))</f>
        <v>google--home</v>
      </c>
      <c r="AG299" s="17" t="s">
        <v>578</v>
      </c>
      <c r="AH299" s="8" t="s">
        <v>521</v>
      </c>
      <c r="AI299" s="8" t="s">
        <v>576</v>
      </c>
      <c r="AJ299" s="8" t="s">
        <v>258</v>
      </c>
      <c r="AL299" s="8" t="s">
        <v>621</v>
      </c>
      <c r="AM299" s="16" t="s">
        <v>671</v>
      </c>
      <c r="AN299" s="15" t="s">
        <v>667</v>
      </c>
      <c r="AO299" s="8" t="str">
        <f>IF(AND(ISBLANK(AM299), ISBLANK(AN299)), "", _xlfn.CONCAT("[", IF(ISBLANK(AM299), "", _xlfn.CONCAT("[""mac"", """, AM299, """]")), IF(ISBLANK(AN299), "", _xlfn.CONCAT(", [""ip"", """, AN299, """]")), "]"))</f>
        <v>[["mac", "d4:f5:47:8c:d1:7e"], ["ip", "10.0.4.52"]]</v>
      </c>
    </row>
    <row r="300" spans="1:41" ht="16" hidden="1" customHeight="1" x14ac:dyDescent="0.2">
      <c r="A300" s="8">
        <v>2604</v>
      </c>
      <c r="B300" s="8" t="s">
        <v>26</v>
      </c>
      <c r="C300" s="8" t="s">
        <v>710</v>
      </c>
      <c r="D300" s="8" t="s">
        <v>460</v>
      </c>
      <c r="E300" s="8" t="s">
        <v>459</v>
      </c>
      <c r="F300" s="8" t="str">
        <f>IF(ISBLANK(E300), "", Table2[[#This Row],[unique_id]])</f>
        <v>column_break</v>
      </c>
      <c r="G300" s="8" t="s">
        <v>456</v>
      </c>
      <c r="H300" s="8" t="s">
        <v>340</v>
      </c>
      <c r="I300" s="8" t="s">
        <v>144</v>
      </c>
      <c r="L300" s="8" t="s">
        <v>457</v>
      </c>
      <c r="M300" s="8" t="s">
        <v>458</v>
      </c>
      <c r="N300" s="8"/>
      <c r="O300" s="10"/>
      <c r="P300" s="10"/>
      <c r="Q300" s="10"/>
      <c r="R300" s="10"/>
      <c r="S300" s="10"/>
      <c r="T300" s="8"/>
      <c r="Y300" s="10"/>
      <c r="AB300" s="8" t="str">
        <f>IF(ISBLANK(Z300),  "", _xlfn.CONCAT(LOWER(C300), "/", E300))</f>
        <v/>
      </c>
      <c r="AN300" s="13"/>
      <c r="AO300" s="8" t="str">
        <f>IF(AND(ISBLANK(AM300), ISBLANK(AN300)), "", _xlfn.CONCAT("[", IF(ISBLANK(AM300), "", _xlfn.CONCAT("[""mac"", """, AM300, """]")), IF(ISBLANK(AN300), "", _xlfn.CONCAT(", [""ip"", """, AN300, """]")), "]"))</f>
        <v/>
      </c>
    </row>
    <row r="301" spans="1:41" ht="16" customHeight="1" x14ac:dyDescent="0.2">
      <c r="A301" s="8">
        <v>2605</v>
      </c>
      <c r="B301" s="8" t="s">
        <v>26</v>
      </c>
      <c r="C301" s="8" t="s">
        <v>932</v>
      </c>
      <c r="D301" s="8" t="s">
        <v>145</v>
      </c>
      <c r="E301" s="8" t="s">
        <v>1023</v>
      </c>
      <c r="F301" s="8" t="str">
        <f>IF(ISBLANK(E301), "", Table2[[#This Row],[unique_id]])</f>
        <v>lg_webos_smart_tv</v>
      </c>
      <c r="G301" s="8" t="s">
        <v>188</v>
      </c>
      <c r="H301" s="8" t="s">
        <v>340</v>
      </c>
      <c r="I301" s="8" t="s">
        <v>144</v>
      </c>
      <c r="L301" s="8" t="s">
        <v>136</v>
      </c>
      <c r="M301" s="8" t="s">
        <v>339</v>
      </c>
      <c r="N301" s="8"/>
      <c r="O301" s="10"/>
      <c r="P301" s="10"/>
      <c r="Q301" s="10"/>
      <c r="R301" s="10"/>
      <c r="S301" s="10"/>
      <c r="T301" s="8"/>
      <c r="Y301" s="10"/>
      <c r="AA301" s="8" t="str">
        <f>IF(ISBLANK(Z301),  "", _xlfn.CONCAT("haas/entity/sensor/", LOWER(C301), "/", E301, "/config"))</f>
        <v/>
      </c>
      <c r="AB301" s="8" t="str">
        <f>IF(ISBLANK(Z301),  "", _xlfn.CONCAT(LOWER(C301), "/", E301))</f>
        <v/>
      </c>
      <c r="AF301" s="8" t="str">
        <f>IF(OR(ISBLANK(AM301), ISBLANK(AN301)), "", LOWER(_xlfn.CONCAT(Table2[[#This Row],[device_manufacturer]], "-",Table2[[#This Row],[device_suggested_area]], "-", Table2[[#This Row],[device_identifiers]])))</f>
        <v>lg-lounge-tv</v>
      </c>
      <c r="AG301" s="10" t="s">
        <v>935</v>
      </c>
      <c r="AH301" s="8" t="s">
        <v>513</v>
      </c>
      <c r="AI301" s="8" t="s">
        <v>936</v>
      </c>
      <c r="AJ301" s="8" t="s">
        <v>932</v>
      </c>
      <c r="AK301" s="8" t="s">
        <v>207</v>
      </c>
      <c r="AL301" s="8" t="s">
        <v>621</v>
      </c>
      <c r="AM301" s="16" t="s">
        <v>933</v>
      </c>
      <c r="AN301" s="15" t="s">
        <v>934</v>
      </c>
      <c r="AO301" s="8" t="str">
        <f>IF(AND(ISBLANK(AM301), ISBLANK(AN301)), "", _xlfn.CONCAT("[", IF(ISBLANK(AM301), "", _xlfn.CONCAT("[""mac"", """, AM301, """]")), IF(ISBLANK(AN301), "", _xlfn.CONCAT(", [""ip"", """, AN301, """]")), "]"))</f>
        <v>[["mac", "4c:ba:d7:bf:94:d0"], ["ip", "10.0.4.49"]]</v>
      </c>
    </row>
    <row r="302" spans="1:41" ht="16" hidden="1" customHeight="1" x14ac:dyDescent="0.2">
      <c r="A302" s="8">
        <v>2606</v>
      </c>
      <c r="B302" s="8" t="s">
        <v>26</v>
      </c>
      <c r="C302" s="8" t="s">
        <v>331</v>
      </c>
      <c r="D302" s="8" t="s">
        <v>145</v>
      </c>
      <c r="E302" s="8" t="s">
        <v>333</v>
      </c>
      <c r="F302" s="8" t="str">
        <f>IF(ISBLANK(E302), "", Table2[[#This Row],[unique_id]])</f>
        <v>parents_tv</v>
      </c>
      <c r="G302" s="8" t="s">
        <v>330</v>
      </c>
      <c r="H302" s="8" t="s">
        <v>340</v>
      </c>
      <c r="I302" s="8" t="s">
        <v>144</v>
      </c>
      <c r="L302" s="8" t="s">
        <v>136</v>
      </c>
      <c r="M302" s="8" t="s">
        <v>339</v>
      </c>
      <c r="N302" s="8"/>
      <c r="O302" s="10"/>
      <c r="P302" s="10"/>
      <c r="Q302" s="10"/>
      <c r="R302" s="10"/>
      <c r="S302" s="10"/>
      <c r="T302" s="8"/>
      <c r="Y302" s="10"/>
      <c r="AA302" s="8" t="str">
        <f>IF(ISBLANK(Z302),  "", _xlfn.CONCAT("haas/entity/sensor/", LOWER(C302), "/", E302, "/config"))</f>
        <v/>
      </c>
      <c r="AB302" s="8" t="str">
        <f>IF(ISBLANK(Z302),  "", _xlfn.CONCAT(LOWER(C302), "/", E302))</f>
        <v/>
      </c>
      <c r="AF302" s="8" t="str">
        <f>IF(OR(ISBLANK(AM302), ISBLANK(AN302)), "", LOWER(_xlfn.CONCAT(Table2[[#This Row],[device_manufacturer]], "-",Table2[[#This Row],[device_suggested_area]], "-", Table2[[#This Row],[device_identifiers]])))</f>
        <v>apple-lounge-tv</v>
      </c>
      <c r="AG302" s="10" t="s">
        <v>585</v>
      </c>
      <c r="AH302" s="8" t="s">
        <v>513</v>
      </c>
      <c r="AI302" s="8" t="s">
        <v>586</v>
      </c>
      <c r="AJ302" s="8" t="s">
        <v>331</v>
      </c>
      <c r="AK302" s="8" t="s">
        <v>207</v>
      </c>
      <c r="AL302" s="8" t="s">
        <v>621</v>
      </c>
      <c r="AM302" s="16" t="s">
        <v>589</v>
      </c>
      <c r="AN302" s="14" t="s">
        <v>675</v>
      </c>
      <c r="AO302" s="8" t="str">
        <f>IF(AND(ISBLANK(AM302), ISBLANK(AN302)), "", _xlfn.CONCAT("[", IF(ISBLANK(AM302), "", _xlfn.CONCAT("[""mac"", """, AM302, """]")), IF(ISBLANK(AN302), "", _xlfn.CONCAT(", [""ip"", """, AN302, """]")), "]"))</f>
        <v>[["mac", "90:dd:5d:ce:1e:96"], ["ip", "10.0.4.47"]]</v>
      </c>
    </row>
    <row r="303" spans="1:41" ht="16" hidden="1" customHeight="1" x14ac:dyDescent="0.2">
      <c r="A303" s="8">
        <v>2607</v>
      </c>
      <c r="B303" s="8" t="s">
        <v>931</v>
      </c>
      <c r="C303" s="8" t="s">
        <v>258</v>
      </c>
      <c r="D303" s="8" t="s">
        <v>145</v>
      </c>
      <c r="E303" s="8" t="s">
        <v>333</v>
      </c>
      <c r="F303" s="8" t="str">
        <f>IF(ISBLANK(E303), "", Table2[[#This Row],[unique_id]])</f>
        <v>parents_tv</v>
      </c>
      <c r="G303" s="8" t="s">
        <v>330</v>
      </c>
      <c r="H303" s="8" t="s">
        <v>340</v>
      </c>
      <c r="I303" s="8" t="s">
        <v>144</v>
      </c>
      <c r="L303" s="8" t="s">
        <v>136</v>
      </c>
      <c r="M303" s="8" t="s">
        <v>339</v>
      </c>
      <c r="N303" s="8"/>
      <c r="O303" s="10"/>
      <c r="P303" s="10"/>
      <c r="Q303" s="10"/>
      <c r="R303" s="10"/>
      <c r="S303" s="10"/>
      <c r="T303" s="8"/>
      <c r="Y303" s="10"/>
      <c r="AA303" s="8" t="str">
        <f>IF(ISBLANK(Z303),  "", _xlfn.CONCAT("haas/entity/sensor/", LOWER(C303), "/", E303, "/config"))</f>
        <v/>
      </c>
      <c r="AB303" s="8" t="str">
        <f>IF(ISBLANK(Z303),  "", _xlfn.CONCAT(LOWER(C303), "/", E303))</f>
        <v/>
      </c>
      <c r="AF303" s="8" t="str">
        <f>IF(OR(ISBLANK(AM303), ISBLANK(AN303)), "", LOWER(_xlfn.CONCAT(Table2[[#This Row],[device_manufacturer]], "-",Table2[[#This Row],[device_suggested_area]], "-", Table2[[#This Row],[device_identifiers]])))</f>
        <v>google-parents-tv</v>
      </c>
      <c r="AG303" s="10" t="s">
        <v>578</v>
      </c>
      <c r="AH303" s="8" t="s">
        <v>513</v>
      </c>
      <c r="AI303" s="8" t="s">
        <v>577</v>
      </c>
      <c r="AJ303" s="8" t="s">
        <v>258</v>
      </c>
      <c r="AK303" s="8" t="s">
        <v>205</v>
      </c>
      <c r="AL303" s="8" t="s">
        <v>621</v>
      </c>
      <c r="AM303" s="16" t="s">
        <v>674</v>
      </c>
      <c r="AN303" s="15" t="s">
        <v>668</v>
      </c>
      <c r="AO303" s="8" t="str">
        <f>IF(AND(ISBLANK(AM303), ISBLANK(AN303)), "", _xlfn.CONCAT("[", IF(ISBLANK(AM303), "", _xlfn.CONCAT("[""mac"", """, AM303, """]")), IF(ISBLANK(AN303), "", _xlfn.CONCAT(", [""ip"", """, AN303, """]")), "]"))</f>
        <v>[["mac", "48:d6:d5:33:7c:28"], ["ip", "10.0.4.53"]]</v>
      </c>
    </row>
    <row r="304" spans="1:41" ht="16" hidden="1" customHeight="1" x14ac:dyDescent="0.2">
      <c r="A304" s="8">
        <v>2608</v>
      </c>
      <c r="B304" s="8" t="s">
        <v>26</v>
      </c>
      <c r="C304" s="8" t="s">
        <v>710</v>
      </c>
      <c r="D304" s="8" t="s">
        <v>460</v>
      </c>
      <c r="E304" s="8" t="s">
        <v>459</v>
      </c>
      <c r="F304" s="8" t="str">
        <f>IF(ISBLANK(E304), "", Table2[[#This Row],[unique_id]])</f>
        <v>column_break</v>
      </c>
      <c r="G304" s="8" t="s">
        <v>456</v>
      </c>
      <c r="H304" s="8" t="s">
        <v>340</v>
      </c>
      <c r="I304" s="8" t="s">
        <v>144</v>
      </c>
      <c r="L304" s="8" t="s">
        <v>457</v>
      </c>
      <c r="M304" s="8" t="s">
        <v>458</v>
      </c>
      <c r="N304" s="8"/>
      <c r="O304" s="10"/>
      <c r="P304" s="10"/>
      <c r="Q304" s="10"/>
      <c r="R304" s="10"/>
      <c r="S304" s="10"/>
      <c r="T304" s="8"/>
      <c r="Y304" s="10"/>
      <c r="AB304" s="8" t="str">
        <f>IF(ISBLANK(Z304),  "", _xlfn.CONCAT(LOWER(C304), "/", E304))</f>
        <v/>
      </c>
      <c r="AN304" s="13"/>
      <c r="AO304" s="8" t="str">
        <f>IF(AND(ISBLANK(AM304), ISBLANK(AN304)), "", _xlfn.CONCAT("[", IF(ISBLANK(AM304), "", _xlfn.CONCAT("[""mac"", """, AM304, """]")), IF(ISBLANK(AN304), "", _xlfn.CONCAT(", [""ip"", """, AN304, """]")), "]"))</f>
        <v/>
      </c>
    </row>
    <row r="305" spans="1:41" ht="16" hidden="1" customHeight="1" x14ac:dyDescent="0.2">
      <c r="A305" s="8">
        <v>2609</v>
      </c>
      <c r="B305" s="8" t="s">
        <v>26</v>
      </c>
      <c r="C305" s="8" t="s">
        <v>190</v>
      </c>
      <c r="D305" s="8" t="s">
        <v>145</v>
      </c>
      <c r="E305" s="8" t="s">
        <v>332</v>
      </c>
      <c r="F305" s="8" t="str">
        <f>IF(ISBLANK(E305), "", Table2[[#This Row],[unique_id]])</f>
        <v>lounge_speaker</v>
      </c>
      <c r="G305" s="8" t="s">
        <v>329</v>
      </c>
      <c r="H305" s="8" t="s">
        <v>340</v>
      </c>
      <c r="I305" s="8" t="s">
        <v>144</v>
      </c>
      <c r="L305" s="8" t="s">
        <v>136</v>
      </c>
      <c r="M305" s="8" t="s">
        <v>339</v>
      </c>
      <c r="N305" s="8"/>
      <c r="O305" s="10"/>
      <c r="P305" s="10"/>
      <c r="Q305" s="10"/>
      <c r="R305" s="10"/>
      <c r="S305" s="10"/>
      <c r="T305" s="8"/>
      <c r="Y305" s="10"/>
      <c r="AA305" s="8" t="str">
        <f>IF(ISBLANK(Z305),  "", _xlfn.CONCAT("haas/entity/sensor/", LOWER(C305), "/", E305, "/config"))</f>
        <v/>
      </c>
      <c r="AB305" s="8" t="str">
        <f>IF(ISBLANK(Z305),  "", _xlfn.CONCAT(LOWER(C305), "/", E305))</f>
        <v/>
      </c>
      <c r="AF305" s="8" t="str">
        <f>IF(OR(ISBLANK(AM305), ISBLANK(AN305)), "", LOWER(_xlfn.CONCAT(Table2[[#This Row],[device_manufacturer]], "-",Table2[[#This Row],[device_suggested_area]], "-", Table2[[#This Row],[device_identifiers]])))</f>
        <v>sonos-lounge-speaker</v>
      </c>
      <c r="AG305" s="10" t="s">
        <v>519</v>
      </c>
      <c r="AH305" s="8" t="s">
        <v>520</v>
      </c>
      <c r="AI305" s="8" t="s">
        <v>937</v>
      </c>
      <c r="AJ305" s="8" t="str">
        <f>IF(OR(ISBLANK(AM305), ISBLANK(AN305)), "", Table2[[#This Row],[device_via_device]])</f>
        <v>Sonos</v>
      </c>
      <c r="AK305" s="8" t="s">
        <v>207</v>
      </c>
      <c r="AL305" s="8" t="s">
        <v>621</v>
      </c>
      <c r="AM305" s="8" t="s">
        <v>938</v>
      </c>
      <c r="AN305" s="14" t="s">
        <v>939</v>
      </c>
      <c r="AO305" s="8" t="str">
        <f>IF(AND(ISBLANK(AM305), ISBLANK(AN305)), "", _xlfn.CONCAT("[", IF(ISBLANK(AM305), "", _xlfn.CONCAT("[""mac"", """, AM305, """]")), IF(ISBLANK(AN305), "", _xlfn.CONCAT(", [""ip"", """, AN305, """]")), "]"))</f>
        <v>[["mac", "38:42:0b:47:73:dc"], ["ip", "10.0.4.43"]]</v>
      </c>
    </row>
    <row r="306" spans="1:41" ht="16" hidden="1" customHeight="1" x14ac:dyDescent="0.2">
      <c r="A306" s="8">
        <v>2610</v>
      </c>
      <c r="B306" s="8" t="s">
        <v>26</v>
      </c>
      <c r="C306" s="8" t="s">
        <v>190</v>
      </c>
      <c r="D306" s="8" t="s">
        <v>145</v>
      </c>
      <c r="E306" s="8" t="s">
        <v>328</v>
      </c>
      <c r="F306" s="8" t="str">
        <f>IF(ISBLANK(E306), "", Table2[[#This Row],[unique_id]])</f>
        <v>kitchen_home</v>
      </c>
      <c r="G306" s="8" t="s">
        <v>327</v>
      </c>
      <c r="H306" s="8" t="s">
        <v>340</v>
      </c>
      <c r="I306" s="8" t="s">
        <v>144</v>
      </c>
      <c r="L306" s="8" t="s">
        <v>136</v>
      </c>
      <c r="M306" s="8" t="s">
        <v>339</v>
      </c>
      <c r="N306" s="8"/>
      <c r="O306" s="10"/>
      <c r="P306" s="10"/>
      <c r="Q306" s="10"/>
      <c r="R306" s="10"/>
      <c r="S306" s="10"/>
      <c r="T306" s="8"/>
      <c r="Y306" s="10"/>
      <c r="AA306" s="8" t="str">
        <f>IF(ISBLANK(Z306),  "", _xlfn.CONCAT("haas/entity/sensor/", LOWER(C306), "/", E306, "/config"))</f>
        <v/>
      </c>
      <c r="AB306" s="8" t="str">
        <f>IF(ISBLANK(Z306),  "", _xlfn.CONCAT(LOWER(C306), "/", E306))</f>
        <v/>
      </c>
      <c r="AF306" s="8" t="str">
        <f>IF(OR(ISBLANK(AM306), ISBLANK(AN306)), "", LOWER(_xlfn.CONCAT(Table2[[#This Row],[device_manufacturer]], "-",Table2[[#This Row],[device_suggested_area]], "-", Table2[[#This Row],[device_identifiers]])))</f>
        <v>sonos-kitchen-home</v>
      </c>
      <c r="AG306" s="10" t="s">
        <v>519</v>
      </c>
      <c r="AH306" s="8" t="s">
        <v>521</v>
      </c>
      <c r="AI306" s="8" t="s">
        <v>522</v>
      </c>
      <c r="AJ306" s="8" t="str">
        <f>IF(OR(ISBLANK(AM306), ISBLANK(AN306)), "", Table2[[#This Row],[device_via_device]])</f>
        <v>Sonos</v>
      </c>
      <c r="AK306" s="8" t="s">
        <v>219</v>
      </c>
      <c r="AL306" s="8" t="s">
        <v>621</v>
      </c>
      <c r="AM306" s="8" t="s">
        <v>526</v>
      </c>
      <c r="AN306" s="14" t="s">
        <v>704</v>
      </c>
      <c r="AO306" s="8" t="str">
        <f>IF(AND(ISBLANK(AM306), ISBLANK(AN306)), "", _xlfn.CONCAT("[", IF(ISBLANK(AM306), "", _xlfn.CONCAT("[""mac"", """, AM306, """]")), IF(ISBLANK(AN306), "", _xlfn.CONCAT(", [""ip"", """, AN306, """]")), "]"))</f>
        <v>[["mac", "48:a6:b8:e2:50:40"], ["ip", "10.0.4.41"]]</v>
      </c>
    </row>
    <row r="307" spans="1:41" ht="16" hidden="1" customHeight="1" x14ac:dyDescent="0.2">
      <c r="A307" s="8">
        <v>2610</v>
      </c>
      <c r="B307" s="8" t="s">
        <v>26</v>
      </c>
      <c r="C307" s="8" t="s">
        <v>190</v>
      </c>
      <c r="D307" s="8" t="s">
        <v>145</v>
      </c>
      <c r="E307" s="8" t="s">
        <v>147</v>
      </c>
      <c r="F307" s="8" t="str">
        <f>IF(ISBLANK(E307), "", Table2[[#This Row],[unique_id]])</f>
        <v>kitchen_speaker</v>
      </c>
      <c r="G307" s="8" t="s">
        <v>198</v>
      </c>
      <c r="H307" s="8" t="s">
        <v>340</v>
      </c>
      <c r="I307" s="8" t="s">
        <v>144</v>
      </c>
      <c r="L307" s="8" t="s">
        <v>136</v>
      </c>
      <c r="M307" s="8" t="s">
        <v>339</v>
      </c>
      <c r="N307" s="8"/>
      <c r="O307" s="10"/>
      <c r="P307" s="10"/>
      <c r="Q307" s="10"/>
      <c r="R307" s="10"/>
      <c r="S307" s="10"/>
      <c r="T307" s="8"/>
      <c r="Y307" s="10"/>
      <c r="AA307" s="8" t="str">
        <f>IF(ISBLANK(Z307),  "", _xlfn.CONCAT("haas/entity/sensor/", LOWER(C307), "/", E307, "/config"))</f>
        <v/>
      </c>
      <c r="AB307" s="8" t="str">
        <f>IF(ISBLANK(Z307),  "", _xlfn.CONCAT(LOWER(C307), "/", E307))</f>
        <v/>
      </c>
      <c r="AF307" s="8" t="str">
        <f>IF(OR(ISBLANK(AM307), ISBLANK(AN307)), "", LOWER(_xlfn.CONCAT(Table2[[#This Row],[device_manufacturer]], "-",Table2[[#This Row],[device_suggested_area]], "-", Table2[[#This Row],[device_identifiers]])))</f>
        <v>sonos-kitchen-speaker</v>
      </c>
      <c r="AG307" s="10" t="s">
        <v>519</v>
      </c>
      <c r="AH307" s="8" t="s">
        <v>520</v>
      </c>
      <c r="AI307" s="8" t="s">
        <v>523</v>
      </c>
      <c r="AJ307" s="8" t="str">
        <f>IF(OR(ISBLANK(AM307), ISBLANK(AN307)), "", Table2[[#This Row],[device_via_device]])</f>
        <v>Sonos</v>
      </c>
      <c r="AK307" s="8" t="s">
        <v>219</v>
      </c>
      <c r="AL307" s="8" t="s">
        <v>621</v>
      </c>
      <c r="AM307" s="12" t="s">
        <v>525</v>
      </c>
      <c r="AN307" s="14" t="s">
        <v>705</v>
      </c>
      <c r="AO307" s="8" t="str">
        <f>IF(AND(ISBLANK(AM307), ISBLANK(AN307)), "", _xlfn.CONCAT("[", IF(ISBLANK(AM307), "", _xlfn.CONCAT("[""mac"", """, AM307, """]")), IF(ISBLANK(AN307), "", _xlfn.CONCAT(", [""ip"", """, AN307, """]")), "]"))</f>
        <v>[["mac", "5c:aa:fd:f1:a3:d4"], ["ip", "10.0.4.42"]]</v>
      </c>
    </row>
    <row r="308" spans="1:41" ht="16" hidden="1" customHeight="1" x14ac:dyDescent="0.2">
      <c r="A308" s="8">
        <v>2611</v>
      </c>
      <c r="B308" s="8" t="s">
        <v>26</v>
      </c>
      <c r="C308" s="8" t="s">
        <v>190</v>
      </c>
      <c r="D308" s="8" t="s">
        <v>145</v>
      </c>
      <c r="E308" s="8" t="s">
        <v>335</v>
      </c>
      <c r="F308" s="8" t="str">
        <f>IF(ISBLANK(E308), "", Table2[[#This Row],[unique_id]])</f>
        <v>parents_home</v>
      </c>
      <c r="G308" s="8" t="s">
        <v>325</v>
      </c>
      <c r="H308" s="8" t="s">
        <v>340</v>
      </c>
      <c r="I308" s="8" t="s">
        <v>144</v>
      </c>
      <c r="L308" s="8" t="s">
        <v>136</v>
      </c>
      <c r="M308" s="8" t="s">
        <v>339</v>
      </c>
      <c r="N308" s="8"/>
      <c r="O308" s="10"/>
      <c r="P308" s="10"/>
      <c r="Q308" s="10"/>
      <c r="R308" s="10"/>
      <c r="S308" s="10"/>
      <c r="T308" s="8"/>
      <c r="Y308" s="10"/>
      <c r="AA308" s="8" t="str">
        <f>IF(ISBLANK(Z308),  "", _xlfn.CONCAT("haas/entity/sensor/", LOWER(C308), "/", E308, "/config"))</f>
        <v/>
      </c>
      <c r="AB308" s="8" t="str">
        <f>IF(ISBLANK(Z308),  "", _xlfn.CONCAT(LOWER(C308), "/", E308))</f>
        <v/>
      </c>
      <c r="AF308" s="8" t="str">
        <f>IF(OR(ISBLANK(AM308), ISBLANK(AN308)), "", LOWER(_xlfn.CONCAT(Table2[[#This Row],[device_manufacturer]], "-",Table2[[#This Row],[device_suggested_area]], "-", Table2[[#This Row],[device_identifiers]])))</f>
        <v>sonos-parents-home</v>
      </c>
      <c r="AG308" s="10" t="s">
        <v>519</v>
      </c>
      <c r="AH308" s="8" t="s">
        <v>521</v>
      </c>
      <c r="AI308" s="8" t="s">
        <v>522</v>
      </c>
      <c r="AJ308" s="8" t="str">
        <f>IF(OR(ISBLANK(AM308), ISBLANK(AN308)), "", Table2[[#This Row],[device_via_device]])</f>
        <v>Sonos</v>
      </c>
      <c r="AK308" s="8" t="s">
        <v>205</v>
      </c>
      <c r="AL308" s="8" t="s">
        <v>621</v>
      </c>
      <c r="AM308" s="8" t="s">
        <v>524</v>
      </c>
      <c r="AN308" s="15" t="s">
        <v>703</v>
      </c>
      <c r="AO308" s="8" t="str">
        <f>IF(AND(ISBLANK(AM308), ISBLANK(AN308)), "", _xlfn.CONCAT("[", IF(ISBLANK(AM308), "", _xlfn.CONCAT("[""mac"", """, AM308, """]")), IF(ISBLANK(AN308), "", _xlfn.CONCAT(", [""ip"", """, AN308, """]")), "]"))</f>
        <v>[["mac", "5c:aa:fd:d1:23:be"], ["ip", "10.0.4.40"]]</v>
      </c>
    </row>
    <row r="309" spans="1:41" ht="16" hidden="1" customHeight="1" x14ac:dyDescent="0.2">
      <c r="A309" s="8">
        <v>2612</v>
      </c>
      <c r="B309" s="8" t="s">
        <v>26</v>
      </c>
      <c r="C309" s="8" t="s">
        <v>331</v>
      </c>
      <c r="D309" s="8" t="s">
        <v>145</v>
      </c>
      <c r="E309" s="8" t="s">
        <v>334</v>
      </c>
      <c r="F309" s="8" t="str">
        <f>IF(ISBLANK(E309), "", Table2[[#This Row],[unique_id]])</f>
        <v>parents_speaker</v>
      </c>
      <c r="G309" s="8" t="s">
        <v>326</v>
      </c>
      <c r="H309" s="8" t="s">
        <v>340</v>
      </c>
      <c r="I309" s="8" t="s">
        <v>144</v>
      </c>
      <c r="L309" s="8" t="s">
        <v>136</v>
      </c>
      <c r="M309" s="8" t="s">
        <v>339</v>
      </c>
      <c r="N309" s="8"/>
      <c r="O309" s="10"/>
      <c r="P309" s="10"/>
      <c r="Q309" s="10"/>
      <c r="R309" s="10"/>
      <c r="S309" s="10"/>
      <c r="T309" s="8"/>
      <c r="Y309" s="10"/>
      <c r="AA309" s="8" t="str">
        <f>IF(ISBLANK(Z309),  "", _xlfn.CONCAT("haas/entity/sensor/", LOWER(C309), "/", E309, "/config"))</f>
        <v/>
      </c>
      <c r="AB309" s="8" t="str">
        <f>IF(ISBLANK(Z309),  "", _xlfn.CONCAT(LOWER(C309), "/", E309))</f>
        <v/>
      </c>
      <c r="AF309" s="8" t="str">
        <f>IF(OR(ISBLANK(AM309), ISBLANK(AN309)), "", LOWER(_xlfn.CONCAT(Table2[[#This Row],[device_manufacturer]], "-",Table2[[#This Row],[device_suggested_area]], "-", Table2[[#This Row],[device_identifiers]])))</f>
        <v>apple-parents-speaker</v>
      </c>
      <c r="AG309" s="10" t="s">
        <v>585</v>
      </c>
      <c r="AH309" s="8" t="s">
        <v>520</v>
      </c>
      <c r="AI309" s="8" t="s">
        <v>584</v>
      </c>
      <c r="AJ309" s="8" t="s">
        <v>331</v>
      </c>
      <c r="AK309" s="8" t="s">
        <v>205</v>
      </c>
      <c r="AL309" s="8" t="s">
        <v>621</v>
      </c>
      <c r="AM309" s="16" t="s">
        <v>590</v>
      </c>
      <c r="AN309" s="14" t="s">
        <v>676</v>
      </c>
      <c r="AO309" s="8" t="str">
        <f>IF(AND(ISBLANK(AM309), ISBLANK(AN309)), "", _xlfn.CONCAT("[", IF(ISBLANK(AM309), "", _xlfn.CONCAT("[""mac"", """, AM309, """]")), IF(ISBLANK(AN309), "", _xlfn.CONCAT(", [""ip"", """, AN309, """]")), "]"))</f>
        <v>[["mac", "d4:a3:3d:5c:8c:28"], ["ip", "10.0.4.48"]]</v>
      </c>
    </row>
    <row r="310" spans="1:41" ht="16" hidden="1" customHeight="1" x14ac:dyDescent="0.2">
      <c r="A310" s="8">
        <v>2700</v>
      </c>
      <c r="B310" s="8" t="s">
        <v>26</v>
      </c>
      <c r="C310" s="8" t="s">
        <v>257</v>
      </c>
      <c r="D310" s="8" t="s">
        <v>148</v>
      </c>
      <c r="E310" s="8" t="s">
        <v>149</v>
      </c>
      <c r="F310" s="8" t="str">
        <f>IF(ISBLANK(E310), "", Table2[[#This Row],[unique_id]])</f>
        <v>uvc_ada_medium</v>
      </c>
      <c r="G310" s="8" t="s">
        <v>130</v>
      </c>
      <c r="H310" s="8" t="s">
        <v>461</v>
      </c>
      <c r="I310" s="8" t="s">
        <v>223</v>
      </c>
      <c r="L310" s="8" t="s">
        <v>136</v>
      </c>
      <c r="M310" s="8" t="s">
        <v>341</v>
      </c>
      <c r="N310" s="8"/>
      <c r="O310" s="10"/>
      <c r="P310" s="10"/>
      <c r="Q310" s="10"/>
      <c r="R310" s="10"/>
      <c r="S310" s="10"/>
      <c r="T310" s="8"/>
      <c r="Y310" s="10"/>
      <c r="AA310" s="8" t="str">
        <f>IF(ISBLANK(Z310),  "", _xlfn.CONCAT("haas/entity/sensor/", LOWER(C310), "/", E310, "/config"))</f>
        <v/>
      </c>
      <c r="AB310" s="8" t="str">
        <f>IF(ISBLANK(Z310),  "", _xlfn.CONCAT(LOWER(C310), "/", E310))</f>
        <v/>
      </c>
      <c r="AE310" s="8"/>
      <c r="AF310" s="8" t="s">
        <v>566</v>
      </c>
      <c r="AG310" s="10" t="s">
        <v>568</v>
      </c>
      <c r="AH310" s="8" t="s">
        <v>569</v>
      </c>
      <c r="AI310" s="8" t="s">
        <v>565</v>
      </c>
      <c r="AJ310" s="8" t="s">
        <v>257</v>
      </c>
      <c r="AK310" s="8" t="s">
        <v>130</v>
      </c>
      <c r="AL310" s="8" t="s">
        <v>641</v>
      </c>
      <c r="AM310" s="8" t="s">
        <v>563</v>
      </c>
      <c r="AN310" s="8" t="s">
        <v>593</v>
      </c>
      <c r="AO310" s="8" t="str">
        <f>IF(AND(ISBLANK(AM310), ISBLANK(AN310)), "", _xlfn.CONCAT("[", IF(ISBLANK(AM310), "", _xlfn.CONCAT("[""mac"", """, AM310, """]")), IF(ISBLANK(AN310), "", _xlfn.CONCAT(", [""ip"", """, AN310, """]")), "]"))</f>
        <v>[["mac", "74:83:c2:3f:6c:4c"], ["ip", "10.0.6.20"]]</v>
      </c>
    </row>
    <row r="311" spans="1:41" ht="16" hidden="1" customHeight="1" x14ac:dyDescent="0.2">
      <c r="A311" s="8">
        <v>2701</v>
      </c>
      <c r="B311" s="8" t="s">
        <v>26</v>
      </c>
      <c r="C311" s="8" t="s">
        <v>257</v>
      </c>
      <c r="D311" s="8" t="s">
        <v>150</v>
      </c>
      <c r="E311" s="8" t="s">
        <v>151</v>
      </c>
      <c r="F311" s="8" t="str">
        <f>IF(ISBLANK(E311), "", Table2[[#This Row],[unique_id]])</f>
        <v>uvc_ada_motion</v>
      </c>
      <c r="G311" s="8" t="s">
        <v>130</v>
      </c>
      <c r="H311" s="8" t="s">
        <v>463</v>
      </c>
      <c r="I311" s="8" t="s">
        <v>223</v>
      </c>
      <c r="L311" s="8" t="s">
        <v>136</v>
      </c>
      <c r="N311" s="8"/>
      <c r="O311" s="10"/>
      <c r="P311" s="10"/>
      <c r="Q311" s="10"/>
      <c r="R311" s="10"/>
      <c r="S311" s="10"/>
      <c r="T311" s="8"/>
      <c r="Y311" s="10"/>
      <c r="AA311" s="8" t="str">
        <f>IF(ISBLANK(Z311),  "", _xlfn.CONCAT("haas/entity/sensor/", LOWER(C311), "/", E311, "/config"))</f>
        <v/>
      </c>
      <c r="AB311" s="8" t="str">
        <f>IF(ISBLANK(Z311),  "", _xlfn.CONCAT(LOWER(C311), "/", E311))</f>
        <v/>
      </c>
      <c r="AC311" s="13"/>
      <c r="AE311" s="8"/>
      <c r="AO311" s="8" t="str">
        <f>IF(AND(ISBLANK(AM311), ISBLANK(AN311)), "", _xlfn.CONCAT("[", IF(ISBLANK(AM311), "", _xlfn.CONCAT("[""mac"", """, AM311, """]")), IF(ISBLANK(AN311), "", _xlfn.CONCAT(", [""ip"", """, AN311, """]")), "]"))</f>
        <v/>
      </c>
    </row>
    <row r="312" spans="1:41" ht="16" hidden="1" customHeight="1" x14ac:dyDescent="0.2">
      <c r="A312" s="8">
        <v>2702</v>
      </c>
      <c r="B312" s="8" t="s">
        <v>26</v>
      </c>
      <c r="C312" s="8" t="s">
        <v>710</v>
      </c>
      <c r="D312" s="8" t="s">
        <v>460</v>
      </c>
      <c r="E312" s="8" t="s">
        <v>459</v>
      </c>
      <c r="F312" s="8" t="str">
        <f>IF(ISBLANK(E312), "", Table2[[#This Row],[unique_id]])</f>
        <v>column_break</v>
      </c>
      <c r="G312" s="8" t="s">
        <v>456</v>
      </c>
      <c r="H312" s="8" t="s">
        <v>463</v>
      </c>
      <c r="I312" s="8" t="s">
        <v>223</v>
      </c>
      <c r="L312" s="8" t="s">
        <v>457</v>
      </c>
      <c r="M312" s="8" t="s">
        <v>458</v>
      </c>
      <c r="N312" s="8"/>
      <c r="O312" s="10"/>
      <c r="P312" s="10"/>
      <c r="Q312" s="10"/>
      <c r="R312" s="10"/>
      <c r="S312" s="10"/>
      <c r="T312" s="8"/>
      <c r="Y312" s="10"/>
      <c r="AB312" s="8" t="str">
        <f>IF(ISBLANK(Z312),  "", _xlfn.CONCAT(LOWER(C312), "/", E312))</f>
        <v/>
      </c>
      <c r="AE312" s="8"/>
      <c r="AO312" s="8" t="str">
        <f>IF(AND(ISBLANK(AM312), ISBLANK(AN312)), "", _xlfn.CONCAT("[", IF(ISBLANK(AM312), "", _xlfn.CONCAT("[""mac"", """, AM312, """]")), IF(ISBLANK(AN312), "", _xlfn.CONCAT(", [""ip"", """, AN312, """]")), "]"))</f>
        <v/>
      </c>
    </row>
    <row r="313" spans="1:41" ht="16" hidden="1" customHeight="1" x14ac:dyDescent="0.2">
      <c r="A313" s="8">
        <v>2703</v>
      </c>
      <c r="B313" s="8" t="s">
        <v>26</v>
      </c>
      <c r="C313" s="8" t="s">
        <v>257</v>
      </c>
      <c r="D313" s="8" t="s">
        <v>148</v>
      </c>
      <c r="E313" s="8" t="s">
        <v>221</v>
      </c>
      <c r="F313" s="8" t="str">
        <f>IF(ISBLANK(E313), "", Table2[[#This Row],[unique_id]])</f>
        <v>uvc_edwin_medium</v>
      </c>
      <c r="G313" s="8" t="s">
        <v>127</v>
      </c>
      <c r="H313" s="8" t="s">
        <v>462</v>
      </c>
      <c r="I313" s="8" t="s">
        <v>223</v>
      </c>
      <c r="L313" s="8" t="s">
        <v>136</v>
      </c>
      <c r="M313" s="8" t="s">
        <v>341</v>
      </c>
      <c r="N313" s="8"/>
      <c r="O313" s="10"/>
      <c r="P313" s="10"/>
      <c r="Q313" s="10"/>
      <c r="R313" s="10"/>
      <c r="S313" s="10"/>
      <c r="T313" s="8"/>
      <c r="Y313" s="10"/>
      <c r="AA313" s="8" t="str">
        <f>IF(ISBLANK(Z313),  "", _xlfn.CONCAT("haas/entity/sensor/", LOWER(C313), "/", E313, "/config"))</f>
        <v/>
      </c>
      <c r="AB313" s="8" t="str">
        <f>IF(ISBLANK(Z313),  "", _xlfn.CONCAT(LOWER(C313), "/", E313))</f>
        <v/>
      </c>
      <c r="AE313" s="8"/>
      <c r="AF313" s="8" t="s">
        <v>567</v>
      </c>
      <c r="AG313" s="10" t="s">
        <v>568</v>
      </c>
      <c r="AH313" s="8" t="s">
        <v>569</v>
      </c>
      <c r="AI313" s="8" t="s">
        <v>565</v>
      </c>
      <c r="AJ313" s="8" t="s">
        <v>257</v>
      </c>
      <c r="AK313" s="8" t="s">
        <v>127</v>
      </c>
      <c r="AL313" s="8" t="s">
        <v>641</v>
      </c>
      <c r="AM313" s="8" t="s">
        <v>564</v>
      </c>
      <c r="AN313" s="8" t="s">
        <v>594</v>
      </c>
      <c r="AO313" s="8" t="str">
        <f>IF(AND(ISBLANK(AM313), ISBLANK(AN313)), "", _xlfn.CONCAT("[", IF(ISBLANK(AM313), "", _xlfn.CONCAT("[""mac"", """, AM313, """]")), IF(ISBLANK(AN313), "", _xlfn.CONCAT(", [""ip"", """, AN313, """]")), "]"))</f>
        <v>[["mac", "74:83:c2:3f:6e:5c"], ["ip", "10.0.6.21"]]</v>
      </c>
    </row>
    <row r="314" spans="1:41" ht="16" hidden="1" customHeight="1" x14ac:dyDescent="0.2">
      <c r="A314" s="8">
        <v>2704</v>
      </c>
      <c r="B314" s="8" t="s">
        <v>26</v>
      </c>
      <c r="C314" s="8" t="s">
        <v>257</v>
      </c>
      <c r="D314" s="8" t="s">
        <v>150</v>
      </c>
      <c r="E314" s="8" t="s">
        <v>222</v>
      </c>
      <c r="F314" s="8" t="str">
        <f>IF(ISBLANK(E314), "", Table2[[#This Row],[unique_id]])</f>
        <v>uvc_edwin_motion</v>
      </c>
      <c r="G314" s="8" t="s">
        <v>127</v>
      </c>
      <c r="H314" s="8" t="s">
        <v>464</v>
      </c>
      <c r="I314" s="8" t="s">
        <v>223</v>
      </c>
      <c r="L314" s="8" t="s">
        <v>136</v>
      </c>
      <c r="N314" s="8"/>
      <c r="O314" s="10"/>
      <c r="P314" s="10"/>
      <c r="Q314" s="10"/>
      <c r="R314" s="10"/>
      <c r="S314" s="10"/>
      <c r="T314" s="8"/>
      <c r="Y314" s="10"/>
      <c r="AA314" s="8" t="str">
        <f>IF(ISBLANK(Z314),  "", _xlfn.CONCAT("haas/entity/sensor/", LOWER(C314), "/", E314, "/config"))</f>
        <v/>
      </c>
      <c r="AB314" s="8" t="str">
        <f>IF(ISBLANK(Z314),  "", _xlfn.CONCAT(LOWER(C314), "/", E314))</f>
        <v/>
      </c>
      <c r="AC314" s="13"/>
      <c r="AE314" s="8"/>
      <c r="AO314" s="8" t="str">
        <f>IF(AND(ISBLANK(AM314), ISBLANK(AN314)), "", _xlfn.CONCAT("[", IF(ISBLANK(AM314), "", _xlfn.CONCAT("[""mac"", """, AM314, """]")), IF(ISBLANK(AN314), "", _xlfn.CONCAT(", [""ip"", """, AN314, """]")), "]"))</f>
        <v/>
      </c>
    </row>
    <row r="315" spans="1:41" ht="16" hidden="1" customHeight="1" x14ac:dyDescent="0.2">
      <c r="A315" s="8">
        <v>2705</v>
      </c>
      <c r="B315" s="8" t="s">
        <v>26</v>
      </c>
      <c r="C315" s="8" t="s">
        <v>710</v>
      </c>
      <c r="D315" s="8" t="s">
        <v>460</v>
      </c>
      <c r="E315" s="8" t="s">
        <v>459</v>
      </c>
      <c r="F315" s="8" t="str">
        <f>IF(ISBLANK(E315), "", Table2[[#This Row],[unique_id]])</f>
        <v>column_break</v>
      </c>
      <c r="G315" s="8" t="s">
        <v>456</v>
      </c>
      <c r="H315" s="8" t="s">
        <v>464</v>
      </c>
      <c r="I315" s="8" t="s">
        <v>223</v>
      </c>
      <c r="L315" s="8" t="s">
        <v>457</v>
      </c>
      <c r="M315" s="8" t="s">
        <v>458</v>
      </c>
      <c r="N315" s="8"/>
      <c r="O315" s="10"/>
      <c r="P315" s="10"/>
      <c r="Q315" s="10"/>
      <c r="R315" s="10"/>
      <c r="S315" s="10"/>
      <c r="T315" s="8"/>
      <c r="Y315" s="10"/>
      <c r="AB315" s="8" t="str">
        <f>IF(ISBLANK(Z315),  "", _xlfn.CONCAT(LOWER(C315), "/", E315))</f>
        <v/>
      </c>
      <c r="AE315" s="8"/>
      <c r="AO315" s="8" t="str">
        <f>IF(AND(ISBLANK(AM315), ISBLANK(AN315)), "", _xlfn.CONCAT("[", IF(ISBLANK(AM315), "", _xlfn.CONCAT("[""mac"", """, AM315, """]")), IF(ISBLANK(AN315), "", _xlfn.CONCAT(", [""ip"", """, AN315, """]")), "]"))</f>
        <v/>
      </c>
    </row>
    <row r="316" spans="1:41" ht="16" hidden="1" customHeight="1" x14ac:dyDescent="0.2">
      <c r="A316" s="8">
        <v>2706</v>
      </c>
      <c r="B316" s="8" t="s">
        <v>26</v>
      </c>
      <c r="C316" s="8" t="s">
        <v>133</v>
      </c>
      <c r="D316" s="8" t="s">
        <v>150</v>
      </c>
      <c r="E316" s="8" t="s">
        <v>1018</v>
      </c>
      <c r="F316" s="8" t="str">
        <f>IF(ISBLANK(E316), "", Table2[[#This Row],[unique_id]])</f>
        <v>ada_fan_occupancy</v>
      </c>
      <c r="G316" s="8" t="s">
        <v>130</v>
      </c>
      <c r="H316" s="8" t="s">
        <v>342</v>
      </c>
      <c r="I316" s="8" t="s">
        <v>223</v>
      </c>
      <c r="L316" s="8" t="s">
        <v>136</v>
      </c>
      <c r="N316" s="8"/>
      <c r="O316" s="10"/>
      <c r="P316" s="10"/>
      <c r="Q316" s="10"/>
      <c r="R316" s="10"/>
      <c r="S316" s="10"/>
      <c r="T316" s="8"/>
      <c r="Y316" s="10"/>
      <c r="AA316" s="8" t="str">
        <f>IF(ISBLANK(Z316),  "", _xlfn.CONCAT("haas/entity/sensor/", LOWER(C316), "/", E316, "/config"))</f>
        <v/>
      </c>
      <c r="AB316" s="8" t="str">
        <f>IF(ISBLANK(Z316),  "", _xlfn.CONCAT(LOWER(C316), "/", E316))</f>
        <v/>
      </c>
      <c r="AE316" s="8"/>
      <c r="AO316" s="8" t="str">
        <f>IF(AND(ISBLANK(AM316), ISBLANK(AN316)), "", _xlfn.CONCAT("[", IF(ISBLANK(AM316), "", _xlfn.CONCAT("[""mac"", """, AM316, """]")), IF(ISBLANK(AN316), "", _xlfn.CONCAT(", [""ip"", """, AN316, """]")), "]"))</f>
        <v/>
      </c>
    </row>
    <row r="317" spans="1:41" ht="16" hidden="1" customHeight="1" x14ac:dyDescent="0.2">
      <c r="A317" s="8">
        <v>2707</v>
      </c>
      <c r="B317" s="8" t="s">
        <v>26</v>
      </c>
      <c r="C317" s="8" t="s">
        <v>133</v>
      </c>
      <c r="D317" s="8" t="s">
        <v>150</v>
      </c>
      <c r="E317" s="8" t="s">
        <v>1017</v>
      </c>
      <c r="F317" s="8" t="str">
        <f>IF(ISBLANK(E317), "", Table2[[#This Row],[unique_id]])</f>
        <v>edwin_fan_occupancy</v>
      </c>
      <c r="G317" s="8" t="s">
        <v>127</v>
      </c>
      <c r="H317" s="8" t="s">
        <v>342</v>
      </c>
      <c r="I317" s="8" t="s">
        <v>223</v>
      </c>
      <c r="L317" s="8" t="s">
        <v>136</v>
      </c>
      <c r="N317" s="8"/>
      <c r="O317" s="10"/>
      <c r="P317" s="10"/>
      <c r="Q317" s="10"/>
      <c r="R317" s="10"/>
      <c r="S317" s="10"/>
      <c r="T317" s="8"/>
      <c r="Y317" s="10"/>
      <c r="AA317" s="8" t="str">
        <f>IF(ISBLANK(Z317),  "", _xlfn.CONCAT("haas/entity/sensor/", LOWER(C317), "/", E317, "/config"))</f>
        <v/>
      </c>
      <c r="AB317" s="8" t="str">
        <f>IF(ISBLANK(Z317),  "", _xlfn.CONCAT(LOWER(C317), "/", E317))</f>
        <v/>
      </c>
      <c r="AC317" s="13"/>
      <c r="AE317" s="8"/>
      <c r="AO317" s="8" t="str">
        <f>IF(AND(ISBLANK(AM317), ISBLANK(AN317)), "", _xlfn.CONCAT("[", IF(ISBLANK(AM317), "", _xlfn.CONCAT("[""mac"", """, AM317, """]")), IF(ISBLANK(AN317), "", _xlfn.CONCAT(", [""ip"", """, AN317, """]")), "]"))</f>
        <v/>
      </c>
    </row>
    <row r="318" spans="1:41" ht="16" hidden="1" customHeight="1" x14ac:dyDescent="0.2">
      <c r="A318" s="8">
        <v>2708</v>
      </c>
      <c r="B318" s="8" t="s">
        <v>26</v>
      </c>
      <c r="C318" s="8" t="s">
        <v>133</v>
      </c>
      <c r="D318" s="8" t="s">
        <v>150</v>
      </c>
      <c r="E318" s="8" t="s">
        <v>1019</v>
      </c>
      <c r="F318" s="8" t="str">
        <f>IF(ISBLANK(E318), "", Table2[[#This Row],[unique_id]])</f>
        <v>parents_fan_occupancy</v>
      </c>
      <c r="G318" s="8" t="s">
        <v>205</v>
      </c>
      <c r="H318" s="8" t="s">
        <v>342</v>
      </c>
      <c r="I318" s="8" t="s">
        <v>223</v>
      </c>
      <c r="L318" s="8" t="s">
        <v>136</v>
      </c>
      <c r="N318" s="8"/>
      <c r="O318" s="10"/>
      <c r="P318" s="10"/>
      <c r="Q318" s="10"/>
      <c r="R318" s="10"/>
      <c r="S318" s="10"/>
      <c r="T318" s="8"/>
      <c r="Y318" s="10"/>
      <c r="AA318" s="8" t="str">
        <f>IF(ISBLANK(Z318),  "", _xlfn.CONCAT("haas/entity/sensor/", LOWER(C318), "/", E318, "/config"))</f>
        <v/>
      </c>
      <c r="AB318" s="8" t="str">
        <f>IF(ISBLANK(Z318),  "", _xlfn.CONCAT(LOWER(C318), "/", E318))</f>
        <v/>
      </c>
      <c r="AC318" s="13"/>
      <c r="AE318" s="8"/>
      <c r="AO318" s="8" t="str">
        <f>IF(AND(ISBLANK(AM318), ISBLANK(AN318)), "", _xlfn.CONCAT("[", IF(ISBLANK(AM318), "", _xlfn.CONCAT("[""mac"", """, AM318, """]")), IF(ISBLANK(AN318), "", _xlfn.CONCAT(", [""ip"", """, AN318, """]")), "]"))</f>
        <v/>
      </c>
    </row>
    <row r="319" spans="1:41" ht="16" hidden="1" customHeight="1" x14ac:dyDescent="0.2">
      <c r="A319" s="8">
        <v>2709</v>
      </c>
      <c r="B319" s="8" t="s">
        <v>26</v>
      </c>
      <c r="C319" s="8" t="s">
        <v>133</v>
      </c>
      <c r="D319" s="8" t="s">
        <v>150</v>
      </c>
      <c r="E319" s="8" t="s">
        <v>1020</v>
      </c>
      <c r="F319" s="8" t="str">
        <f>IF(ISBLANK(E319), "", Table2[[#This Row],[unique_id]])</f>
        <v>lounge_fan_occupancy</v>
      </c>
      <c r="G319" s="8" t="s">
        <v>207</v>
      </c>
      <c r="H319" s="8" t="s">
        <v>342</v>
      </c>
      <c r="I319" s="8" t="s">
        <v>223</v>
      </c>
      <c r="L319" s="8" t="s">
        <v>136</v>
      </c>
      <c r="N319" s="8"/>
      <c r="O319" s="10"/>
      <c r="P319" s="10"/>
      <c r="Q319" s="10"/>
      <c r="R319" s="10"/>
      <c r="S319" s="10"/>
      <c r="T319" s="8"/>
      <c r="Y319" s="10"/>
      <c r="AA319" s="8" t="str">
        <f>IF(ISBLANK(Z319),  "", _xlfn.CONCAT("haas/entity/sensor/", LOWER(C319), "/", E319, "/config"))</f>
        <v/>
      </c>
      <c r="AB319" s="8" t="str">
        <f>IF(ISBLANK(Z319),  "", _xlfn.CONCAT(LOWER(C319), "/", E319))</f>
        <v/>
      </c>
      <c r="AE319" s="8"/>
      <c r="AO319" s="8" t="str">
        <f>IF(AND(ISBLANK(AM319), ISBLANK(AN319)), "", _xlfn.CONCAT("[", IF(ISBLANK(AM319), "", _xlfn.CONCAT("[""mac"", """, AM319, """]")), IF(ISBLANK(AN319), "", _xlfn.CONCAT(", [""ip"", """, AN319, """]")), "]"))</f>
        <v/>
      </c>
    </row>
    <row r="320" spans="1:41" ht="16" hidden="1" customHeight="1" x14ac:dyDescent="0.2">
      <c r="A320" s="8">
        <v>2710</v>
      </c>
      <c r="B320" s="8" t="s">
        <v>26</v>
      </c>
      <c r="C320" s="8" t="s">
        <v>133</v>
      </c>
      <c r="D320" s="8" t="s">
        <v>150</v>
      </c>
      <c r="E320" s="8" t="s">
        <v>1021</v>
      </c>
      <c r="F320" s="8" t="str">
        <f>IF(ISBLANK(E320), "", Table2[[#This Row],[unique_id]])</f>
        <v>deck_east_fan_occupancy</v>
      </c>
      <c r="G320" s="8" t="s">
        <v>229</v>
      </c>
      <c r="H320" s="8" t="s">
        <v>342</v>
      </c>
      <c r="I320" s="8" t="s">
        <v>223</v>
      </c>
      <c r="L320" s="8" t="s">
        <v>136</v>
      </c>
      <c r="N320" s="8"/>
      <c r="O320" s="10"/>
      <c r="P320" s="10"/>
      <c r="Q320" s="10"/>
      <c r="R320" s="10"/>
      <c r="S320" s="10"/>
      <c r="T320" s="8"/>
      <c r="Y320" s="10"/>
      <c r="AA320" s="8" t="str">
        <f>IF(ISBLANK(Z320),  "", _xlfn.CONCAT("haas/entity/sensor/", LOWER(C320), "/", E320, "/config"))</f>
        <v/>
      </c>
      <c r="AB320" s="8" t="str">
        <f>IF(ISBLANK(Z320),  "", _xlfn.CONCAT(LOWER(C320), "/", E320))</f>
        <v/>
      </c>
      <c r="AE320" s="8"/>
      <c r="AO320" s="8" t="str">
        <f>IF(AND(ISBLANK(AM320), ISBLANK(AN320)), "", _xlfn.CONCAT("[", IF(ISBLANK(AM320), "", _xlfn.CONCAT("[""mac"", """, AM320, """]")), IF(ISBLANK(AN320), "", _xlfn.CONCAT(", [""ip"", """, AN320, """]")), "]"))</f>
        <v/>
      </c>
    </row>
    <row r="321" spans="1:41" ht="16" hidden="1" customHeight="1" x14ac:dyDescent="0.2">
      <c r="A321" s="8">
        <v>2711</v>
      </c>
      <c r="B321" s="8" t="s">
        <v>26</v>
      </c>
      <c r="C321" s="8" t="s">
        <v>133</v>
      </c>
      <c r="D321" s="8" t="s">
        <v>150</v>
      </c>
      <c r="E321" s="8" t="s">
        <v>1022</v>
      </c>
      <c r="F321" s="8" t="str">
        <f>IF(ISBLANK(E321), "", Table2[[#This Row],[unique_id]])</f>
        <v>deck_west_fan_occupancy</v>
      </c>
      <c r="G321" s="8" t="s">
        <v>228</v>
      </c>
      <c r="H321" s="8" t="s">
        <v>342</v>
      </c>
      <c r="I321" s="8" t="s">
        <v>223</v>
      </c>
      <c r="L321" s="8" t="s">
        <v>136</v>
      </c>
      <c r="N321" s="8"/>
      <c r="O321" s="10"/>
      <c r="P321" s="10"/>
      <c r="Q321" s="10"/>
      <c r="R321" s="10"/>
      <c r="S321" s="10"/>
      <c r="T321" s="8"/>
      <c r="Y321" s="10"/>
      <c r="AA321" s="8" t="str">
        <f>IF(ISBLANK(Z321),  "", _xlfn.CONCAT("haas/entity/sensor/", LOWER(C321), "/", E321, "/config"))</f>
        <v/>
      </c>
      <c r="AB321" s="8" t="str">
        <f>IF(ISBLANK(Z321),  "", _xlfn.CONCAT(LOWER(C321), "/", E321))</f>
        <v/>
      </c>
      <c r="AE321" s="8"/>
      <c r="AO321" s="8" t="str">
        <f>IF(AND(ISBLANK(AM321), ISBLANK(AN321)), "", _xlfn.CONCAT("[", IF(ISBLANK(AM321), "", _xlfn.CONCAT("[""mac"", """, AM321, """]")), IF(ISBLANK(AN321), "", _xlfn.CONCAT(", [""ip"", """, AN321, """]")), "]"))</f>
        <v/>
      </c>
    </row>
    <row r="322" spans="1:41" ht="16" hidden="1" customHeight="1" x14ac:dyDescent="0.2">
      <c r="A322" s="8">
        <v>5000</v>
      </c>
      <c r="B322" s="15" t="s">
        <v>26</v>
      </c>
      <c r="C322" s="8" t="s">
        <v>257</v>
      </c>
      <c r="F322" s="8" t="str">
        <f>IF(ISBLANK(E322), "", Table2[[#This Row],[unique_id]])</f>
        <v/>
      </c>
      <c r="N322" s="8"/>
      <c r="O322" s="10"/>
      <c r="P322" s="10"/>
      <c r="Q322" s="10"/>
      <c r="R322" s="10"/>
      <c r="S322" s="10"/>
      <c r="T322" s="8"/>
      <c r="Y322" s="10"/>
      <c r="AA322" s="8" t="str">
        <f>IF(ISBLANK(Z322),  "", _xlfn.CONCAT("haas/entity/sensor/", LOWER(C322), "/", E322, "/config"))</f>
        <v/>
      </c>
      <c r="AB322" s="8" t="str">
        <f>IF(ISBLANK(Z322),  "", _xlfn.CONCAT(LOWER(C322), "/", E322))</f>
        <v/>
      </c>
      <c r="AF322" s="8" t="s">
        <v>882</v>
      </c>
      <c r="AG322" s="10" t="s">
        <v>601</v>
      </c>
      <c r="AH322" s="8" t="s">
        <v>610</v>
      </c>
      <c r="AI322" s="8" t="s">
        <v>606</v>
      </c>
      <c r="AJ322" s="8" t="s">
        <v>257</v>
      </c>
      <c r="AK322" s="8" t="s">
        <v>28</v>
      </c>
      <c r="AL322" s="8" t="s">
        <v>596</v>
      </c>
      <c r="AM322" s="8" t="s">
        <v>617</v>
      </c>
      <c r="AN322" s="8" t="s">
        <v>613</v>
      </c>
      <c r="AO322" s="8" t="str">
        <f>IF(AND(ISBLANK(AM322), ISBLANK(AN322)), "", _xlfn.CONCAT("[", IF(ISBLANK(AM322), "", _xlfn.CONCAT("[""mac"", """, AM322, """]")), IF(ISBLANK(AN322), "", _xlfn.CONCAT(", [""ip"", """, AN322, """]")), "]"))</f>
        <v>[["mac", "74:ac:b9:1c:15:f1"], ["ip", "10.0.0.1"]]</v>
      </c>
    </row>
    <row r="323" spans="1:41" ht="16" hidden="1" customHeight="1" x14ac:dyDescent="0.2">
      <c r="A323" s="8">
        <v>5001</v>
      </c>
      <c r="B323" s="15" t="s">
        <v>26</v>
      </c>
      <c r="C323" s="8" t="s">
        <v>257</v>
      </c>
      <c r="F323" s="8" t="str">
        <f>IF(ISBLANK(E323), "", Table2[[#This Row],[unique_id]])</f>
        <v/>
      </c>
      <c r="N323" s="8"/>
      <c r="O323" s="10"/>
      <c r="P323" s="10"/>
      <c r="Q323" s="10"/>
      <c r="R323" s="10"/>
      <c r="S323" s="10"/>
      <c r="T323" s="8"/>
      <c r="Y323" s="10"/>
      <c r="AA323" s="8" t="str">
        <f>IF(ISBLANK(Z323),  "", _xlfn.CONCAT("haas/entity/sensor/", LOWER(C323), "/", E323, "/config"))</f>
        <v/>
      </c>
      <c r="AB323" s="8" t="str">
        <f>IF(ISBLANK(Z323),  "", _xlfn.CONCAT(LOWER(C323), "/", E323))</f>
        <v/>
      </c>
      <c r="AF323" s="8" t="s">
        <v>598</v>
      </c>
      <c r="AG323" s="10" t="s">
        <v>602</v>
      </c>
      <c r="AH323" s="8" t="s">
        <v>612</v>
      </c>
      <c r="AI323" s="8" t="s">
        <v>607</v>
      </c>
      <c r="AJ323" s="8" t="s">
        <v>257</v>
      </c>
      <c r="AK323" s="8" t="s">
        <v>604</v>
      </c>
      <c r="AL323" s="8" t="s">
        <v>596</v>
      </c>
      <c r="AM323" s="8" t="s">
        <v>618</v>
      </c>
      <c r="AN323" s="8" t="s">
        <v>614</v>
      </c>
      <c r="AO323" s="8" t="str">
        <f>IF(AND(ISBLANK(AM323), ISBLANK(AN323)), "", _xlfn.CONCAT("[", IF(ISBLANK(AM323), "", _xlfn.CONCAT("[""mac"", """, AM323, """]")), IF(ISBLANK(AN323), "", _xlfn.CONCAT(", [""ip"", """, AN323, """]")), "]"))</f>
        <v>[["mac", "b4:fb:e4:e3:83:32"], ["ip", "10.0.0.2"]]</v>
      </c>
    </row>
    <row r="324" spans="1:41" ht="16" hidden="1" customHeight="1" x14ac:dyDescent="0.2">
      <c r="A324" s="8">
        <v>5002</v>
      </c>
      <c r="B324" s="15" t="s">
        <v>26</v>
      </c>
      <c r="C324" s="8" t="s">
        <v>257</v>
      </c>
      <c r="F324" s="8" t="str">
        <f>IF(ISBLANK(E324), "", Table2[[#This Row],[unique_id]])</f>
        <v/>
      </c>
      <c r="N324" s="8"/>
      <c r="O324" s="10"/>
      <c r="P324" s="10"/>
      <c r="Q324" s="10"/>
      <c r="R324" s="10"/>
      <c r="S324" s="10"/>
      <c r="T324" s="8"/>
      <c r="Y324" s="10"/>
      <c r="AA324" s="8" t="str">
        <f>IF(ISBLANK(Z324),  "", _xlfn.CONCAT("haas/entity/sensor/", LOWER(C324), "/", E324, "/config"))</f>
        <v/>
      </c>
      <c r="AB324" s="8" t="str">
        <f>IF(ISBLANK(Z324),  "", _xlfn.CONCAT(LOWER(C324), "/", E324))</f>
        <v/>
      </c>
      <c r="AF324" s="8" t="s">
        <v>599</v>
      </c>
      <c r="AG324" s="10" t="s">
        <v>603</v>
      </c>
      <c r="AH324" s="8" t="s">
        <v>611</v>
      </c>
      <c r="AI324" s="8" t="s">
        <v>608</v>
      </c>
      <c r="AJ324" s="8" t="s">
        <v>257</v>
      </c>
      <c r="AK324" s="8" t="s">
        <v>501</v>
      </c>
      <c r="AL324" s="8" t="s">
        <v>596</v>
      </c>
      <c r="AM324" s="8" t="s">
        <v>619</v>
      </c>
      <c r="AN324" s="8" t="s">
        <v>615</v>
      </c>
      <c r="AO324" s="8" t="str">
        <f>IF(AND(ISBLANK(AM324), ISBLANK(AN324)), "", _xlfn.CONCAT("[", IF(ISBLANK(AM324), "", _xlfn.CONCAT("[""mac"", """, AM324, """]")), IF(ISBLANK(AN324), "", _xlfn.CONCAT(", [""ip"", """, AN324, """]")), "]"))</f>
        <v>[["mac", "78:8a:20:70:d3:79"], ["ip", "10.0.0.3"]]</v>
      </c>
    </row>
    <row r="325" spans="1:41" ht="16" hidden="1" customHeight="1" x14ac:dyDescent="0.2">
      <c r="A325" s="8">
        <v>5003</v>
      </c>
      <c r="B325" s="15" t="s">
        <v>26</v>
      </c>
      <c r="C325" s="8" t="s">
        <v>257</v>
      </c>
      <c r="F325" s="8" t="str">
        <f>IF(ISBLANK(E325), "", Table2[[#This Row],[unique_id]])</f>
        <v/>
      </c>
      <c r="N325" s="8"/>
      <c r="O325" s="10"/>
      <c r="P325" s="10"/>
      <c r="Q325" s="10"/>
      <c r="R325" s="10"/>
      <c r="S325" s="10"/>
      <c r="T325" s="8"/>
      <c r="Y325" s="10"/>
      <c r="AA325" s="8" t="str">
        <f>IF(ISBLANK(Z325),  "", _xlfn.CONCAT("haas/entity/sensor/", LOWER(C325), "/", E325, "/config"))</f>
        <v/>
      </c>
      <c r="AB325" s="8" t="str">
        <f>IF(ISBLANK(Z325),  "", _xlfn.CONCAT(LOWER(C325), "/", E325))</f>
        <v/>
      </c>
      <c r="AF325" s="8" t="s">
        <v>600</v>
      </c>
      <c r="AG325" s="10" t="s">
        <v>603</v>
      </c>
      <c r="AH325" s="8" t="s">
        <v>611</v>
      </c>
      <c r="AI325" s="8" t="s">
        <v>609</v>
      </c>
      <c r="AJ325" s="8" t="s">
        <v>257</v>
      </c>
      <c r="AK325" s="8" t="s">
        <v>605</v>
      </c>
      <c r="AL325" s="8" t="s">
        <v>596</v>
      </c>
      <c r="AM325" s="8" t="s">
        <v>620</v>
      </c>
      <c r="AN325" s="8" t="s">
        <v>616</v>
      </c>
      <c r="AO325" s="8" t="str">
        <f>IF(AND(ISBLANK(AM325), ISBLANK(AN325)), "", _xlfn.CONCAT("[", IF(ISBLANK(AM325), "", _xlfn.CONCAT("[""mac"", """, AM325, """]")), IF(ISBLANK(AN325), "", _xlfn.CONCAT(", [""ip"", """, AN325, """]")), "]"))</f>
        <v>[["mac", "f0:9f:c2:fc:b0:f7"], ["ip", "10.0.0.4"]]</v>
      </c>
    </row>
    <row r="326" spans="1:41" ht="16" hidden="1" customHeight="1" x14ac:dyDescent="0.2">
      <c r="A326" s="8">
        <v>5004</v>
      </c>
      <c r="B326" s="15" t="s">
        <v>26</v>
      </c>
      <c r="C326" s="15" t="s">
        <v>570</v>
      </c>
      <c r="D326" s="15"/>
      <c r="E326" s="15"/>
      <c r="G326" s="15"/>
      <c r="H326" s="15"/>
      <c r="I326" s="15"/>
      <c r="K326" s="15"/>
      <c r="L326" s="15"/>
      <c r="N326" s="8"/>
      <c r="O326" s="10"/>
      <c r="P326" s="10"/>
      <c r="Q326" s="10"/>
      <c r="R326" s="10"/>
      <c r="S326" s="10"/>
      <c r="T326" s="8"/>
      <c r="Y326" s="10"/>
      <c r="AA326" s="8" t="str">
        <f>IF(ISBLANK(Z326),  "", _xlfn.CONCAT("haas/entity/sensor/", LOWER(C326), "/", E326, "/config"))</f>
        <v/>
      </c>
      <c r="AB326" s="8" t="str">
        <f>IF(ISBLANK(Z326),  "", _xlfn.CONCAT(LOWER(C326), "/", E326))</f>
        <v/>
      </c>
      <c r="AE326" s="8"/>
      <c r="AF326" s="8" t="s">
        <v>571</v>
      </c>
      <c r="AG326" s="10" t="s">
        <v>573</v>
      </c>
      <c r="AH326" s="8" t="s">
        <v>575</v>
      </c>
      <c r="AI326" s="8" t="s">
        <v>572</v>
      </c>
      <c r="AJ326" s="8" t="s">
        <v>574</v>
      </c>
      <c r="AK326" s="8" t="s">
        <v>28</v>
      </c>
      <c r="AL326" s="8" t="s">
        <v>621</v>
      </c>
      <c r="AM326" s="16" t="s">
        <v>694</v>
      </c>
      <c r="AN326" s="8" t="s">
        <v>622</v>
      </c>
      <c r="AO326" s="8" t="str">
        <f>IF(AND(ISBLANK(AM326), ISBLANK(AN326)), "", _xlfn.CONCAT("[", IF(ISBLANK(AM326), "", _xlfn.CONCAT("[""mac"", """, AM326, """]")), IF(ISBLANK(AN326), "", _xlfn.CONCAT(", [""ip"", """, AN326, """]")), "]"))</f>
        <v>[["mac", "4a:9a:06:5d:53:66"], ["ip", "10.0.4.10"]]</v>
      </c>
    </row>
    <row r="327" spans="1:41" ht="16" hidden="1" customHeight="1" x14ac:dyDescent="0.2">
      <c r="A327" s="8">
        <v>5005</v>
      </c>
      <c r="B327" s="15" t="s">
        <v>26</v>
      </c>
      <c r="C327" s="15" t="s">
        <v>547</v>
      </c>
      <c r="D327" s="15"/>
      <c r="E327" s="15"/>
      <c r="G327" s="15"/>
      <c r="H327" s="15"/>
      <c r="I327" s="15"/>
      <c r="K327" s="15"/>
      <c r="L327" s="15"/>
      <c r="N327" s="8"/>
      <c r="O327" s="10"/>
      <c r="P327" s="10"/>
      <c r="Q327" s="10"/>
      <c r="R327" s="10"/>
      <c r="S327" s="10"/>
      <c r="T327" s="8"/>
      <c r="Y327" s="10"/>
      <c r="AA327" s="8" t="str">
        <f>IF(ISBLANK(Z327),  "", _xlfn.CONCAT("haas/entity/sensor/", LOWER(C327), "/", E327, "/config"))</f>
        <v/>
      </c>
      <c r="AB327" s="8" t="str">
        <f>IF(ISBLANK(Z327),  "", _xlfn.CONCAT(LOWER(C327), "/", E327))</f>
        <v/>
      </c>
      <c r="AE327" s="8"/>
      <c r="AF327" s="8" t="s">
        <v>546</v>
      </c>
      <c r="AG327" s="10" t="s">
        <v>949</v>
      </c>
      <c r="AH327" s="8" t="s">
        <v>550</v>
      </c>
      <c r="AI327" s="8" t="s">
        <v>553</v>
      </c>
      <c r="AJ327" s="8" t="s">
        <v>331</v>
      </c>
      <c r="AK327" s="8" t="s">
        <v>28</v>
      </c>
      <c r="AL327" s="8" t="s">
        <v>597</v>
      </c>
      <c r="AM327" s="8" t="s">
        <v>964</v>
      </c>
      <c r="AN327" s="8" t="s">
        <v>591</v>
      </c>
      <c r="AO327" s="8" t="str">
        <f>IF(AND(ISBLANK(AM327), ISBLANK(AN327)), "", _xlfn.CONCAT("[", IF(ISBLANK(AM327), "", _xlfn.CONCAT("[""mac"", """, AM327, """]")), IF(ISBLANK(AN327), "", _xlfn.CONCAT(", [""ip"", """, AN327, """]")), "]"))</f>
        <v>[["mac", "00:e0:4c:68:07:65"], ["ip", "10.0.2.11"]]</v>
      </c>
    </row>
    <row r="328" spans="1:41" ht="16" hidden="1" customHeight="1" x14ac:dyDescent="0.2">
      <c r="A328" s="8">
        <v>5006</v>
      </c>
      <c r="B328" s="15" t="s">
        <v>26</v>
      </c>
      <c r="C328" s="15" t="s">
        <v>547</v>
      </c>
      <c r="D328" s="15"/>
      <c r="E328" s="15"/>
      <c r="F328" s="8" t="str">
        <f>IF(ISBLANK(E328), "", Table2[[#This Row],[unique_id]])</f>
        <v/>
      </c>
      <c r="G328" s="15"/>
      <c r="H328" s="15"/>
      <c r="I328" s="15"/>
      <c r="K328" s="15"/>
      <c r="L328" s="15"/>
      <c r="N328" s="8"/>
      <c r="O328" s="10"/>
      <c r="P328" s="10"/>
      <c r="Q328" s="10"/>
      <c r="R328" s="10"/>
      <c r="S328" s="10"/>
      <c r="T328" s="8"/>
      <c r="Y328" s="10"/>
      <c r="AA328" s="8" t="str">
        <f>IF(ISBLANK(Z328),  "", _xlfn.CONCAT("haas/entity/sensor/", LOWER(C328), "/", E328, "/config"))</f>
        <v/>
      </c>
      <c r="AB328" s="8" t="str">
        <f>IF(ISBLANK(Z328),  "", _xlfn.CONCAT(LOWER(C328), "/", E328))</f>
        <v/>
      </c>
      <c r="AF328" s="8" t="s">
        <v>546</v>
      </c>
      <c r="AG328" s="10" t="s">
        <v>949</v>
      </c>
      <c r="AH328" s="8" t="s">
        <v>550</v>
      </c>
      <c r="AI328" s="8" t="s">
        <v>553</v>
      </c>
      <c r="AJ328" s="8" t="s">
        <v>331</v>
      </c>
      <c r="AK328" s="8" t="s">
        <v>28</v>
      </c>
      <c r="AL328" s="8" t="s">
        <v>621</v>
      </c>
      <c r="AM328" s="8" t="s">
        <v>692</v>
      </c>
      <c r="AN328" s="8" t="s">
        <v>689</v>
      </c>
      <c r="AO328" s="8" t="str">
        <f>IF(AND(ISBLANK(AM328), ISBLANK(AN328)), "", _xlfn.CONCAT("[", IF(ISBLANK(AM328), "", _xlfn.CONCAT("[""mac"", """, AM328, """]")), IF(ISBLANK(AN328), "", _xlfn.CONCAT(", [""ip"", """, AN328, """]")), "]"))</f>
        <v>[["mac", "4a:e0:4c:68:06:a1"], ["ip", "10.0.4.11"]]</v>
      </c>
    </row>
    <row r="329" spans="1:41" ht="16" hidden="1" customHeight="1" x14ac:dyDescent="0.2">
      <c r="A329" s="8">
        <v>5007</v>
      </c>
      <c r="B329" s="15" t="s">
        <v>26</v>
      </c>
      <c r="C329" s="15" t="s">
        <v>547</v>
      </c>
      <c r="D329" s="15"/>
      <c r="E329" s="15"/>
      <c r="F329" s="8" t="str">
        <f>IF(ISBLANK(E329), "", Table2[[#This Row],[unique_id]])</f>
        <v/>
      </c>
      <c r="G329" s="15"/>
      <c r="H329" s="15"/>
      <c r="I329" s="15"/>
      <c r="K329" s="15"/>
      <c r="L329" s="15"/>
      <c r="N329" s="8"/>
      <c r="O329" s="10"/>
      <c r="P329" s="10"/>
      <c r="Q329" s="10"/>
      <c r="R329" s="10"/>
      <c r="S329" s="10"/>
      <c r="T329" s="8"/>
      <c r="Y329" s="10"/>
      <c r="AA329" s="8" t="str">
        <f>IF(ISBLANK(Z329),  "", _xlfn.CONCAT("haas/entity/sensor/", LOWER(C329), "/", E329, "/config"))</f>
        <v/>
      </c>
      <c r="AB329" s="8" t="str">
        <f>IF(ISBLANK(Z329),  "", _xlfn.CONCAT(LOWER(C329), "/", E329))</f>
        <v/>
      </c>
      <c r="AF329" s="8" t="s">
        <v>546</v>
      </c>
      <c r="AG329" s="10" t="s">
        <v>949</v>
      </c>
      <c r="AH329" s="8" t="s">
        <v>550</v>
      </c>
      <c r="AI329" s="8" t="s">
        <v>553</v>
      </c>
      <c r="AJ329" s="8" t="s">
        <v>331</v>
      </c>
      <c r="AK329" s="8" t="s">
        <v>28</v>
      </c>
      <c r="AL329" s="8" t="s">
        <v>641</v>
      </c>
      <c r="AM329" s="8" t="s">
        <v>693</v>
      </c>
      <c r="AN329" s="8" t="s">
        <v>690</v>
      </c>
      <c r="AO329" s="8" t="str">
        <f>IF(AND(ISBLANK(AM329), ISBLANK(AN329)), "", _xlfn.CONCAT("[", IF(ISBLANK(AM329), "", _xlfn.CONCAT("[""mac"", """, AM329, """]")), IF(ISBLANK(AN329), "", _xlfn.CONCAT(", [""ip"", """, AN329, """]")), "]"))</f>
        <v>[["mac", "6a:e0:4c:68:06:a1"], ["ip", "10.0.6.11"]]</v>
      </c>
    </row>
    <row r="330" spans="1:41" ht="16" hidden="1" customHeight="1" x14ac:dyDescent="0.2">
      <c r="A330" s="8">
        <v>5008</v>
      </c>
      <c r="B330" s="15" t="s">
        <v>26</v>
      </c>
      <c r="C330" s="15" t="s">
        <v>547</v>
      </c>
      <c r="D330" s="15"/>
      <c r="E330" s="15"/>
      <c r="G330" s="15"/>
      <c r="H330" s="15"/>
      <c r="I330" s="15"/>
      <c r="N330" s="8"/>
      <c r="O330" s="10"/>
      <c r="P330" s="10"/>
      <c r="Q330" s="10"/>
      <c r="R330" s="10"/>
      <c r="S330" s="10"/>
      <c r="T330" s="8"/>
      <c r="Y330" s="10"/>
      <c r="AA330" s="8" t="str">
        <f>IF(ISBLANK(Z330),  "", _xlfn.CONCAT("haas/entity/sensor/", LOWER(C330), "/", E330, "/config"))</f>
        <v/>
      </c>
      <c r="AB330" s="8" t="str">
        <f>IF(ISBLANK(Z330),  "", _xlfn.CONCAT(LOWER(C330), "/", E330))</f>
        <v/>
      </c>
      <c r="AE330" s="8"/>
      <c r="AF330" s="8" t="s">
        <v>548</v>
      </c>
      <c r="AG330" s="10" t="s">
        <v>949</v>
      </c>
      <c r="AH330" s="8" t="s">
        <v>551</v>
      </c>
      <c r="AI330" s="8" t="s">
        <v>554</v>
      </c>
      <c r="AJ330" s="8" t="s">
        <v>331</v>
      </c>
      <c r="AK330" s="8" t="s">
        <v>28</v>
      </c>
      <c r="AL330" s="8" t="s">
        <v>597</v>
      </c>
      <c r="AM330" s="8" t="s">
        <v>555</v>
      </c>
      <c r="AN330" s="8" t="s">
        <v>592</v>
      </c>
      <c r="AO330" s="8" t="str">
        <f>IF(AND(ISBLANK(AM330), ISBLANK(AN330)), "", _xlfn.CONCAT("[", IF(ISBLANK(AM330), "", _xlfn.CONCAT("[""mac"", """, AM330, """]")), IF(ISBLANK(AN330), "", _xlfn.CONCAT(", [""ip"", """, AN330, """]")), "]"))</f>
        <v>[["mac", "00:e0:4c:68:04:21"], ["ip", "10.0.2.12"]]</v>
      </c>
    </row>
    <row r="331" spans="1:41" ht="16" hidden="1" customHeight="1" x14ac:dyDescent="0.2">
      <c r="A331" s="8">
        <v>5010</v>
      </c>
      <c r="B331" s="15" t="s">
        <v>26</v>
      </c>
      <c r="C331" s="15" t="s">
        <v>547</v>
      </c>
      <c r="D331" s="15"/>
      <c r="E331" s="15"/>
      <c r="G331" s="15"/>
      <c r="H331" s="15"/>
      <c r="I331" s="15"/>
      <c r="N331" s="8"/>
      <c r="O331" s="10"/>
      <c r="P331" s="10"/>
      <c r="Q331" s="10"/>
      <c r="R331" s="10"/>
      <c r="S331" s="10"/>
      <c r="T331" s="8"/>
      <c r="Y331" s="10"/>
      <c r="AA331" s="8" t="str">
        <f>IF(ISBLANK(Z331),  "", _xlfn.CONCAT("haas/entity/sensor/", LOWER(C331), "/", E331, "/config"))</f>
        <v/>
      </c>
      <c r="AB331" s="8" t="str">
        <f>IF(ISBLANK(Z331),  "", _xlfn.CONCAT(LOWER(C331), "/", E331))</f>
        <v/>
      </c>
      <c r="AE331" s="8"/>
      <c r="AF331" s="8" t="s">
        <v>549</v>
      </c>
      <c r="AG331" s="10" t="s">
        <v>949</v>
      </c>
      <c r="AH331" s="8" t="s">
        <v>552</v>
      </c>
      <c r="AI331" s="8" t="s">
        <v>554</v>
      </c>
      <c r="AJ331" s="8" t="s">
        <v>331</v>
      </c>
      <c r="AK331" s="8" t="s">
        <v>28</v>
      </c>
      <c r="AL331" s="8" t="s">
        <v>597</v>
      </c>
      <c r="AM331" s="8" t="s">
        <v>691</v>
      </c>
      <c r="AN331" s="14" t="s">
        <v>595</v>
      </c>
      <c r="AO331" s="8" t="str">
        <f>IF(AND(ISBLANK(AM331), ISBLANK(AN331)), "", _xlfn.CONCAT("[", IF(ISBLANK(AM331), "", _xlfn.CONCAT("[""mac"", """, AM331, """]")), IF(ISBLANK(AN331), "", _xlfn.CONCAT(", [""ip"", """, AN331, """]")), "]"))</f>
        <v>[["mac", "00:e0:4c:68:07:0d"], ["ip", "10.0.2.13"]]</v>
      </c>
    </row>
    <row r="332" spans="1:41" ht="16" hidden="1" customHeight="1" x14ac:dyDescent="0.2">
      <c r="A332" s="8">
        <v>5012</v>
      </c>
      <c r="B332" s="15" t="s">
        <v>26</v>
      </c>
      <c r="C332" s="15" t="s">
        <v>547</v>
      </c>
      <c r="D332" s="15"/>
      <c r="E332" s="15"/>
      <c r="G332" s="15"/>
      <c r="H332" s="15"/>
      <c r="I332" s="15"/>
      <c r="N332" s="8"/>
      <c r="O332" s="10"/>
      <c r="P332" s="10"/>
      <c r="Q332" s="10"/>
      <c r="R332" s="10"/>
      <c r="S332" s="10"/>
      <c r="T332" s="8"/>
      <c r="Y332" s="10"/>
      <c r="AA332" s="8" t="str">
        <f>IF(ISBLANK(Z332),  "", _xlfn.CONCAT("haas/entity/sensor/", LOWER(C332), "/", E332, "/config"))</f>
        <v/>
      </c>
      <c r="AB332" s="8" t="str">
        <f>IF(ISBLANK(Z332),  "", _xlfn.CONCAT(LOWER(C332), "/", E332))</f>
        <v/>
      </c>
      <c r="AE332" s="8"/>
      <c r="AF332" s="8" t="s">
        <v>947</v>
      </c>
      <c r="AG332" s="10" t="s">
        <v>949</v>
      </c>
      <c r="AH332" s="8" t="s">
        <v>950</v>
      </c>
      <c r="AI332" s="8" t="s">
        <v>554</v>
      </c>
      <c r="AJ332" s="8" t="s">
        <v>331</v>
      </c>
      <c r="AK332" s="8" t="s">
        <v>28</v>
      </c>
      <c r="AL332" s="8" t="s">
        <v>597</v>
      </c>
      <c r="AM332" s="8" t="s">
        <v>955</v>
      </c>
      <c r="AN332" s="14" t="s">
        <v>877</v>
      </c>
      <c r="AO332" s="8" t="str">
        <f>IF(AND(ISBLANK(AM332), ISBLANK(AN332)), "", _xlfn.CONCAT("[", IF(ISBLANK(AM332), "", _xlfn.CONCAT("[""mac"", """, AM332, """]")), IF(ISBLANK(AN332), "", _xlfn.CONCAT(", [""ip"", """, AN332, """]")), "]"))</f>
        <v>[["mac", "40:6c:8f:2a:da:9c"], ["ip", "10.0.2.14"]]</v>
      </c>
    </row>
    <row r="333" spans="1:41" ht="16" hidden="1" customHeight="1" x14ac:dyDescent="0.2">
      <c r="A333" s="8">
        <v>5013</v>
      </c>
      <c r="B333" s="40" t="s">
        <v>26</v>
      </c>
      <c r="C333" s="15" t="s">
        <v>547</v>
      </c>
      <c r="D333" s="15"/>
      <c r="E333" s="15"/>
      <c r="G333" s="15"/>
      <c r="H333" s="15"/>
      <c r="I333" s="15"/>
      <c r="N333" s="8"/>
      <c r="O333" s="10"/>
      <c r="P333" s="10"/>
      <c r="Q333" s="10"/>
      <c r="R333" s="10"/>
      <c r="S333" s="10"/>
      <c r="T333" s="8"/>
      <c r="Y333" s="10"/>
      <c r="AA333" s="8" t="str">
        <f>IF(ISBLANK(Z333),  "", _xlfn.CONCAT("haas/entity/sensor/", LOWER(C333), "/", E333, "/config"))</f>
        <v/>
      </c>
      <c r="AB333" s="8" t="str">
        <f>IF(ISBLANK(Z333),  "", _xlfn.CONCAT(LOWER(C333), "/", E333))</f>
        <v/>
      </c>
      <c r="AE333" s="8"/>
      <c r="AF333" s="8" t="s">
        <v>948</v>
      </c>
      <c r="AG333" s="10" t="s">
        <v>949</v>
      </c>
      <c r="AH333" s="8" t="s">
        <v>951</v>
      </c>
      <c r="AI333" s="8" t="s">
        <v>554</v>
      </c>
      <c r="AJ333" s="8" t="s">
        <v>331</v>
      </c>
      <c r="AK333" s="8" t="s">
        <v>28</v>
      </c>
      <c r="AL333" s="8" t="s">
        <v>597</v>
      </c>
      <c r="AM333" s="8" t="s">
        <v>954</v>
      </c>
      <c r="AN333" s="14" t="s">
        <v>952</v>
      </c>
      <c r="AO333" s="8" t="str">
        <f>IF(AND(ISBLANK(AM333), ISBLANK(AN333)), "", _xlfn.CONCAT("[", IF(ISBLANK(AM333), "", _xlfn.CONCAT("[""mac"", """, AM333, """]")), IF(ISBLANK(AN333), "", _xlfn.CONCAT(", [""ip"", """, AN333, """]")), "]"))</f>
        <v>[["mac", "0c:4d:e9:d2:86:6c"], ["ip", "10.0.2.15"]]</v>
      </c>
    </row>
    <row r="334" spans="1:41" ht="16" hidden="1" customHeight="1" x14ac:dyDescent="0.2">
      <c r="A334" s="8">
        <v>5015</v>
      </c>
      <c r="B334" s="15" t="s">
        <v>26</v>
      </c>
      <c r="C334" s="15" t="s">
        <v>547</v>
      </c>
      <c r="D334" s="15"/>
      <c r="E334" s="15"/>
      <c r="G334" s="15"/>
      <c r="H334" s="15"/>
      <c r="I334" s="15"/>
      <c r="N334" s="8"/>
      <c r="O334" s="10"/>
      <c r="P334" s="10"/>
      <c r="Q334" s="10"/>
      <c r="R334" s="10"/>
      <c r="S334" s="10"/>
      <c r="T334" s="8"/>
      <c r="Y334" s="10"/>
      <c r="AA334" s="8" t="str">
        <f>IF(ISBLANK(Z334),  "", _xlfn.CONCAT("haas/entity/sensor/", LOWER(C334), "/", E334, "/config"))</f>
        <v/>
      </c>
      <c r="AB334" s="8" t="str">
        <f>IF(ISBLANK(Z334),  "", _xlfn.CONCAT(LOWER(C334), "/", E334))</f>
        <v/>
      </c>
      <c r="AE334" s="8"/>
      <c r="AF334" s="8" t="s">
        <v>881</v>
      </c>
      <c r="AG334" s="10" t="s">
        <v>949</v>
      </c>
      <c r="AH334" s="8" t="s">
        <v>880</v>
      </c>
      <c r="AI334" s="8" t="s">
        <v>879</v>
      </c>
      <c r="AJ334" s="8" t="s">
        <v>878</v>
      </c>
      <c r="AK334" s="8" t="s">
        <v>28</v>
      </c>
      <c r="AL334" s="8" t="s">
        <v>597</v>
      </c>
      <c r="AM334" s="8" t="s">
        <v>876</v>
      </c>
      <c r="AN334" s="14" t="s">
        <v>953</v>
      </c>
      <c r="AO334" s="8" t="str">
        <f>IF(AND(ISBLANK(AM334), ISBLANK(AN334)), "", _xlfn.CONCAT("[", IF(ISBLANK(AM334), "", _xlfn.CONCAT("[""mac"", """, AM334, """]")), IF(ISBLANK(AN334), "", _xlfn.CONCAT(", [""ip"", """, AN334, """]")), "]"))</f>
        <v>[["mac", "b8:27:eb:78:74:0e"], ["ip", "10.0.2.16"]]</v>
      </c>
    </row>
    <row r="335" spans="1:41" ht="16" hidden="1" customHeight="1" x14ac:dyDescent="0.2">
      <c r="A335" s="8">
        <v>5016</v>
      </c>
      <c r="B335" s="8" t="s">
        <v>26</v>
      </c>
      <c r="C335" s="8" t="s">
        <v>562</v>
      </c>
      <c r="E335" s="15"/>
      <c r="I335" s="15"/>
      <c r="N335" s="8"/>
      <c r="O335" s="10"/>
      <c r="P335" s="10"/>
      <c r="Q335" s="10"/>
      <c r="R335" s="10"/>
      <c r="S335" s="10"/>
      <c r="T335" s="8"/>
      <c r="Y335" s="10"/>
      <c r="AA335" s="8" t="str">
        <f>IF(ISBLANK(Z335),  "", _xlfn.CONCAT("haas/entity/sensor/", LOWER(C335), "/", E335, "/config"))</f>
        <v/>
      </c>
      <c r="AB335" s="8" t="str">
        <f>IF(ISBLANK(Z335),  "", _xlfn.CONCAT(LOWER(C335), "/", E335))</f>
        <v/>
      </c>
      <c r="AE335" s="8"/>
      <c r="AF335" s="8" t="s">
        <v>561</v>
      </c>
      <c r="AG335" s="10" t="s">
        <v>560</v>
      </c>
      <c r="AH335" s="8" t="s">
        <v>558</v>
      </c>
      <c r="AI335" s="8" t="s">
        <v>559</v>
      </c>
      <c r="AJ335" s="8" t="s">
        <v>557</v>
      </c>
      <c r="AK335" s="8" t="s">
        <v>28</v>
      </c>
      <c r="AL335" s="8" t="s">
        <v>641</v>
      </c>
      <c r="AM335" s="8" t="s">
        <v>556</v>
      </c>
      <c r="AN335" s="8" t="s">
        <v>695</v>
      </c>
      <c r="AO335" s="8" t="str">
        <f>IF(AND(ISBLANK(AM335), ISBLANK(AN335)), "", _xlfn.CONCAT("[", IF(ISBLANK(AM335), "", _xlfn.CONCAT("[""mac"", """, AM335, """]")), IF(ISBLANK(AN335), "", _xlfn.CONCAT(", [""ip"", """, AN335, """]")), "]"))</f>
        <v>[["mac", "30:05:5c:8a:ff:10"], ["ip", "10.0.6.22"]]</v>
      </c>
    </row>
    <row r="336" spans="1:41" ht="16" hidden="1" customHeight="1" x14ac:dyDescent="0.2">
      <c r="A336" s="8">
        <v>5017</v>
      </c>
      <c r="B336" s="8" t="s">
        <v>26</v>
      </c>
      <c r="C336" s="8" t="s">
        <v>737</v>
      </c>
      <c r="E336" s="15"/>
      <c r="F336" s="8" t="str">
        <f>IF(ISBLANK(E336), "", Table2[[#This Row],[unique_id]])</f>
        <v/>
      </c>
      <c r="I336" s="15"/>
      <c r="N336" s="8"/>
      <c r="O336" s="10"/>
      <c r="P336" s="10" t="s">
        <v>788</v>
      </c>
      <c r="Q336" s="10"/>
      <c r="R336" s="18" t="s">
        <v>836</v>
      </c>
      <c r="S336" s="18"/>
      <c r="T336" s="8"/>
      <c r="Y336" s="10"/>
      <c r="AA336" s="8" t="str">
        <f>IF(ISBLANK(Z336),  "", _xlfn.CONCAT("haas/entity/sensor/", LOWER(C336), "/", E336, "/config"))</f>
        <v/>
      </c>
      <c r="AB336" s="8" t="str">
        <f>IF(ISBLANK(Z336),  "", _xlfn.CONCAT(LOWER(C336), "/", E336))</f>
        <v/>
      </c>
      <c r="AE336" s="19" t="s">
        <v>781</v>
      </c>
      <c r="AF336" s="8" t="s">
        <v>778</v>
      </c>
      <c r="AG336" s="18" t="s">
        <v>777</v>
      </c>
      <c r="AH336" s="12" t="s">
        <v>775</v>
      </c>
      <c r="AI336" s="12" t="s">
        <v>776</v>
      </c>
      <c r="AJ336" s="8" t="s">
        <v>737</v>
      </c>
      <c r="AK336" s="8" t="s">
        <v>173</v>
      </c>
      <c r="AM336" s="8" t="s">
        <v>774</v>
      </c>
      <c r="AO336" s="8" t="str">
        <f>IF(AND(ISBLANK(AM336), ISBLANK(AN336)), "", _xlfn.CONCAT("[", IF(ISBLANK(AM336), "", _xlfn.CONCAT("[""mac"", """, AM336, """]")), IF(ISBLANK(AN336), "", _xlfn.CONCAT(", [""ip"", """, AN336, """]")), "]"))</f>
        <v>[["mac", "0x00158d0005d9d088"]]</v>
      </c>
    </row>
    <row r="337" spans="1:41" ht="16" hidden="1" customHeight="1" x14ac:dyDescent="0.2">
      <c r="A337" s="8">
        <v>6000</v>
      </c>
      <c r="B337" s="8" t="s">
        <v>26</v>
      </c>
      <c r="C337" s="8" t="s">
        <v>860</v>
      </c>
      <c r="F337" s="8" t="str">
        <f>IF(ISBLANK(E337), "", Table2[[#This Row],[unique_id]])</f>
        <v/>
      </c>
      <c r="N337" s="8"/>
      <c r="O337" s="10"/>
      <c r="P337" s="10"/>
      <c r="Q337" s="10"/>
      <c r="R337" s="10"/>
      <c r="S337" s="10"/>
      <c r="T337" s="8"/>
      <c r="Y337" s="10"/>
      <c r="AA337" s="8" t="str">
        <f>IF(ISBLANK(Z337),  "", _xlfn.CONCAT("haas/entity/sensor/", LOWER(C337), "/", E337, "/config"))</f>
        <v/>
      </c>
      <c r="AB337" s="8" t="str">
        <f>IF(ISBLANK(Z337),  "", _xlfn.CONCAT(LOWER(C337), "/", E337))</f>
        <v/>
      </c>
      <c r="AE337" s="8"/>
      <c r="AF337" s="8" t="s">
        <v>697</v>
      </c>
      <c r="AL337" s="8" t="s">
        <v>621</v>
      </c>
      <c r="AM337" s="8" t="s">
        <v>698</v>
      </c>
      <c r="AO337" s="8" t="str">
        <f>IF(AND(ISBLANK(AM337), ISBLANK(AN337)), "", _xlfn.CONCAT("[", IF(ISBLANK(AM337), "", _xlfn.CONCAT("[""mac"", """, AM337, """]")), IF(ISBLANK(AN337), "", _xlfn.CONCAT(", [""ip"", """, AN337, """]")), "]"))</f>
        <v>[["mac", "bc:09:63:42:09:c0"]]</v>
      </c>
    </row>
    <row r="338" spans="1:41" ht="16" hidden="1" customHeight="1" x14ac:dyDescent="0.2">
      <c r="F338" s="8" t="str">
        <f>IF(ISBLANK(E338), "", Table2[[#This Row],[unique_id]])</f>
        <v/>
      </c>
      <c r="N338" s="8"/>
      <c r="O338" s="10"/>
      <c r="P338" s="10"/>
      <c r="Q338" s="10"/>
      <c r="R338" s="10"/>
      <c r="S338" s="10"/>
      <c r="T338" s="8"/>
      <c r="Y338" s="10"/>
      <c r="AA338" s="8" t="str">
        <f>IF(ISBLANK(Z338),  "", _xlfn.CONCAT("haas/entity/sensor/", LOWER(C338), "/", E338, "/config"))</f>
        <v/>
      </c>
      <c r="AB338" s="8" t="str">
        <f>IF(ISBLANK(Z338),  "", _xlfn.CONCAT(LOWER(C338), "/", E338))</f>
        <v/>
      </c>
      <c r="AE338" s="8"/>
      <c r="AO338" s="8" t="str">
        <f>IF(AND(ISBLANK(AM338), ISBLANK(AN338)), "", _xlfn.CONCAT("[", IF(ISBLANK(AM338), "", _xlfn.CONCAT("[""mac"", """, AM338, """]")), IF(ISBLANK(AN338), "", _xlfn.CONCAT(", [""ip"", """, AN338, """]")), "]"))</f>
        <v/>
      </c>
    </row>
    <row r="339" spans="1:41" ht="16" hidden="1" customHeight="1" x14ac:dyDescent="0.2">
      <c r="B339" s="15"/>
      <c r="C339" s="15"/>
      <c r="D339" s="15"/>
      <c r="E339" s="15"/>
      <c r="F339" s="8" t="str">
        <f>IF(ISBLANK(E339), "", Table2[[#This Row],[unique_id]])</f>
        <v/>
      </c>
      <c r="G339" s="15"/>
      <c r="H339" s="15"/>
      <c r="I339" s="15"/>
      <c r="K339" s="15"/>
      <c r="L339" s="15"/>
      <c r="N339" s="8"/>
      <c r="O339" s="10"/>
      <c r="P339" s="10"/>
      <c r="Q339" s="10"/>
      <c r="R339" s="10"/>
      <c r="S339" s="10"/>
      <c r="T339" s="8"/>
      <c r="Y339" s="10"/>
      <c r="AA339" s="8" t="str">
        <f>IF(ISBLANK(Z339),  "", _xlfn.CONCAT("haas/entity/sensor/", LOWER(C339), "/", E339, "/config"))</f>
        <v/>
      </c>
      <c r="AB339" s="8" t="str">
        <f>IF(ISBLANK(Z339),  "", _xlfn.CONCAT(LOWER(C339), "/", E339))</f>
        <v/>
      </c>
      <c r="AE339" s="8"/>
      <c r="AO339" s="8" t="str">
        <f>IF(AND(ISBLANK(AM339), ISBLANK(AN339)), "", _xlfn.CONCAT("[", IF(ISBLANK(AM339), "", _xlfn.CONCAT("[""mac"", """, AM339, """]")), IF(ISBLANK(AN339), "", _xlfn.CONCAT(", [""ip"", """, AN339, """]")), "]"))</f>
        <v/>
      </c>
    </row>
    <row r="340" spans="1:41" ht="16" hidden="1" customHeight="1" x14ac:dyDescent="0.2">
      <c r="F340" s="8" t="str">
        <f>IF(ISBLANK(E340), "", Table2[[#This Row],[unique_id]])</f>
        <v/>
      </c>
      <c r="N340" s="8"/>
      <c r="O340" s="10"/>
      <c r="P340" s="10"/>
      <c r="Q340" s="10"/>
      <c r="R340" s="10"/>
      <c r="S340" s="10"/>
      <c r="T340" s="8"/>
      <c r="Y340" s="10"/>
      <c r="AA340" s="8" t="str">
        <f>IF(ISBLANK(Z340),  "", _xlfn.CONCAT("haas/entity/sensor/", LOWER(C340), "/", E340, "/config"))</f>
        <v/>
      </c>
      <c r="AB340" s="8" t="str">
        <f>IF(ISBLANK(Z340),  "", _xlfn.CONCAT(LOWER(C340), "/", E340))</f>
        <v/>
      </c>
      <c r="AE340" s="8"/>
      <c r="AO340" s="8" t="str">
        <f>IF(AND(ISBLANK(AM340), ISBLANK(AN340)), "", _xlfn.CONCAT("[", IF(ISBLANK(AM340), "", _xlfn.CONCAT("[""mac"", """, AM340, """]")), IF(ISBLANK(AN340), "", _xlfn.CONCAT(", [""ip"", """, AN340, """]")), "]"))</f>
        <v/>
      </c>
    </row>
    <row r="341" spans="1:41" ht="16" hidden="1" customHeight="1" x14ac:dyDescent="0.2">
      <c r="F341" s="8" t="str">
        <f>IF(ISBLANK(E341), "", Table2[[#This Row],[unique_id]])</f>
        <v/>
      </c>
      <c r="N341" s="8"/>
      <c r="O341" s="10"/>
      <c r="P341" s="10"/>
      <c r="Q341" s="10"/>
      <c r="R341" s="10"/>
      <c r="S341" s="10"/>
      <c r="T341" s="8"/>
      <c r="Y341" s="10"/>
      <c r="AA341" s="8" t="str">
        <f>IF(ISBLANK(Z341),  "", _xlfn.CONCAT("haas/entity/sensor/", LOWER(C341), "/", E341, "/config"))</f>
        <v/>
      </c>
      <c r="AB341" s="8" t="str">
        <f>IF(ISBLANK(Z341),  "", _xlfn.CONCAT(LOWER(C341), "/", E341))</f>
        <v/>
      </c>
      <c r="AE341" s="8"/>
      <c r="AO341" s="8" t="str">
        <f>IF(AND(ISBLANK(AM341), ISBLANK(AN341)), "", _xlfn.CONCAT("[", IF(ISBLANK(AM341), "", _xlfn.CONCAT("[""mac"", """, AM341, """]")), IF(ISBLANK(AN341), "", _xlfn.CONCAT(", [""ip"", """, AN341, """]")), "]"))</f>
        <v/>
      </c>
    </row>
    <row r="342" spans="1:41" ht="16" hidden="1" customHeight="1" x14ac:dyDescent="0.2">
      <c r="F342" s="8" t="str">
        <f>IF(ISBLANK(E342), "", Table2[[#This Row],[unique_id]])</f>
        <v/>
      </c>
      <c r="N342" s="8"/>
      <c r="O342" s="10"/>
      <c r="P342" s="10"/>
      <c r="Q342" s="10"/>
      <c r="R342" s="10"/>
      <c r="S342" s="10"/>
      <c r="T342" s="8"/>
      <c r="Y342" s="10"/>
      <c r="AA342" s="8" t="str">
        <f>IF(ISBLANK(Z342),  "", _xlfn.CONCAT("haas/entity/sensor/", LOWER(C342), "/", E342, "/config"))</f>
        <v/>
      </c>
      <c r="AB342" s="8" t="str">
        <f>IF(ISBLANK(Z342),  "", _xlfn.CONCAT(LOWER(C342), "/", E342))</f>
        <v/>
      </c>
      <c r="AE342" s="8"/>
      <c r="AO342" s="8" t="str">
        <f>IF(AND(ISBLANK(AM342), ISBLANK(AN342)), "", _xlfn.CONCAT("[", IF(ISBLANK(AM342), "", _xlfn.CONCAT("[""mac"", """, AM342, """]")), IF(ISBLANK(AN342), "", _xlfn.CONCAT(", [""ip"", """, AN342, """]")), "]"))</f>
        <v/>
      </c>
    </row>
    <row r="343" spans="1:41" ht="16" hidden="1" customHeight="1" x14ac:dyDescent="0.2">
      <c r="F343" s="8" t="str">
        <f>IF(ISBLANK(E343), "", Table2[[#This Row],[unique_id]])</f>
        <v/>
      </c>
      <c r="N343" s="8"/>
      <c r="O343" s="10"/>
      <c r="P343" s="10"/>
      <c r="Q343" s="10"/>
      <c r="R343" s="10"/>
      <c r="S343" s="10"/>
      <c r="T343" s="8"/>
      <c r="Y343" s="10"/>
      <c r="AA343" s="8" t="str">
        <f>IF(ISBLANK(Z343),  "", _xlfn.CONCAT("haas/entity/sensor/", LOWER(C343), "/", E343, "/config"))</f>
        <v/>
      </c>
      <c r="AB343" s="8" t="str">
        <f>IF(ISBLANK(Z343),  "", _xlfn.CONCAT(LOWER(C343), "/", E343))</f>
        <v/>
      </c>
      <c r="AE343" s="8"/>
      <c r="AO343" s="8" t="str">
        <f>IF(AND(ISBLANK(AM343), ISBLANK(AN343)), "", _xlfn.CONCAT("[", IF(ISBLANK(AM343), "", _xlfn.CONCAT("[""mac"", """, AM343, """]")), IF(ISBLANK(AN343), "", _xlfn.CONCAT(", [""ip"", """, AN343, """]")), "]"))</f>
        <v/>
      </c>
    </row>
    <row r="344" spans="1:41" ht="16" hidden="1" customHeight="1" x14ac:dyDescent="0.2">
      <c r="E344" s="13"/>
      <c r="F344" s="8" t="str">
        <f>IF(ISBLANK(E344), "", Table2[[#This Row],[unique_id]])</f>
        <v/>
      </c>
      <c r="N344" s="8"/>
      <c r="O344" s="10"/>
      <c r="P344" s="10"/>
      <c r="Q344" s="10"/>
      <c r="R344" s="10"/>
      <c r="S344" s="10"/>
      <c r="T344" s="8"/>
      <c r="Y344" s="10"/>
      <c r="AA344" s="8" t="str">
        <f>IF(ISBLANK(Z344),  "", _xlfn.CONCAT("haas/entity/sensor/", LOWER(C344), "/", E344, "/config"))</f>
        <v/>
      </c>
      <c r="AB344" s="8" t="str">
        <f>IF(ISBLANK(Z344),  "", _xlfn.CONCAT(LOWER(C344), "/", E344))</f>
        <v/>
      </c>
      <c r="AE344" s="8"/>
      <c r="AO344" s="8" t="str">
        <f>IF(AND(ISBLANK(AM344), ISBLANK(AN344)), "", _xlfn.CONCAT("[", IF(ISBLANK(AM344), "", _xlfn.CONCAT("[""mac"", """, AM344, """]")), IF(ISBLANK(AN344), "", _xlfn.CONCAT(", [""ip"", """, AN344, """]")), "]"))</f>
        <v/>
      </c>
    </row>
    <row r="345" spans="1:41" ht="16" hidden="1" customHeight="1" x14ac:dyDescent="0.2">
      <c r="E345" s="13"/>
      <c r="F345" s="8" t="str">
        <f>IF(ISBLANK(E345), "", Table2[[#This Row],[unique_id]])</f>
        <v/>
      </c>
      <c r="N345" s="8"/>
      <c r="O345" s="10"/>
      <c r="P345" s="10"/>
      <c r="Q345" s="10"/>
      <c r="R345" s="10"/>
      <c r="S345" s="10"/>
      <c r="T345" s="8"/>
      <c r="Y345" s="10"/>
      <c r="AA345" s="8" t="str">
        <f>IF(ISBLANK(Z345),  "", _xlfn.CONCAT("haas/entity/sensor/", LOWER(C345), "/", E345, "/config"))</f>
        <v/>
      </c>
      <c r="AB345" s="8" t="str">
        <f>IF(ISBLANK(Z345),  "", _xlfn.CONCAT(LOWER(C345), "/", E345))</f>
        <v/>
      </c>
      <c r="AE345" s="8"/>
      <c r="AO345" s="8" t="str">
        <f>IF(AND(ISBLANK(AM345), ISBLANK(AN345)), "", _xlfn.CONCAT("[", IF(ISBLANK(AM345), "", _xlfn.CONCAT("[""mac"", """, AM345, """]")), IF(ISBLANK(AN345), "", _xlfn.CONCAT(", [""ip"", """, AN345, """]")), "]"))</f>
        <v/>
      </c>
    </row>
    <row r="346" spans="1:41" ht="16" hidden="1" customHeight="1" x14ac:dyDescent="0.2">
      <c r="F346" s="8" t="str">
        <f>IF(ISBLANK(E346), "", Table2[[#This Row],[unique_id]])</f>
        <v/>
      </c>
      <c r="N346" s="8"/>
      <c r="O346" s="10"/>
      <c r="P346" s="10"/>
      <c r="Q346" s="10"/>
      <c r="R346" s="10"/>
      <c r="S346" s="10"/>
      <c r="T346" s="8"/>
      <c r="Y346" s="10"/>
      <c r="AA346" s="8" t="str">
        <f>IF(ISBLANK(Z346),  "", _xlfn.CONCAT("haas/entity/sensor/", LOWER(C346), "/", E346, "/config"))</f>
        <v/>
      </c>
      <c r="AB346" s="8" t="str">
        <f>IF(ISBLANK(Z346),  "", _xlfn.CONCAT(LOWER(C346), "/", E346))</f>
        <v/>
      </c>
      <c r="AE346" s="8"/>
      <c r="AO346" s="8" t="str">
        <f>IF(AND(ISBLANK(AM346), ISBLANK(AN346)), "", _xlfn.CONCAT("[", IF(ISBLANK(AM346), "", _xlfn.CONCAT("[""mac"", """, AM346, """]")), IF(ISBLANK(AN346), "", _xlfn.CONCAT(", [""ip"", """, AN346, """]")), "]"))</f>
        <v/>
      </c>
    </row>
    <row r="347" spans="1:41" ht="16" hidden="1" customHeight="1" x14ac:dyDescent="0.2">
      <c r="F347" s="8" t="str">
        <f>IF(ISBLANK(E347), "", Table2[[#This Row],[unique_id]])</f>
        <v/>
      </c>
      <c r="N347" s="8"/>
      <c r="O347" s="10"/>
      <c r="P347" s="10"/>
      <c r="Q347" s="10"/>
      <c r="R347" s="10"/>
      <c r="S347" s="10"/>
      <c r="T347" s="8"/>
      <c r="Y347" s="10"/>
      <c r="AA347" s="8" t="str">
        <f>IF(ISBLANK(Z347),  "", _xlfn.CONCAT("haas/entity/sensor/", LOWER(C347), "/", E347, "/config"))</f>
        <v/>
      </c>
      <c r="AB347" s="8" t="str">
        <f>IF(ISBLANK(Z347),  "", _xlfn.CONCAT(LOWER(C347), "/", E347))</f>
        <v/>
      </c>
      <c r="AE347" s="8"/>
      <c r="AO347" s="8" t="str">
        <f>IF(AND(ISBLANK(AM347), ISBLANK(AN347)), "", _xlfn.CONCAT("[", IF(ISBLANK(AM347), "", _xlfn.CONCAT("[""mac"", """, AM347, """]")), IF(ISBLANK(AN347), "", _xlfn.CONCAT(", [""ip"", """, AN347, """]")), "]"))</f>
        <v/>
      </c>
    </row>
    <row r="348" spans="1:41" ht="16" hidden="1" customHeight="1" x14ac:dyDescent="0.2">
      <c r="F348" s="8" t="str">
        <f>IF(ISBLANK(E348), "", Table2[[#This Row],[unique_id]])</f>
        <v/>
      </c>
      <c r="N348" s="8"/>
      <c r="O348" s="10"/>
      <c r="P348" s="10"/>
      <c r="Q348" s="10"/>
      <c r="R348" s="10"/>
      <c r="S348" s="10"/>
      <c r="T348" s="8"/>
      <c r="Y348" s="10"/>
      <c r="AA348" s="8" t="str">
        <f>IF(ISBLANK(Z348),  "", _xlfn.CONCAT("haas/entity/sensor/", LOWER(C348), "/", E348, "/config"))</f>
        <v/>
      </c>
      <c r="AB348" s="8" t="str">
        <f>IF(ISBLANK(Z348),  "", _xlfn.CONCAT(LOWER(C348), "/", E348))</f>
        <v/>
      </c>
      <c r="AE348" s="8"/>
      <c r="AO348" s="8" t="str">
        <f>IF(AND(ISBLANK(AM348), ISBLANK(AN348)), "", _xlfn.CONCAT("[", IF(ISBLANK(AM348), "", _xlfn.CONCAT("[""mac"", """, AM348, """]")), IF(ISBLANK(AN348), "", _xlfn.CONCAT(", [""ip"", """, AN348, """]")), "]"))</f>
        <v/>
      </c>
    </row>
    <row r="349" spans="1:41" ht="16" hidden="1" customHeight="1" x14ac:dyDescent="0.2">
      <c r="F349" s="8" t="str">
        <f>IF(ISBLANK(E349), "", Table2[[#This Row],[unique_id]])</f>
        <v/>
      </c>
      <c r="N349" s="8"/>
      <c r="O349" s="10"/>
      <c r="P349" s="10"/>
      <c r="Q349" s="10"/>
      <c r="R349" s="10"/>
      <c r="S349" s="10"/>
      <c r="T349" s="8"/>
      <c r="Y349" s="10"/>
      <c r="AA349" s="8" t="str">
        <f>IF(ISBLANK(Z349),  "", _xlfn.CONCAT("haas/entity/sensor/", LOWER(C349), "/", E349, "/config"))</f>
        <v/>
      </c>
      <c r="AB349" s="8" t="str">
        <f>IF(ISBLANK(Z349),  "", _xlfn.CONCAT(LOWER(C349), "/", E349))</f>
        <v/>
      </c>
      <c r="AE349" s="8"/>
      <c r="AO349" s="8" t="str">
        <f>IF(AND(ISBLANK(AM349), ISBLANK(AN349)), "", _xlfn.CONCAT("[", IF(ISBLANK(AM349), "", _xlfn.CONCAT("[""mac"", """, AM349, """]")), IF(ISBLANK(AN349), "", _xlfn.CONCAT(", [""ip"", """, AN349, """]")), "]"))</f>
        <v/>
      </c>
    </row>
    <row r="350" spans="1:41" ht="16" hidden="1" customHeight="1" x14ac:dyDescent="0.2">
      <c r="F350" s="8" t="str">
        <f>IF(ISBLANK(E350), "", Table2[[#This Row],[unique_id]])</f>
        <v/>
      </c>
      <c r="N350" s="8"/>
      <c r="O350" s="10"/>
      <c r="P350" s="10"/>
      <c r="Q350" s="10"/>
      <c r="R350" s="10"/>
      <c r="S350" s="10"/>
      <c r="T350" s="8"/>
      <c r="Y350" s="10"/>
      <c r="AA350" s="8" t="str">
        <f>IF(ISBLANK(Z350),  "", _xlfn.CONCAT("haas/entity/sensor/", LOWER(C350), "/", E350, "/config"))</f>
        <v/>
      </c>
      <c r="AB350" s="8" t="str">
        <f>IF(ISBLANK(Z350),  "", _xlfn.CONCAT(LOWER(C350), "/", E350))</f>
        <v/>
      </c>
      <c r="AE350" s="8"/>
      <c r="AO350" s="8" t="str">
        <f>IF(AND(ISBLANK(AM350), ISBLANK(AN350)), "", _xlfn.CONCAT("[", IF(ISBLANK(AM350), "", _xlfn.CONCAT("[""mac"", """, AM350, """]")), IF(ISBLANK(AN350), "", _xlfn.CONCAT(", [""ip"", """, AN350, """]")), "]"))</f>
        <v/>
      </c>
    </row>
    <row r="351" spans="1:41" ht="16" hidden="1" customHeight="1" x14ac:dyDescent="0.2">
      <c r="F351" s="8" t="str">
        <f>IF(ISBLANK(E351), "", Table2[[#This Row],[unique_id]])</f>
        <v/>
      </c>
      <c r="N351" s="8"/>
      <c r="O351" s="10"/>
      <c r="P351" s="10"/>
      <c r="Q351" s="10"/>
      <c r="R351" s="10"/>
      <c r="S351" s="10"/>
      <c r="T351" s="8"/>
      <c r="Y351" s="10"/>
      <c r="AA351" s="8" t="str">
        <f>IF(ISBLANK(Z351),  "", _xlfn.CONCAT("haas/entity/sensor/", LOWER(C351), "/", E351, "/config"))</f>
        <v/>
      </c>
      <c r="AB351" s="8" t="str">
        <f>IF(ISBLANK(Z351),  "", _xlfn.CONCAT(LOWER(C351), "/", E351))</f>
        <v/>
      </c>
      <c r="AE351" s="8"/>
      <c r="AO351" s="8" t="str">
        <f>IF(AND(ISBLANK(AM351), ISBLANK(AN351)), "", _xlfn.CONCAT("[", IF(ISBLANK(AM351), "", _xlfn.CONCAT("[""mac"", """, AM351, """]")), IF(ISBLANK(AN351), "", _xlfn.CONCAT(", [""ip"", """, AN351, """]")), "]"))</f>
        <v/>
      </c>
    </row>
    <row r="352" spans="1:41" ht="16" hidden="1" customHeight="1" x14ac:dyDescent="0.2">
      <c r="F352" s="8" t="str">
        <f>IF(ISBLANK(E352), "", Table2[[#This Row],[unique_id]])</f>
        <v/>
      </c>
      <c r="N352" s="8"/>
      <c r="O352" s="10"/>
      <c r="P352" s="10"/>
      <c r="Q352" s="10"/>
      <c r="R352" s="10"/>
      <c r="S352" s="10"/>
      <c r="T352" s="8"/>
      <c r="Y352" s="10"/>
      <c r="AA352" s="8" t="str">
        <f>IF(ISBLANK(Z352),  "", _xlfn.CONCAT("haas/entity/sensor/", LOWER(C352), "/", E352, "/config"))</f>
        <v/>
      </c>
      <c r="AB352" s="8" t="str">
        <f>IF(ISBLANK(Z352),  "", _xlfn.CONCAT(LOWER(C352), "/", E352))</f>
        <v/>
      </c>
      <c r="AE352" s="8"/>
      <c r="AO352" s="8" t="str">
        <f>IF(AND(ISBLANK(AM352), ISBLANK(AN352)), "", _xlfn.CONCAT("[", IF(ISBLANK(AM352), "", _xlfn.CONCAT("[""mac"", """, AM352, """]")), IF(ISBLANK(AN352), "", _xlfn.CONCAT(", [""ip"", """, AN352, """]")), "]"))</f>
        <v/>
      </c>
    </row>
    <row r="353" spans="6:41" ht="16" hidden="1" customHeight="1" x14ac:dyDescent="0.2">
      <c r="F353" s="8" t="str">
        <f>IF(ISBLANK(E353), "", Table2[[#This Row],[unique_id]])</f>
        <v/>
      </c>
      <c r="N353" s="8"/>
      <c r="O353" s="10"/>
      <c r="P353" s="10"/>
      <c r="Q353" s="10"/>
      <c r="R353" s="10"/>
      <c r="S353" s="10"/>
      <c r="T353" s="8"/>
      <c r="Y353" s="10"/>
      <c r="AA353" s="8" t="str">
        <f>IF(ISBLANK(Z353),  "", _xlfn.CONCAT("haas/entity/sensor/", LOWER(C353), "/", E353, "/config"))</f>
        <v/>
      </c>
      <c r="AB353" s="8" t="str">
        <f>IF(ISBLANK(Z353),  "", _xlfn.CONCAT(LOWER(C353), "/", E353))</f>
        <v/>
      </c>
      <c r="AE353" s="8"/>
      <c r="AO353" s="8" t="str">
        <f>IF(AND(ISBLANK(AM353), ISBLANK(AN353)), "", _xlfn.CONCAT("[", IF(ISBLANK(AM353), "", _xlfn.CONCAT("[""mac"", """, AM353, """]")), IF(ISBLANK(AN353), "", _xlfn.CONCAT(", [""ip"", """, AN353, """]")), "]"))</f>
        <v/>
      </c>
    </row>
    <row r="354" spans="6:41" ht="16" hidden="1" customHeight="1" x14ac:dyDescent="0.2">
      <c r="F354" s="8" t="str">
        <f>IF(ISBLANK(E354), "", Table2[[#This Row],[unique_id]])</f>
        <v/>
      </c>
      <c r="N354" s="8"/>
      <c r="O354" s="10"/>
      <c r="P354" s="10"/>
      <c r="Q354" s="10"/>
      <c r="R354" s="10"/>
      <c r="S354" s="10"/>
      <c r="T354" s="8"/>
      <c r="Y354" s="10"/>
      <c r="AA354" s="8" t="str">
        <f>IF(ISBLANK(Z354),  "", _xlfn.CONCAT("haas/entity/sensor/", LOWER(C354), "/", E354, "/config"))</f>
        <v/>
      </c>
      <c r="AB354" s="8" t="str">
        <f>IF(ISBLANK(Z354),  "", _xlfn.CONCAT(LOWER(C354), "/", E354))</f>
        <v/>
      </c>
      <c r="AE354" s="8"/>
      <c r="AO354" s="8" t="str">
        <f>IF(AND(ISBLANK(AM354), ISBLANK(AN354)), "", _xlfn.CONCAT("[", IF(ISBLANK(AM354), "", _xlfn.CONCAT("[""mac"", """, AM354, """]")), IF(ISBLANK(AN354), "", _xlfn.CONCAT(", [""ip"", """, AN354, """]")), "]"))</f>
        <v/>
      </c>
    </row>
    <row r="355" spans="6:41" ht="16" hidden="1" customHeight="1" x14ac:dyDescent="0.2">
      <c r="F355" s="8" t="str">
        <f>IF(ISBLANK(E355), "", Table2[[#This Row],[unique_id]])</f>
        <v/>
      </c>
      <c r="N355" s="8"/>
      <c r="O355" s="10"/>
      <c r="P355" s="10"/>
      <c r="Q355" s="10"/>
      <c r="R355" s="10"/>
      <c r="S355" s="10"/>
      <c r="T355" s="8"/>
      <c r="Y355" s="10"/>
      <c r="AA355" s="8" t="str">
        <f>IF(ISBLANK(Z355),  "", _xlfn.CONCAT("haas/entity/sensor/", LOWER(C355), "/", E355, "/config"))</f>
        <v/>
      </c>
      <c r="AB355" s="8" t="str">
        <f>IF(ISBLANK(Z355),  "", _xlfn.CONCAT(LOWER(C355), "/", E355))</f>
        <v/>
      </c>
      <c r="AE355" s="8"/>
      <c r="AO355" s="8" t="str">
        <f>IF(AND(ISBLANK(AM355), ISBLANK(AN355)), "", _xlfn.CONCAT("[", IF(ISBLANK(AM355), "", _xlfn.CONCAT("[""mac"", """, AM355, """]")), IF(ISBLANK(AN355), "", _xlfn.CONCAT(", [""ip"", """, AN355, """]")), "]"))</f>
        <v/>
      </c>
    </row>
    <row r="356" spans="6:41" ht="16" hidden="1" customHeight="1" x14ac:dyDescent="0.2">
      <c r="F356" s="8" t="str">
        <f>IF(ISBLANK(E356), "", Table2[[#This Row],[unique_id]])</f>
        <v/>
      </c>
      <c r="N356" s="8"/>
      <c r="O356" s="10"/>
      <c r="P356" s="10"/>
      <c r="Q356" s="10"/>
      <c r="R356" s="10"/>
      <c r="S356" s="10"/>
      <c r="T356" s="8"/>
      <c r="Y356" s="10"/>
      <c r="AA356" s="8" t="str">
        <f>IF(ISBLANK(Z356),  "", _xlfn.CONCAT("haas/entity/sensor/", LOWER(C356), "/", E356, "/config"))</f>
        <v/>
      </c>
      <c r="AB356" s="8" t="str">
        <f>IF(ISBLANK(Z356),  "", _xlfn.CONCAT(LOWER(C356), "/", E356))</f>
        <v/>
      </c>
      <c r="AE356" s="8"/>
      <c r="AO356" s="8" t="str">
        <f>IF(AND(ISBLANK(AM356), ISBLANK(AN356)), "", _xlfn.CONCAT("[", IF(ISBLANK(AM356), "", _xlfn.CONCAT("[""mac"", """, AM356, """]")), IF(ISBLANK(AN356), "", _xlfn.CONCAT(", [""ip"", """, AN356, """]")), "]"))</f>
        <v/>
      </c>
    </row>
    <row r="357" spans="6:41" ht="16" hidden="1" customHeight="1" x14ac:dyDescent="0.2">
      <c r="F357" s="8" t="str">
        <f>IF(ISBLANK(E357), "", Table2[[#This Row],[unique_id]])</f>
        <v/>
      </c>
      <c r="N357" s="8"/>
      <c r="O357" s="10"/>
      <c r="P357" s="10"/>
      <c r="Q357" s="10"/>
      <c r="R357" s="10"/>
      <c r="S357" s="10"/>
      <c r="T357" s="8"/>
      <c r="Y357" s="10"/>
      <c r="AA357" s="8" t="str">
        <f>IF(ISBLANK(Z357),  "", _xlfn.CONCAT("haas/entity/sensor/", LOWER(C357), "/", E357, "/config"))</f>
        <v/>
      </c>
      <c r="AB357" s="8" t="str">
        <f>IF(ISBLANK(Z357),  "", _xlfn.CONCAT(LOWER(C357), "/", E357))</f>
        <v/>
      </c>
      <c r="AE357" s="8"/>
      <c r="AO357" s="8" t="str">
        <f>IF(AND(ISBLANK(AM357), ISBLANK(AN357)), "", _xlfn.CONCAT("[", IF(ISBLANK(AM357), "", _xlfn.CONCAT("[""mac"", """, AM357, """]")), IF(ISBLANK(AN357), "", _xlfn.CONCAT(", [""ip"", """, AN357, """]")), "]"))</f>
        <v/>
      </c>
    </row>
    <row r="358" spans="6:41" ht="16" hidden="1" customHeight="1" x14ac:dyDescent="0.2">
      <c r="F358" s="8" t="str">
        <f>IF(ISBLANK(E358), "", Table2[[#This Row],[unique_id]])</f>
        <v/>
      </c>
      <c r="N358" s="8"/>
      <c r="O358" s="10"/>
      <c r="P358" s="10"/>
      <c r="Q358" s="10"/>
      <c r="R358" s="10"/>
      <c r="S358" s="10"/>
      <c r="T358" s="8"/>
      <c r="Y358" s="10"/>
      <c r="AA358" s="8" t="str">
        <f>IF(ISBLANK(Z358),  "", _xlfn.CONCAT("haas/entity/sensor/", LOWER(C358), "/", E358, "/config"))</f>
        <v/>
      </c>
      <c r="AB358" s="8" t="str">
        <f>IF(ISBLANK(Z358),  "", _xlfn.CONCAT(LOWER(C358), "/", E358))</f>
        <v/>
      </c>
      <c r="AE358" s="8"/>
      <c r="AO358" s="8" t="str">
        <f>IF(AND(ISBLANK(AM358), ISBLANK(AN358)), "", _xlfn.CONCAT("[", IF(ISBLANK(AM358), "", _xlfn.CONCAT("[""mac"", """, AM358, """]")), IF(ISBLANK(AN358), "", _xlfn.CONCAT(", [""ip"", """, AN358, """]")), "]"))</f>
        <v/>
      </c>
    </row>
    <row r="359" spans="6:41" ht="16" hidden="1" customHeight="1" x14ac:dyDescent="0.2">
      <c r="F359" s="8" t="str">
        <f>IF(ISBLANK(E359), "", Table2[[#This Row],[unique_id]])</f>
        <v/>
      </c>
      <c r="N359" s="8"/>
      <c r="O359" s="10"/>
      <c r="P359" s="10"/>
      <c r="Q359" s="10"/>
      <c r="R359" s="10"/>
      <c r="S359" s="10"/>
      <c r="T359" s="8"/>
      <c r="Y359" s="10"/>
      <c r="AA359" s="8" t="str">
        <f>IF(ISBLANK(Z359),  "", _xlfn.CONCAT("haas/entity/sensor/", LOWER(C359), "/", E359, "/config"))</f>
        <v/>
      </c>
      <c r="AB359" s="8" t="str">
        <f>IF(ISBLANK(Z359),  "", _xlfn.CONCAT(LOWER(C359), "/", E359))</f>
        <v/>
      </c>
      <c r="AE359" s="8"/>
      <c r="AO359" s="8" t="str">
        <f>IF(AND(ISBLANK(AM359), ISBLANK(AN359)), "", _xlfn.CONCAT("[", IF(ISBLANK(AM359), "", _xlfn.CONCAT("[""mac"", """, AM359, """]")), IF(ISBLANK(AN359), "", _xlfn.CONCAT(", [""ip"", """, AN359, """]")), "]"))</f>
        <v/>
      </c>
    </row>
    <row r="360" spans="6:41" ht="16" hidden="1" customHeight="1" x14ac:dyDescent="0.2">
      <c r="F360" s="8" t="str">
        <f>IF(ISBLANK(E360), "", Table2[[#This Row],[unique_id]])</f>
        <v/>
      </c>
      <c r="N360" s="8"/>
      <c r="O360" s="10"/>
      <c r="P360" s="10"/>
      <c r="Q360" s="10"/>
      <c r="R360" s="10"/>
      <c r="S360" s="10"/>
      <c r="T360" s="8"/>
      <c r="Y360" s="10"/>
      <c r="AA360" s="8" t="str">
        <f>IF(ISBLANK(Z360),  "", _xlfn.CONCAT("haas/entity/sensor/", LOWER(C360), "/", E360, "/config"))</f>
        <v/>
      </c>
      <c r="AB360" s="8" t="str">
        <f>IF(ISBLANK(Z360),  "", _xlfn.CONCAT(LOWER(C360), "/", E360))</f>
        <v/>
      </c>
      <c r="AE360" s="8"/>
      <c r="AO360" s="8" t="str">
        <f>IF(AND(ISBLANK(AM360), ISBLANK(AN360)), "", _xlfn.CONCAT("[", IF(ISBLANK(AM360), "", _xlfn.CONCAT("[""mac"", """, AM360, """]")), IF(ISBLANK(AN360), "", _xlfn.CONCAT(", [""ip"", """, AN360, """]")), "]"))</f>
        <v/>
      </c>
    </row>
    <row r="361" spans="6:41" ht="16" hidden="1" customHeight="1" x14ac:dyDescent="0.2">
      <c r="F361" s="8" t="str">
        <f>IF(ISBLANK(E361), "", Table2[[#This Row],[unique_id]])</f>
        <v/>
      </c>
      <c r="N361" s="8"/>
      <c r="O361" s="10"/>
      <c r="P361" s="10"/>
      <c r="Q361" s="10"/>
      <c r="R361" s="10"/>
      <c r="S361" s="10"/>
      <c r="T361" s="8"/>
      <c r="Y361" s="10"/>
      <c r="AA361" s="8" t="str">
        <f>IF(ISBLANK(Z361),  "", _xlfn.CONCAT("haas/entity/sensor/", LOWER(C361), "/", E361, "/config"))</f>
        <v/>
      </c>
      <c r="AB361" s="8" t="str">
        <f>IF(ISBLANK(Z361),  "", _xlfn.CONCAT(LOWER(C361), "/", E361))</f>
        <v/>
      </c>
      <c r="AE361" s="8"/>
      <c r="AO361" s="8" t="str">
        <f>IF(AND(ISBLANK(AM361), ISBLANK(AN361)), "", _xlfn.CONCAT("[", IF(ISBLANK(AM361), "", _xlfn.CONCAT("[""mac"", """, AM361, """]")), IF(ISBLANK(AN361), "", _xlfn.CONCAT(", [""ip"", """, AN361, """]")), "]"))</f>
        <v/>
      </c>
    </row>
    <row r="362" spans="6:41" ht="16" hidden="1" customHeight="1" x14ac:dyDescent="0.2">
      <c r="F362" s="8" t="str">
        <f>IF(ISBLANK(E362), "", Table2[[#This Row],[unique_id]])</f>
        <v/>
      </c>
      <c r="N362" s="8"/>
      <c r="O362" s="10"/>
      <c r="P362" s="10"/>
      <c r="Q362" s="10"/>
      <c r="R362" s="10"/>
      <c r="S362" s="10"/>
      <c r="T362" s="8"/>
      <c r="Y362" s="10"/>
      <c r="AA362" s="8" t="str">
        <f>IF(ISBLANK(Z362),  "", _xlfn.CONCAT("haas/entity/sensor/", LOWER(C362), "/", E362, "/config"))</f>
        <v/>
      </c>
      <c r="AB362" s="8" t="str">
        <f>IF(ISBLANK(Z362),  "", _xlfn.CONCAT(LOWER(C362), "/", E362))</f>
        <v/>
      </c>
      <c r="AE362" s="8"/>
      <c r="AO362" s="8" t="str">
        <f>IF(AND(ISBLANK(AM362), ISBLANK(AN362)), "", _xlfn.CONCAT("[", IF(ISBLANK(AM362), "", _xlfn.CONCAT("[""mac"", """, AM362, """]")), IF(ISBLANK(AN362), "", _xlfn.CONCAT(", [""ip"", """, AN362, """]")), "]"))</f>
        <v/>
      </c>
    </row>
    <row r="363" spans="6:41" ht="16" hidden="1" customHeight="1" x14ac:dyDescent="0.2">
      <c r="F363" s="8" t="str">
        <f>IF(ISBLANK(E363), "", Table2[[#This Row],[unique_id]])</f>
        <v/>
      </c>
      <c r="N363" s="8"/>
      <c r="O363" s="10"/>
      <c r="P363" s="10"/>
      <c r="Q363" s="10"/>
      <c r="R363" s="10"/>
      <c r="S363" s="10"/>
      <c r="T363" s="8"/>
      <c r="Y363" s="10"/>
      <c r="AA363" s="8" t="str">
        <f>IF(ISBLANK(Z363),  "", _xlfn.CONCAT("haas/entity/sensor/", LOWER(C363), "/", E363, "/config"))</f>
        <v/>
      </c>
      <c r="AB363" s="8" t="str">
        <f>IF(ISBLANK(Z363),  "", _xlfn.CONCAT(LOWER(C363), "/", E363))</f>
        <v/>
      </c>
      <c r="AE363" s="8"/>
      <c r="AO363" s="8" t="str">
        <f>IF(AND(ISBLANK(AM363), ISBLANK(AN363)), "", _xlfn.CONCAT("[", IF(ISBLANK(AM363), "", _xlfn.CONCAT("[""mac"", """, AM363, """]")), IF(ISBLANK(AN363), "", _xlfn.CONCAT(", [""ip"", """, AN363, """]")), "]"))</f>
        <v/>
      </c>
    </row>
    <row r="364" spans="6:41" ht="16" hidden="1" customHeight="1" x14ac:dyDescent="0.2">
      <c r="F364" s="8" t="str">
        <f>IF(ISBLANK(E364), "", Table2[[#This Row],[unique_id]])</f>
        <v/>
      </c>
      <c r="N364" s="8"/>
      <c r="O364" s="10"/>
      <c r="P364" s="10"/>
      <c r="Q364" s="10"/>
      <c r="R364" s="10"/>
      <c r="S364" s="10"/>
      <c r="T364" s="8"/>
      <c r="Y364" s="10"/>
      <c r="AA364" s="8" t="str">
        <f>IF(ISBLANK(Z364),  "", _xlfn.CONCAT("haas/entity/sensor/", LOWER(C364), "/", E364, "/config"))</f>
        <v/>
      </c>
      <c r="AB364" s="8" t="str">
        <f>IF(ISBLANK(Z364),  "", _xlfn.CONCAT(LOWER(C364), "/", E364))</f>
        <v/>
      </c>
      <c r="AE364" s="8"/>
      <c r="AO364" s="8" t="str">
        <f>IF(AND(ISBLANK(AM364), ISBLANK(AN364)), "", _xlfn.CONCAT("[", IF(ISBLANK(AM364), "", _xlfn.CONCAT("[""mac"", """, AM364, """]")), IF(ISBLANK(AN364), "", _xlfn.CONCAT(", [""ip"", """, AN364, """]")), "]"))</f>
        <v/>
      </c>
    </row>
    <row r="365" spans="6:41" ht="16" hidden="1" customHeight="1" x14ac:dyDescent="0.2">
      <c r="F365" s="8" t="str">
        <f>IF(ISBLANK(E365), "", Table2[[#This Row],[unique_id]])</f>
        <v/>
      </c>
      <c r="N365" s="8"/>
      <c r="O365" s="10"/>
      <c r="P365" s="10"/>
      <c r="Q365" s="10"/>
      <c r="R365" s="10"/>
      <c r="S365" s="10"/>
      <c r="T365" s="8"/>
      <c r="Y365" s="10"/>
      <c r="AA365" s="8" t="str">
        <f>IF(ISBLANK(Z365),  "", _xlfn.CONCAT("haas/entity/sensor/", LOWER(C365), "/", E365, "/config"))</f>
        <v/>
      </c>
      <c r="AB365" s="8" t="str">
        <f>IF(ISBLANK(Z365),  "", _xlfn.CONCAT(LOWER(C365), "/", E365))</f>
        <v/>
      </c>
      <c r="AE365" s="8"/>
      <c r="AO365" s="8" t="str">
        <f>IF(AND(ISBLANK(AM365), ISBLANK(AN365)), "", _xlfn.CONCAT("[", IF(ISBLANK(AM365), "", _xlfn.CONCAT("[""mac"", """, AM365, """]")), IF(ISBLANK(AN365), "", _xlfn.CONCAT(", [""ip"", """, AN365, """]")), "]"))</f>
        <v/>
      </c>
    </row>
    <row r="366" spans="6:41" ht="16" hidden="1" customHeight="1" x14ac:dyDescent="0.2">
      <c r="F366" s="8" t="str">
        <f>IF(ISBLANK(E366), "", Table2[[#This Row],[unique_id]])</f>
        <v/>
      </c>
      <c r="N366" s="8"/>
      <c r="O366" s="10"/>
      <c r="P366" s="10"/>
      <c r="Q366" s="10"/>
      <c r="R366" s="10"/>
      <c r="S366" s="10"/>
      <c r="T366" s="8"/>
      <c r="Y366" s="10"/>
      <c r="AA366" s="8" t="str">
        <f>IF(ISBLANK(Z366),  "", _xlfn.CONCAT("haas/entity/sensor/", LOWER(C366), "/", E366, "/config"))</f>
        <v/>
      </c>
      <c r="AB366" s="8" t="str">
        <f>IF(ISBLANK(Z366),  "", _xlfn.CONCAT(LOWER(C366), "/", E366))</f>
        <v/>
      </c>
      <c r="AE366" s="8"/>
      <c r="AO366" s="8" t="str">
        <f>IF(AND(ISBLANK(AM366), ISBLANK(AN366)), "", _xlfn.CONCAT("[", IF(ISBLANK(AM366), "", _xlfn.CONCAT("[""mac"", """, AM366, """]")), IF(ISBLANK(AN366), "", _xlfn.CONCAT(", [""ip"", """, AN366, """]")), "]"))</f>
        <v/>
      </c>
    </row>
    <row r="367" spans="6:41" ht="16" hidden="1" customHeight="1" x14ac:dyDescent="0.2">
      <c r="F367" s="8" t="str">
        <f>IF(ISBLANK(E367), "", Table2[[#This Row],[unique_id]])</f>
        <v/>
      </c>
      <c r="N367" s="8"/>
      <c r="O367" s="10"/>
      <c r="P367" s="10"/>
      <c r="Q367" s="10"/>
      <c r="R367" s="10"/>
      <c r="S367" s="10"/>
      <c r="T367" s="8"/>
      <c r="Y367" s="10"/>
      <c r="AA367" s="8" t="str">
        <f>IF(ISBLANK(Z367),  "", _xlfn.CONCAT("haas/entity/sensor/", LOWER(C367), "/", E367, "/config"))</f>
        <v/>
      </c>
      <c r="AB367" s="8" t="str">
        <f>IF(ISBLANK(Z367),  "", _xlfn.CONCAT(LOWER(C367), "/", E367))</f>
        <v/>
      </c>
      <c r="AE367" s="8"/>
      <c r="AO367" s="8" t="str">
        <f>IF(AND(ISBLANK(AM367), ISBLANK(AN367)), "", _xlfn.CONCAT("[", IF(ISBLANK(AM367), "", _xlfn.CONCAT("[""mac"", """, AM367, """]")), IF(ISBLANK(AN367), "", _xlfn.CONCAT(", [""ip"", """, AN367, """]")), "]"))</f>
        <v/>
      </c>
    </row>
    <row r="368" spans="6:41" ht="16" hidden="1" customHeight="1" x14ac:dyDescent="0.2">
      <c r="F368" s="8" t="str">
        <f>IF(ISBLANK(E368), "", Table2[[#This Row],[unique_id]])</f>
        <v/>
      </c>
      <c r="N368" s="8"/>
      <c r="O368" s="10"/>
      <c r="P368" s="10"/>
      <c r="Q368" s="10"/>
      <c r="R368" s="10"/>
      <c r="S368" s="10"/>
      <c r="T368" s="8"/>
      <c r="Y368" s="10"/>
      <c r="AA368" s="8" t="str">
        <f>IF(ISBLANK(Z368),  "", _xlfn.CONCAT("haas/entity/sensor/", LOWER(C368), "/", E368, "/config"))</f>
        <v/>
      </c>
      <c r="AB368" s="8" t="str">
        <f>IF(ISBLANK(Z368),  "", _xlfn.CONCAT(LOWER(C368), "/", E368))</f>
        <v/>
      </c>
      <c r="AE368" s="8"/>
      <c r="AO368" s="8" t="str">
        <f>IF(AND(ISBLANK(AM368), ISBLANK(AN368)), "", _xlfn.CONCAT("[", IF(ISBLANK(AM368), "", _xlfn.CONCAT("[""mac"", """, AM368, """]")), IF(ISBLANK(AN368), "", _xlfn.CONCAT(", [""ip"", """, AN368, """]")), "]"))</f>
        <v/>
      </c>
    </row>
    <row r="369" spans="6:41" ht="16" hidden="1" customHeight="1" x14ac:dyDescent="0.2">
      <c r="F369" s="8" t="str">
        <f>IF(ISBLANK(E369), "", Table2[[#This Row],[unique_id]])</f>
        <v/>
      </c>
      <c r="N369" s="8"/>
      <c r="O369" s="10"/>
      <c r="P369" s="10"/>
      <c r="Q369" s="10"/>
      <c r="R369" s="10"/>
      <c r="S369" s="10"/>
      <c r="T369" s="8"/>
      <c r="Y369" s="10"/>
      <c r="AA369" s="8" t="str">
        <f>IF(ISBLANK(Z369),  "", _xlfn.CONCAT("haas/entity/sensor/", LOWER(C369), "/", E369, "/config"))</f>
        <v/>
      </c>
      <c r="AB369" s="8" t="str">
        <f>IF(ISBLANK(Z369),  "", _xlfn.CONCAT(LOWER(C369), "/", E369))</f>
        <v/>
      </c>
      <c r="AE369" s="8"/>
      <c r="AO369" s="8" t="str">
        <f>IF(AND(ISBLANK(AM369), ISBLANK(AN369)), "", _xlfn.CONCAT("[", IF(ISBLANK(AM369), "", _xlfn.CONCAT("[""mac"", """, AM369, """]")), IF(ISBLANK(AN369), "", _xlfn.CONCAT(", [""ip"", """, AN369, """]")), "]"))</f>
        <v/>
      </c>
    </row>
    <row r="370" spans="6:41" ht="16" hidden="1" customHeight="1" x14ac:dyDescent="0.2">
      <c r="F370" s="8" t="str">
        <f>IF(ISBLANK(E370), "", Table2[[#This Row],[unique_id]])</f>
        <v/>
      </c>
      <c r="N370" s="8"/>
      <c r="O370" s="10"/>
      <c r="P370" s="10"/>
      <c r="Q370" s="10"/>
      <c r="R370" s="10"/>
      <c r="S370" s="10"/>
      <c r="T370" s="8"/>
      <c r="Y370" s="10"/>
      <c r="AA370" s="8" t="str">
        <f>IF(ISBLANK(Z370),  "", _xlfn.CONCAT("haas/entity/sensor/", LOWER(C370), "/", E370, "/config"))</f>
        <v/>
      </c>
      <c r="AB370" s="8" t="str">
        <f>IF(ISBLANK(Z370),  "", _xlfn.CONCAT(LOWER(C370), "/", E370))</f>
        <v/>
      </c>
      <c r="AE370" s="8"/>
      <c r="AO370" s="8" t="str">
        <f>IF(AND(ISBLANK(AM370), ISBLANK(AN370)), "", _xlfn.CONCAT("[", IF(ISBLANK(AM370), "", _xlfn.CONCAT("[""mac"", """, AM370, """]")), IF(ISBLANK(AN370), "", _xlfn.CONCAT(", [""ip"", """, AN370, """]")), "]"))</f>
        <v/>
      </c>
    </row>
    <row r="371" spans="6:41" ht="16" hidden="1" customHeight="1" x14ac:dyDescent="0.2">
      <c r="F371" s="8" t="str">
        <f>IF(ISBLANK(E371), "", Table2[[#This Row],[unique_id]])</f>
        <v/>
      </c>
      <c r="N371" s="8"/>
      <c r="O371" s="10"/>
      <c r="P371" s="10"/>
      <c r="Q371" s="10"/>
      <c r="R371" s="10"/>
      <c r="S371" s="10"/>
      <c r="T371" s="8"/>
      <c r="Y371" s="10"/>
      <c r="AA371" s="8" t="str">
        <f>IF(ISBLANK(Z371),  "", _xlfn.CONCAT("haas/entity/sensor/", LOWER(C371), "/", E371, "/config"))</f>
        <v/>
      </c>
      <c r="AB371" s="8" t="str">
        <f>IF(ISBLANK(Z371),  "", _xlfn.CONCAT(LOWER(C371), "/", E371))</f>
        <v/>
      </c>
      <c r="AE371" s="8"/>
      <c r="AO371" s="8" t="str">
        <f>IF(AND(ISBLANK(AM371), ISBLANK(AN371)), "", _xlfn.CONCAT("[", IF(ISBLANK(AM371), "", _xlfn.CONCAT("[""mac"", """, AM371, """]")), IF(ISBLANK(AN371), "", _xlfn.CONCAT(", [""ip"", """, AN371, """]")), "]"))</f>
        <v/>
      </c>
    </row>
    <row r="372" spans="6:41" ht="16" hidden="1" customHeight="1" x14ac:dyDescent="0.2">
      <c r="F372" s="8" t="str">
        <f>IF(ISBLANK(E372), "", Table2[[#This Row],[unique_id]])</f>
        <v/>
      </c>
      <c r="N372" s="8"/>
      <c r="O372" s="10"/>
      <c r="P372" s="10"/>
      <c r="Q372" s="10"/>
      <c r="R372" s="10"/>
      <c r="S372" s="10"/>
      <c r="T372" s="8"/>
      <c r="Y372" s="10"/>
      <c r="AA372" s="8" t="str">
        <f>IF(ISBLANK(Z372),  "", _xlfn.CONCAT("haas/entity/sensor/", LOWER(C372), "/", E372, "/config"))</f>
        <v/>
      </c>
      <c r="AB372" s="8" t="str">
        <f>IF(ISBLANK(Z372),  "", _xlfn.CONCAT(LOWER(C372), "/", E372))</f>
        <v/>
      </c>
      <c r="AE372" s="8"/>
      <c r="AO372" s="8" t="str">
        <f>IF(AND(ISBLANK(AM372), ISBLANK(AN372)), "", _xlfn.CONCAT("[", IF(ISBLANK(AM372), "", _xlfn.CONCAT("[""mac"", """, AM372, """]")), IF(ISBLANK(AN372), "", _xlfn.CONCAT(", [""ip"", """, AN372, """]")), "]"))</f>
        <v/>
      </c>
    </row>
    <row r="373" spans="6:41" ht="16" hidden="1" customHeight="1" x14ac:dyDescent="0.2">
      <c r="F373" s="8" t="str">
        <f>IF(ISBLANK(E373), "", Table2[[#This Row],[unique_id]])</f>
        <v/>
      </c>
      <c r="N373" s="8"/>
      <c r="O373" s="10"/>
      <c r="P373" s="10"/>
      <c r="Q373" s="10"/>
      <c r="R373" s="10"/>
      <c r="S373" s="10"/>
      <c r="T373" s="8"/>
      <c r="Y373" s="10"/>
      <c r="AA373" s="8" t="str">
        <f>IF(ISBLANK(Z373),  "", _xlfn.CONCAT("haas/entity/sensor/", LOWER(C373), "/", E373, "/config"))</f>
        <v/>
      </c>
      <c r="AB373" s="8" t="str">
        <f>IF(ISBLANK(Z373),  "", _xlfn.CONCAT(LOWER(C373), "/", E373))</f>
        <v/>
      </c>
      <c r="AE373" s="8"/>
      <c r="AO373" s="8" t="str">
        <f>IF(AND(ISBLANK(AM373), ISBLANK(AN373)), "", _xlfn.CONCAT("[", IF(ISBLANK(AM373), "", _xlfn.CONCAT("[""mac"", """, AM373, """]")), IF(ISBLANK(AN373), "", _xlfn.CONCAT(", [""ip"", """, AN373, """]")), "]"))</f>
        <v/>
      </c>
    </row>
    <row r="374" spans="6:41" ht="16" hidden="1" customHeight="1" x14ac:dyDescent="0.2">
      <c r="F374" s="8" t="str">
        <f>IF(ISBLANK(E374), "", Table2[[#This Row],[unique_id]])</f>
        <v/>
      </c>
      <c r="N374" s="8"/>
      <c r="O374" s="10"/>
      <c r="P374" s="10"/>
      <c r="Q374" s="10"/>
      <c r="R374" s="10"/>
      <c r="S374" s="10"/>
      <c r="T374" s="8"/>
      <c r="Y374" s="10"/>
      <c r="AA374" s="8" t="str">
        <f>IF(ISBLANK(Z374),  "", _xlfn.CONCAT("haas/entity/sensor/", LOWER(C374), "/", E374, "/config"))</f>
        <v/>
      </c>
      <c r="AB374" s="8" t="str">
        <f>IF(ISBLANK(Z374),  "", _xlfn.CONCAT(LOWER(C374), "/", E374))</f>
        <v/>
      </c>
      <c r="AE374" s="8"/>
      <c r="AO374" s="8" t="str">
        <f>IF(AND(ISBLANK(AM374), ISBLANK(AN374)), "", _xlfn.CONCAT("[", IF(ISBLANK(AM374), "", _xlfn.CONCAT("[""mac"", """, AM374, """]")), IF(ISBLANK(AN374), "", _xlfn.CONCAT(", [""ip"", """, AN374, """]")), "]"))</f>
        <v/>
      </c>
    </row>
    <row r="375" spans="6:41" ht="16" hidden="1" customHeight="1" x14ac:dyDescent="0.2">
      <c r="F375" s="8" t="str">
        <f>IF(ISBLANK(E375), "", Table2[[#This Row],[unique_id]])</f>
        <v/>
      </c>
      <c r="N375" s="8"/>
      <c r="O375" s="10"/>
      <c r="P375" s="10"/>
      <c r="Q375" s="10"/>
      <c r="R375" s="10"/>
      <c r="S375" s="10"/>
      <c r="T375" s="8"/>
      <c r="Y375" s="10"/>
      <c r="AA375" s="8" t="str">
        <f>IF(ISBLANK(Z375),  "", _xlfn.CONCAT("haas/entity/sensor/", LOWER(C375), "/", E375, "/config"))</f>
        <v/>
      </c>
      <c r="AB375" s="8" t="str">
        <f>IF(ISBLANK(Z375),  "", _xlfn.CONCAT(LOWER(C375), "/", E375))</f>
        <v/>
      </c>
      <c r="AO375" s="8" t="str">
        <f>IF(AND(ISBLANK(AM375), ISBLANK(AN375)), "", _xlfn.CONCAT("[", IF(ISBLANK(AM375), "", _xlfn.CONCAT("[""mac"", """, AM375, """]")), IF(ISBLANK(AN375), "", _xlfn.CONCAT(", [""ip"", """, AN375, """]")), "]"))</f>
        <v/>
      </c>
    </row>
    <row r="376" spans="6:41" ht="16" hidden="1" customHeight="1" x14ac:dyDescent="0.2">
      <c r="F376" s="8" t="str">
        <f>IF(ISBLANK(E376), "", Table2[[#This Row],[unique_id]])</f>
        <v/>
      </c>
      <c r="N376" s="8"/>
      <c r="O376" s="10"/>
      <c r="P376" s="10"/>
      <c r="Q376" s="10"/>
      <c r="R376" s="10"/>
      <c r="S376" s="10"/>
      <c r="T376" s="8"/>
      <c r="Y376" s="10"/>
      <c r="AA376" s="8" t="str">
        <f>IF(ISBLANK(Z376),  "", _xlfn.CONCAT("haas/entity/sensor/", LOWER(C376), "/", E376, "/config"))</f>
        <v/>
      </c>
      <c r="AB376" s="8" t="str">
        <f>IF(ISBLANK(Z376),  "", _xlfn.CONCAT(LOWER(C376), "/", E376))</f>
        <v/>
      </c>
      <c r="AO376" s="8" t="str">
        <f>IF(AND(ISBLANK(AM376), ISBLANK(AN376)), "", _xlfn.CONCAT("[", IF(ISBLANK(AM376), "", _xlfn.CONCAT("[""mac"", """, AM376, """]")), IF(ISBLANK(AN376), "", _xlfn.CONCAT(", [""ip"", """, AN376, """]")), "]"))</f>
        <v/>
      </c>
    </row>
    <row r="377" spans="6:41" ht="16" hidden="1" customHeight="1" x14ac:dyDescent="0.2">
      <c r="F377" s="8" t="str">
        <f>IF(ISBLANK(E377), "", Table2[[#This Row],[unique_id]])</f>
        <v/>
      </c>
      <c r="N377" s="8"/>
      <c r="O377" s="10"/>
      <c r="P377" s="10"/>
      <c r="Q377" s="10"/>
      <c r="R377" s="10"/>
      <c r="S377" s="10"/>
      <c r="T377" s="8"/>
      <c r="Y377" s="10"/>
      <c r="AA377" s="8" t="str">
        <f>IF(ISBLANK(Z377),  "", _xlfn.CONCAT("haas/entity/sensor/", LOWER(C377), "/", E377, "/config"))</f>
        <v/>
      </c>
      <c r="AB377" s="8" t="str">
        <f>IF(ISBLANK(Z377),  "", _xlfn.CONCAT(LOWER(C377), "/", E377))</f>
        <v/>
      </c>
      <c r="AE377" s="11"/>
      <c r="AO377" s="8" t="str">
        <f>IF(AND(ISBLANK(AM377), ISBLANK(AN377)), "", _xlfn.CONCAT("[", IF(ISBLANK(AM377), "", _xlfn.CONCAT("[""mac"", """, AM377, """]")), IF(ISBLANK(AN377), "", _xlfn.CONCAT(", [""ip"", """, AN377, """]")), "]"))</f>
        <v/>
      </c>
    </row>
    <row r="378" spans="6:41" ht="16" hidden="1" customHeight="1" x14ac:dyDescent="0.2">
      <c r="F378" s="8" t="str">
        <f>IF(ISBLANK(E378), "", Table2[[#This Row],[unique_id]])</f>
        <v/>
      </c>
      <c r="N378" s="8"/>
      <c r="O378" s="10"/>
      <c r="P378" s="10"/>
      <c r="Q378" s="10"/>
      <c r="R378" s="10"/>
      <c r="S378" s="10"/>
      <c r="T378" s="8"/>
      <c r="Y378" s="10"/>
      <c r="AA378" s="8" t="str">
        <f>IF(ISBLANK(Z378),  "", _xlfn.CONCAT("haas/entity/sensor/", LOWER(C378), "/", E378, "/config"))</f>
        <v/>
      </c>
      <c r="AB378" s="8" t="str">
        <f>IF(ISBLANK(Z378),  "", _xlfn.CONCAT(LOWER(C378), "/", E378))</f>
        <v/>
      </c>
      <c r="AO378" s="8" t="str">
        <f>IF(AND(ISBLANK(AM378), ISBLANK(AN378)), "", _xlfn.CONCAT("[", IF(ISBLANK(AM378), "", _xlfn.CONCAT("[""mac"", """, AM378, """]")), IF(ISBLANK(AN378), "", _xlfn.CONCAT(", [""ip"", """, AN378, """]")), "]"))</f>
        <v/>
      </c>
    </row>
    <row r="379" spans="6:41" ht="16" hidden="1" customHeight="1" x14ac:dyDescent="0.2">
      <c r="F379" s="8" t="str">
        <f>IF(ISBLANK(E379), "", Table2[[#This Row],[unique_id]])</f>
        <v/>
      </c>
      <c r="N379" s="8"/>
      <c r="O379" s="10"/>
      <c r="P379" s="10"/>
      <c r="Q379" s="10"/>
      <c r="R379" s="10"/>
      <c r="S379" s="10"/>
      <c r="T379" s="8"/>
      <c r="Y379" s="10"/>
      <c r="AA379" s="8" t="str">
        <f>IF(ISBLANK(Z379),  "", _xlfn.CONCAT("haas/entity/sensor/", LOWER(C379), "/", E379, "/config"))</f>
        <v/>
      </c>
      <c r="AB379" s="8" t="str">
        <f>IF(ISBLANK(Z379),  "", _xlfn.CONCAT(LOWER(C379), "/", E379))</f>
        <v/>
      </c>
      <c r="AE379" s="11"/>
      <c r="AO379" s="8" t="str">
        <f>IF(AND(ISBLANK(AM379), ISBLANK(AN379)), "", _xlfn.CONCAT("[", IF(ISBLANK(AM379), "", _xlfn.CONCAT("[""mac"", """, AM379, """]")), IF(ISBLANK(AN379), "", _xlfn.CONCAT(", [""ip"", """, AN379, """]")), "]"))</f>
        <v/>
      </c>
    </row>
    <row r="380" spans="6:41" ht="16" hidden="1" customHeight="1" x14ac:dyDescent="0.2">
      <c r="F380" s="8" t="str">
        <f>IF(ISBLANK(E380), "", Table2[[#This Row],[unique_id]])</f>
        <v/>
      </c>
      <c r="N380" s="8"/>
      <c r="O380" s="10"/>
      <c r="P380" s="10"/>
      <c r="Q380" s="10"/>
      <c r="R380" s="10"/>
      <c r="S380" s="10"/>
      <c r="T380" s="8"/>
      <c r="Y380" s="10"/>
      <c r="AA380" s="8" t="str">
        <f>IF(ISBLANK(Z380),  "", _xlfn.CONCAT("haas/entity/sensor/", LOWER(C380), "/", E380, "/config"))</f>
        <v/>
      </c>
      <c r="AB380" s="8" t="str">
        <f>IF(ISBLANK(Z380),  "", _xlfn.CONCAT(LOWER(C380), "/", E380))</f>
        <v/>
      </c>
      <c r="AE380" s="11"/>
      <c r="AO380" s="8" t="str">
        <f>IF(AND(ISBLANK(AM380), ISBLANK(AN380)), "", _xlfn.CONCAT("[", IF(ISBLANK(AM380), "", _xlfn.CONCAT("[""mac"", """, AM380, """]")), IF(ISBLANK(AN380), "", _xlfn.CONCAT(", [""ip"", """, AN380, """]")), "]"))</f>
        <v/>
      </c>
    </row>
    <row r="381" spans="6:41" ht="16" hidden="1" customHeight="1" x14ac:dyDescent="0.2">
      <c r="F381" s="8" t="str">
        <f>IF(ISBLANK(E381), "", Table2[[#This Row],[unique_id]])</f>
        <v/>
      </c>
      <c r="N381" s="8"/>
      <c r="O381" s="10"/>
      <c r="P381" s="10"/>
      <c r="Q381" s="10"/>
      <c r="R381" s="10"/>
      <c r="S381" s="10"/>
      <c r="T381" s="8"/>
      <c r="Y381" s="10"/>
      <c r="AA381" s="8" t="str">
        <f>IF(ISBLANK(Z381),  "", _xlfn.CONCAT("haas/entity/sensor/", LOWER(C381), "/", E381, "/config"))</f>
        <v/>
      </c>
      <c r="AB381" s="8" t="str">
        <f>IF(ISBLANK(Z381),  "", _xlfn.CONCAT(LOWER(C381), "/", E381))</f>
        <v/>
      </c>
      <c r="AE381" s="11"/>
      <c r="AO381" s="8" t="str">
        <f>IF(AND(ISBLANK(AM381), ISBLANK(AN381)), "", _xlfn.CONCAT("[", IF(ISBLANK(AM381), "", _xlfn.CONCAT("[""mac"", """, AM381, """]")), IF(ISBLANK(AN381), "", _xlfn.CONCAT(", [""ip"", """, AN381, """]")), "]"))</f>
        <v/>
      </c>
    </row>
    <row r="382" spans="6:41" ht="16" hidden="1" customHeight="1" x14ac:dyDescent="0.2">
      <c r="F382" s="8" t="str">
        <f>IF(ISBLANK(E382), "", Table2[[#This Row],[unique_id]])</f>
        <v/>
      </c>
      <c r="N382" s="8"/>
      <c r="O382" s="10"/>
      <c r="P382" s="10"/>
      <c r="Q382" s="10"/>
      <c r="R382" s="10"/>
      <c r="S382" s="10"/>
      <c r="T382" s="8"/>
      <c r="Y382" s="10"/>
      <c r="AA382" s="8" t="str">
        <f>IF(ISBLANK(Z382),  "", _xlfn.CONCAT("haas/entity/sensor/", LOWER(C382), "/", E382, "/config"))</f>
        <v/>
      </c>
      <c r="AB382" s="8" t="str">
        <f>IF(ISBLANK(Z382),  "", _xlfn.CONCAT(LOWER(C382), "/", E382))</f>
        <v/>
      </c>
      <c r="AO382" s="8" t="str">
        <f>IF(AND(ISBLANK(AM382), ISBLANK(AN382)), "", _xlfn.CONCAT("[", IF(ISBLANK(AM382), "", _xlfn.CONCAT("[""mac"", """, AM382, """]")), IF(ISBLANK(AN382), "", _xlfn.CONCAT(", [""ip"", """, AN382, """]")), "]"))</f>
        <v/>
      </c>
    </row>
    <row r="383" spans="6:41" ht="16" hidden="1" customHeight="1" x14ac:dyDescent="0.2">
      <c r="F383" s="8" t="str">
        <f>IF(ISBLANK(E383), "", Table2[[#This Row],[unique_id]])</f>
        <v/>
      </c>
      <c r="N383" s="8"/>
      <c r="O383" s="10"/>
      <c r="P383" s="10"/>
      <c r="Q383" s="10"/>
      <c r="R383" s="10"/>
      <c r="S383" s="10"/>
      <c r="T383" s="8"/>
      <c r="Y383" s="10"/>
      <c r="AA383" s="8" t="str">
        <f>IF(ISBLANK(Z383),  "", _xlfn.CONCAT("haas/entity/sensor/", LOWER(C383), "/", E383, "/config"))</f>
        <v/>
      </c>
      <c r="AB383" s="8" t="str">
        <f>IF(ISBLANK(Z383),  "", _xlfn.CONCAT(LOWER(C383), "/", E383))</f>
        <v/>
      </c>
      <c r="AE383" s="11"/>
      <c r="AO383" s="8" t="str">
        <f>IF(AND(ISBLANK(AM383), ISBLANK(AN383)), "", _xlfn.CONCAT("[", IF(ISBLANK(AM383), "", _xlfn.CONCAT("[""mac"", """, AM383, """]")), IF(ISBLANK(AN383), "", _xlfn.CONCAT(", [""ip"", """, AN383, """]")), "]"))</f>
        <v/>
      </c>
    </row>
    <row r="384" spans="6:41" ht="16" hidden="1" customHeight="1" x14ac:dyDescent="0.2">
      <c r="F384" s="8" t="str">
        <f>IF(ISBLANK(E384), "", Table2[[#This Row],[unique_id]])</f>
        <v/>
      </c>
      <c r="N384" s="8"/>
      <c r="O384" s="10"/>
      <c r="P384" s="10"/>
      <c r="Q384" s="10"/>
      <c r="R384" s="10"/>
      <c r="S384" s="10"/>
      <c r="T384" s="8"/>
      <c r="Y384" s="10"/>
      <c r="AA384" s="8" t="str">
        <f>IF(ISBLANK(Z384),  "", _xlfn.CONCAT("haas/entity/sensor/", LOWER(C384), "/", E384, "/config"))</f>
        <v/>
      </c>
      <c r="AB384" s="8" t="str">
        <f>IF(ISBLANK(Z384),  "", _xlfn.CONCAT(LOWER(C384), "/", E384))</f>
        <v/>
      </c>
      <c r="AO384" s="8" t="str">
        <f>IF(AND(ISBLANK(AM384), ISBLANK(AN384)), "", _xlfn.CONCAT("[", IF(ISBLANK(AM384), "", _xlfn.CONCAT("[""mac"", """, AM384, """]")), IF(ISBLANK(AN384), "", _xlfn.CONCAT(", [""ip"", """, AN384, """]")), "]"))</f>
        <v/>
      </c>
    </row>
    <row r="385" spans="6:41" ht="16" hidden="1" customHeight="1" x14ac:dyDescent="0.2">
      <c r="F385" s="8" t="str">
        <f>IF(ISBLANK(E385), "", Table2[[#This Row],[unique_id]])</f>
        <v/>
      </c>
      <c r="N385" s="8"/>
      <c r="O385" s="10"/>
      <c r="P385" s="10"/>
      <c r="Q385" s="10"/>
      <c r="R385" s="10"/>
      <c r="S385" s="10"/>
      <c r="T385" s="8"/>
      <c r="Y385" s="10"/>
      <c r="AA385" s="8" t="str">
        <f>IF(ISBLANK(Z385),  "", _xlfn.CONCAT("haas/entity/sensor/", LOWER(C385), "/", E385, "/config"))</f>
        <v/>
      </c>
      <c r="AB385" s="8" t="str">
        <f>IF(ISBLANK(Z385),  "", _xlfn.CONCAT(LOWER(C385), "/", E385))</f>
        <v/>
      </c>
      <c r="AO385" s="8" t="str">
        <f>IF(AND(ISBLANK(AM385), ISBLANK(AN385)), "", _xlfn.CONCAT("[", IF(ISBLANK(AM385), "", _xlfn.CONCAT("[""mac"", """, AM385, """]")), IF(ISBLANK(AN385), "", _xlfn.CONCAT(", [""ip"", """, AN385, """]")), "]"))</f>
        <v/>
      </c>
    </row>
    <row r="386" spans="6:41" ht="16" hidden="1" customHeight="1" x14ac:dyDescent="0.2">
      <c r="F386" s="8" t="str">
        <f>IF(ISBLANK(E386), "", Table2[[#This Row],[unique_id]])</f>
        <v/>
      </c>
      <c r="N386" s="8"/>
      <c r="O386" s="10"/>
      <c r="P386" s="10"/>
      <c r="Q386" s="10"/>
      <c r="R386" s="10"/>
      <c r="S386" s="10"/>
      <c r="T386" s="8"/>
      <c r="Y386" s="10"/>
      <c r="AA386" s="8" t="str">
        <f>IF(ISBLANK(Z386),  "", _xlfn.CONCAT("haas/entity/sensor/", LOWER(C386), "/", E386, "/config"))</f>
        <v/>
      </c>
      <c r="AB386" s="8" t="str">
        <f>IF(ISBLANK(Z386),  "", _xlfn.CONCAT(LOWER(C386), "/", E386))</f>
        <v/>
      </c>
      <c r="AO386" s="8" t="str">
        <f>IF(AND(ISBLANK(AM386), ISBLANK(AN386)), "", _xlfn.CONCAT("[", IF(ISBLANK(AM386), "", _xlfn.CONCAT("[""mac"", """, AM386, """]")), IF(ISBLANK(AN386), "", _xlfn.CONCAT(", [""ip"", """, AN386, """]")), "]"))</f>
        <v/>
      </c>
    </row>
    <row r="387" spans="6:41" ht="16" hidden="1" customHeight="1" x14ac:dyDescent="0.2">
      <c r="F387" s="8" t="str">
        <f>IF(ISBLANK(E387), "", Table2[[#This Row],[unique_id]])</f>
        <v/>
      </c>
      <c r="N387" s="8"/>
      <c r="O387" s="10"/>
      <c r="P387" s="10"/>
      <c r="Q387" s="10"/>
      <c r="R387" s="10"/>
      <c r="S387" s="10"/>
      <c r="T387" s="8"/>
      <c r="Y387" s="10"/>
      <c r="AA387" s="8" t="str">
        <f>IF(ISBLANK(Z387),  "", _xlfn.CONCAT("haas/entity/sensor/", LOWER(C387), "/", E387, "/config"))</f>
        <v/>
      </c>
      <c r="AB387" s="8" t="str">
        <f>IF(ISBLANK(Z387),  "", _xlfn.CONCAT(LOWER(C387), "/", E387))</f>
        <v/>
      </c>
      <c r="AO387" s="8" t="str">
        <f>IF(AND(ISBLANK(AM387), ISBLANK(AN387)), "", _xlfn.CONCAT("[", IF(ISBLANK(AM387), "", _xlfn.CONCAT("[""mac"", """, AM387, """]")), IF(ISBLANK(AN387), "", _xlfn.CONCAT(", [""ip"", """, AN387, """]")), "]"))</f>
        <v/>
      </c>
    </row>
    <row r="388" spans="6:41" ht="16" hidden="1" customHeight="1" x14ac:dyDescent="0.2">
      <c r="F388" s="8" t="str">
        <f>IF(ISBLANK(E388), "", Table2[[#This Row],[unique_id]])</f>
        <v/>
      </c>
      <c r="N388" s="8"/>
      <c r="O388" s="10"/>
      <c r="P388" s="10"/>
      <c r="Q388" s="10"/>
      <c r="R388" s="10"/>
      <c r="S388" s="10"/>
      <c r="T388" s="8"/>
      <c r="Y388" s="10"/>
      <c r="AA388" s="8" t="str">
        <f>IF(ISBLANK(Z388),  "", _xlfn.CONCAT("haas/entity/sensor/", LOWER(C388), "/", E388, "/config"))</f>
        <v/>
      </c>
      <c r="AB388" s="8" t="str">
        <f>IF(ISBLANK(Z388),  "", _xlfn.CONCAT(LOWER(C388), "/", E388))</f>
        <v/>
      </c>
      <c r="AO388" s="8" t="str">
        <f>IF(AND(ISBLANK(AM388), ISBLANK(AN388)), "", _xlfn.CONCAT("[", IF(ISBLANK(AM388), "", _xlfn.CONCAT("[""mac"", """, AM388, """]")), IF(ISBLANK(AN388), "", _xlfn.CONCAT(", [""ip"", """, AN388, """]")), "]"))</f>
        <v/>
      </c>
    </row>
    <row r="389" spans="6:41" ht="16" hidden="1" customHeight="1" x14ac:dyDescent="0.2">
      <c r="F389" s="8" t="str">
        <f>IF(ISBLANK(E389), "", Table2[[#This Row],[unique_id]])</f>
        <v/>
      </c>
      <c r="N389" s="8"/>
      <c r="O389" s="10"/>
      <c r="P389" s="10"/>
      <c r="Q389" s="10"/>
      <c r="R389" s="10"/>
      <c r="S389" s="10"/>
      <c r="T389" s="8"/>
      <c r="Y389" s="10"/>
      <c r="AA389" s="8" t="str">
        <f>IF(ISBLANK(Z389),  "", _xlfn.CONCAT("haas/entity/sensor/", LOWER(C389), "/", E389, "/config"))</f>
        <v/>
      </c>
      <c r="AB389" s="8" t="str">
        <f>IF(ISBLANK(Z389),  "", _xlfn.CONCAT(LOWER(C389), "/", E389))</f>
        <v/>
      </c>
      <c r="AO389" s="8" t="str">
        <f>IF(AND(ISBLANK(AM389), ISBLANK(AN389)), "", _xlfn.CONCAT("[", IF(ISBLANK(AM389), "", _xlfn.CONCAT("[""mac"", """, AM389, """]")), IF(ISBLANK(AN389), "", _xlfn.CONCAT(", [""ip"", """, AN389, """]")), "]"))</f>
        <v/>
      </c>
    </row>
    <row r="390" spans="6:41" ht="16" hidden="1" customHeight="1" x14ac:dyDescent="0.2">
      <c r="F390" s="8" t="str">
        <f>IF(ISBLANK(E390), "", Table2[[#This Row],[unique_id]])</f>
        <v/>
      </c>
      <c r="N390" s="8"/>
      <c r="O390" s="10"/>
      <c r="P390" s="10"/>
      <c r="Q390" s="10"/>
      <c r="R390" s="10"/>
      <c r="S390" s="10"/>
      <c r="T390" s="8"/>
      <c r="Y390" s="10"/>
      <c r="AA390" s="8" t="str">
        <f>IF(ISBLANK(Z390),  "", _xlfn.CONCAT("haas/entity/sensor/", LOWER(C390), "/", E390, "/config"))</f>
        <v/>
      </c>
      <c r="AB390" s="8" t="str">
        <f>IF(ISBLANK(Z390),  "", _xlfn.CONCAT(LOWER(C390), "/", E390))</f>
        <v/>
      </c>
      <c r="AO390" s="8" t="str">
        <f>IF(AND(ISBLANK(AM390), ISBLANK(AN390)), "", _xlfn.CONCAT("[", IF(ISBLANK(AM390), "", _xlfn.CONCAT("[""mac"", """, AM390, """]")), IF(ISBLANK(AN390), "", _xlfn.CONCAT(", [""ip"", """, AN390, """]")), "]"))</f>
        <v/>
      </c>
    </row>
    <row r="391" spans="6:41" ht="16" hidden="1" customHeight="1" x14ac:dyDescent="0.2">
      <c r="F391" s="8" t="str">
        <f>IF(ISBLANK(E391), "", Table2[[#This Row],[unique_id]])</f>
        <v/>
      </c>
      <c r="N391" s="8"/>
      <c r="O391" s="10"/>
      <c r="P391" s="10"/>
      <c r="Q391" s="10"/>
      <c r="R391" s="10"/>
      <c r="S391" s="10"/>
      <c r="T391" s="8"/>
      <c r="Y391" s="10"/>
      <c r="AA391" s="8" t="str">
        <f>IF(ISBLANK(Z391),  "", _xlfn.CONCAT("haas/entity/sensor/", LOWER(C391), "/", E391, "/config"))</f>
        <v/>
      </c>
      <c r="AB391" s="8" t="str">
        <f>IF(ISBLANK(Z391),  "", _xlfn.CONCAT(LOWER(C391), "/", E391))</f>
        <v/>
      </c>
      <c r="AE391" s="8"/>
      <c r="AO391" s="8" t="str">
        <f>IF(AND(ISBLANK(AM391), ISBLANK(AN391)), "", _xlfn.CONCAT("[", IF(ISBLANK(AM391), "", _xlfn.CONCAT("[""mac"", """, AM391, """]")), IF(ISBLANK(AN391), "", _xlfn.CONCAT(", [""ip"", """, AN391, """]")), "]"))</f>
        <v/>
      </c>
    </row>
    <row r="392" spans="6:41" ht="16" hidden="1" customHeight="1" x14ac:dyDescent="0.2">
      <c r="F392" s="8" t="str">
        <f>IF(ISBLANK(E392), "", Table2[[#This Row],[unique_id]])</f>
        <v/>
      </c>
      <c r="N392" s="8"/>
      <c r="O392" s="10"/>
      <c r="P392" s="10"/>
      <c r="Q392" s="10"/>
      <c r="R392" s="10"/>
      <c r="S392" s="10"/>
      <c r="T392" s="8"/>
      <c r="Y392" s="10"/>
      <c r="AA392" s="8" t="str">
        <f>IF(ISBLANK(Z392),  "", _xlfn.CONCAT("haas/entity/sensor/", LOWER(C392), "/", E392, "/config"))</f>
        <v/>
      </c>
      <c r="AB392" s="8" t="str">
        <f>IF(ISBLANK(Z392),  "", _xlfn.CONCAT(LOWER(C392), "/", E392))</f>
        <v/>
      </c>
      <c r="AE392" s="8"/>
      <c r="AO392" s="8" t="str">
        <f>IF(AND(ISBLANK(AM392), ISBLANK(AN392)), "", _xlfn.CONCAT("[", IF(ISBLANK(AM392), "", _xlfn.CONCAT("[""mac"", """, AM392, """]")), IF(ISBLANK(AN392), "", _xlfn.CONCAT(", [""ip"", """, AN392, """]")), "]"))</f>
        <v/>
      </c>
    </row>
    <row r="393" spans="6:41" ht="16" hidden="1" customHeight="1" x14ac:dyDescent="0.2">
      <c r="F393" s="8" t="str">
        <f>IF(ISBLANK(E393), "", Table2[[#This Row],[unique_id]])</f>
        <v/>
      </c>
      <c r="N393" s="8"/>
      <c r="O393" s="10"/>
      <c r="P393" s="10"/>
      <c r="Q393" s="10"/>
      <c r="R393" s="10"/>
      <c r="S393" s="10"/>
      <c r="T393" s="8"/>
      <c r="Y393" s="10"/>
      <c r="AA393" s="8" t="str">
        <f>IF(ISBLANK(Z393),  "", _xlfn.CONCAT("haas/entity/sensor/", LOWER(C393), "/", E393, "/config"))</f>
        <v/>
      </c>
      <c r="AB393" s="8" t="str">
        <f>IF(ISBLANK(Z393),  "", _xlfn.CONCAT(LOWER(C393), "/", E393))</f>
        <v/>
      </c>
      <c r="AE393" s="8"/>
      <c r="AO393" s="8" t="str">
        <f>IF(AND(ISBLANK(AM393), ISBLANK(AN393)), "", _xlfn.CONCAT("[", IF(ISBLANK(AM393), "", _xlfn.CONCAT("[""mac"", """, AM393, """]")), IF(ISBLANK(AN393), "", _xlfn.CONCAT(", [""ip"", """, AN393, """]")), "]"))</f>
        <v/>
      </c>
    </row>
    <row r="394" spans="6:41" ht="16" hidden="1" customHeight="1" x14ac:dyDescent="0.2">
      <c r="F394" s="8" t="str">
        <f>IF(ISBLANK(E394), "", Table2[[#This Row],[unique_id]])</f>
        <v/>
      </c>
      <c r="N394" s="8"/>
      <c r="O394" s="10"/>
      <c r="P394" s="10"/>
      <c r="Q394" s="10"/>
      <c r="R394" s="10"/>
      <c r="S394" s="10"/>
      <c r="T394" s="8"/>
      <c r="Y394" s="10"/>
      <c r="AA394" s="8" t="str">
        <f>IF(ISBLANK(Z394),  "", _xlfn.CONCAT("haas/entity/sensor/", LOWER(C394), "/", E394, "/config"))</f>
        <v/>
      </c>
      <c r="AB394" s="8" t="str">
        <f>IF(ISBLANK(Z394),  "", _xlfn.CONCAT(LOWER(C394), "/", E394))</f>
        <v/>
      </c>
      <c r="AE394" s="8"/>
      <c r="AO394" s="8" t="str">
        <f>IF(AND(ISBLANK(AM394), ISBLANK(AN394)), "", _xlfn.CONCAT("[", IF(ISBLANK(AM394), "", _xlfn.CONCAT("[""mac"", """, AM394, """]")), IF(ISBLANK(AN394), "", _xlfn.CONCAT(", [""ip"", """, AN394, """]")), "]"))</f>
        <v/>
      </c>
    </row>
    <row r="395" spans="6:41" ht="16" hidden="1" customHeight="1" x14ac:dyDescent="0.2">
      <c r="F395" s="8" t="str">
        <f>IF(ISBLANK(E395), "", Table2[[#This Row],[unique_id]])</f>
        <v/>
      </c>
      <c r="N395" s="8"/>
      <c r="O395" s="10"/>
      <c r="P395" s="10"/>
      <c r="Q395" s="10"/>
      <c r="R395" s="10"/>
      <c r="S395" s="10"/>
      <c r="T395" s="8"/>
      <c r="Y395" s="10"/>
      <c r="AA395" s="8" t="str">
        <f>IF(ISBLANK(Z395),  "", _xlfn.CONCAT("haas/entity/sensor/", LOWER(C395), "/", E395, "/config"))</f>
        <v/>
      </c>
      <c r="AB395" s="8" t="str">
        <f>IF(ISBLANK(Z395),  "", _xlfn.CONCAT(LOWER(C395), "/", E395))</f>
        <v/>
      </c>
      <c r="AE395" s="8"/>
      <c r="AO395" s="8" t="str">
        <f>IF(AND(ISBLANK(AM395), ISBLANK(AN395)), "", _xlfn.CONCAT("[", IF(ISBLANK(AM395), "", _xlfn.CONCAT("[""mac"", """, AM395, """]")), IF(ISBLANK(AN395), "", _xlfn.CONCAT(", [""ip"", """, AN395, """]")), "]"))</f>
        <v/>
      </c>
    </row>
    <row r="396" spans="6:41" ht="16" hidden="1" customHeight="1" x14ac:dyDescent="0.2">
      <c r="F396" s="8" t="str">
        <f>IF(ISBLANK(E396), "", Table2[[#This Row],[unique_id]])</f>
        <v/>
      </c>
      <c r="N396" s="8"/>
      <c r="O396" s="10"/>
      <c r="P396" s="10"/>
      <c r="Q396" s="10"/>
      <c r="R396" s="10"/>
      <c r="S396" s="10"/>
      <c r="T396" s="8"/>
      <c r="Y396" s="10"/>
      <c r="AA396" s="8" t="str">
        <f>IF(ISBLANK(Z396),  "", _xlfn.CONCAT("haas/entity/sensor/", LOWER(C396), "/", E396, "/config"))</f>
        <v/>
      </c>
      <c r="AB396" s="8" t="str">
        <f>IF(ISBLANK(Z396),  "", _xlfn.CONCAT(LOWER(C396), "/", E396))</f>
        <v/>
      </c>
      <c r="AE396" s="8"/>
      <c r="AO396" s="8" t="str">
        <f>IF(AND(ISBLANK(AM396), ISBLANK(AN396)), "", _xlfn.CONCAT("[", IF(ISBLANK(AM396), "", _xlfn.CONCAT("[""mac"", """, AM396, """]")), IF(ISBLANK(AN396), "", _xlfn.CONCAT(", [""ip"", """, AN396, """]")), "]"))</f>
        <v/>
      </c>
    </row>
    <row r="397" spans="6:41" ht="16" hidden="1" customHeight="1" x14ac:dyDescent="0.2">
      <c r="F397" s="8" t="str">
        <f>IF(ISBLANK(E397), "", Table2[[#This Row],[unique_id]])</f>
        <v/>
      </c>
      <c r="N397" s="8"/>
      <c r="O397" s="10"/>
      <c r="P397" s="10"/>
      <c r="Q397" s="10"/>
      <c r="R397" s="10"/>
      <c r="S397" s="10"/>
      <c r="T397" s="8"/>
      <c r="Y397" s="10"/>
      <c r="AA397" s="8" t="str">
        <f>IF(ISBLANK(Z397),  "", _xlfn.CONCAT("haas/entity/sensor/", LOWER(C397), "/", E397, "/config"))</f>
        <v/>
      </c>
      <c r="AB397" s="8" t="str">
        <f>IF(ISBLANK(Z397),  "", _xlfn.CONCAT(LOWER(C397), "/", E397))</f>
        <v/>
      </c>
      <c r="AE397" s="8"/>
      <c r="AO397" s="8" t="str">
        <f>IF(AND(ISBLANK(AM397), ISBLANK(AN397)), "", _xlfn.CONCAT("[", IF(ISBLANK(AM397), "", _xlfn.CONCAT("[""mac"", """, AM397, """]")), IF(ISBLANK(AN397), "", _xlfn.CONCAT(", [""ip"", """, AN397, """]")), "]"))</f>
        <v/>
      </c>
    </row>
    <row r="398" spans="6:41" ht="16" hidden="1" customHeight="1" x14ac:dyDescent="0.2">
      <c r="F398" s="8" t="str">
        <f>IF(ISBLANK(E398), "", Table2[[#This Row],[unique_id]])</f>
        <v/>
      </c>
      <c r="N398" s="8"/>
      <c r="O398" s="10"/>
      <c r="P398" s="10"/>
      <c r="Q398" s="10"/>
      <c r="R398" s="10"/>
      <c r="S398" s="10"/>
      <c r="T398" s="8"/>
      <c r="Y398" s="10"/>
      <c r="AA398" s="8" t="str">
        <f>IF(ISBLANK(Z398),  "", _xlfn.CONCAT("haas/entity/sensor/", LOWER(C398), "/", E398, "/config"))</f>
        <v/>
      </c>
      <c r="AB398" s="8" t="str">
        <f>IF(ISBLANK(Z398),  "", _xlfn.CONCAT(LOWER(C398), "/", E398))</f>
        <v/>
      </c>
      <c r="AE398" s="8"/>
      <c r="AO398" s="8" t="str">
        <f>IF(AND(ISBLANK(AM398), ISBLANK(AN398)), "", _xlfn.CONCAT("[", IF(ISBLANK(AM398), "", _xlfn.CONCAT("[""mac"", """, AM398, """]")), IF(ISBLANK(AN398), "", _xlfn.CONCAT(", [""ip"", """, AN398, """]")), "]"))</f>
        <v/>
      </c>
    </row>
    <row r="399" spans="6:41" ht="16" hidden="1" customHeight="1" x14ac:dyDescent="0.2">
      <c r="F399" s="8" t="str">
        <f>IF(ISBLANK(E399), "", Table2[[#This Row],[unique_id]])</f>
        <v/>
      </c>
      <c r="N399" s="8"/>
      <c r="O399" s="10"/>
      <c r="P399" s="10"/>
      <c r="Q399" s="10"/>
      <c r="R399" s="10"/>
      <c r="S399" s="10"/>
      <c r="T399" s="8"/>
      <c r="Y399" s="10"/>
      <c r="AA399" s="8" t="str">
        <f>IF(ISBLANK(Z399),  "", _xlfn.CONCAT("haas/entity/sensor/", LOWER(C399), "/", E399, "/config"))</f>
        <v/>
      </c>
      <c r="AB399" s="8" t="str">
        <f>IF(ISBLANK(Z399),  "", _xlfn.CONCAT(LOWER(C399), "/", E399))</f>
        <v/>
      </c>
      <c r="AE399" s="8"/>
      <c r="AO399" s="8" t="str">
        <f>IF(AND(ISBLANK(AM399), ISBLANK(AN399)), "", _xlfn.CONCAT("[", IF(ISBLANK(AM399), "", _xlfn.CONCAT("[""mac"", """, AM399, """]")), IF(ISBLANK(AN399), "", _xlfn.CONCAT(", [""ip"", """, AN399, """]")), "]"))</f>
        <v/>
      </c>
    </row>
    <row r="400" spans="6:41" ht="16" hidden="1" customHeight="1" x14ac:dyDescent="0.2">
      <c r="F400" s="8" t="str">
        <f>IF(ISBLANK(E400), "", Table2[[#This Row],[unique_id]])</f>
        <v/>
      </c>
      <c r="N400" s="8"/>
      <c r="O400" s="10"/>
      <c r="P400" s="10"/>
      <c r="Q400" s="10"/>
      <c r="R400" s="10"/>
      <c r="S400" s="10"/>
      <c r="T400" s="8"/>
      <c r="Y400" s="10"/>
      <c r="AA400" s="8" t="str">
        <f>IF(ISBLANK(Z400),  "", _xlfn.CONCAT("haas/entity/sensor/", LOWER(C400), "/", E400, "/config"))</f>
        <v/>
      </c>
      <c r="AB400" s="8" t="str">
        <f>IF(ISBLANK(Z400),  "", _xlfn.CONCAT(LOWER(C400), "/", E400))</f>
        <v/>
      </c>
      <c r="AE400" s="8"/>
      <c r="AO400" s="8" t="str">
        <f>IF(AND(ISBLANK(AM400), ISBLANK(AN400)), "", _xlfn.CONCAT("[", IF(ISBLANK(AM400), "", _xlfn.CONCAT("[""mac"", """, AM400, """]")), IF(ISBLANK(AN400), "", _xlfn.CONCAT(", [""ip"", """, AN400, """]")), "]"))</f>
        <v/>
      </c>
    </row>
    <row r="401" spans="6:41" ht="16" hidden="1" customHeight="1" x14ac:dyDescent="0.2">
      <c r="F401" s="8" t="str">
        <f>IF(ISBLANK(E401), "", Table2[[#This Row],[unique_id]])</f>
        <v/>
      </c>
      <c r="N401" s="8"/>
      <c r="O401" s="10"/>
      <c r="P401" s="10"/>
      <c r="Q401" s="10"/>
      <c r="R401" s="10"/>
      <c r="S401" s="10"/>
      <c r="T401" s="8"/>
      <c r="Y401" s="10"/>
      <c r="AA401" s="8" t="str">
        <f>IF(ISBLANK(Z401),  "", _xlfn.CONCAT("haas/entity/sensor/", LOWER(C401), "/", E401, "/config"))</f>
        <v/>
      </c>
      <c r="AB401" s="8" t="str">
        <f>IF(ISBLANK(Z401),  "", _xlfn.CONCAT(LOWER(C401), "/", E401))</f>
        <v/>
      </c>
      <c r="AE401" s="8"/>
      <c r="AO401" s="8" t="str">
        <f>IF(AND(ISBLANK(AM401), ISBLANK(AN401)), "", _xlfn.CONCAT("[", IF(ISBLANK(AM401), "", _xlfn.CONCAT("[""mac"", """, AM401, """]")), IF(ISBLANK(AN401), "", _xlfn.CONCAT(", [""ip"", """, AN401, """]")), "]"))</f>
        <v/>
      </c>
    </row>
    <row r="402" spans="6:41" ht="16" hidden="1" customHeight="1" x14ac:dyDescent="0.2">
      <c r="F402" s="8" t="str">
        <f>IF(ISBLANK(E402), "", Table2[[#This Row],[unique_id]])</f>
        <v/>
      </c>
      <c r="N402" s="8"/>
      <c r="O402" s="10"/>
      <c r="P402" s="10"/>
      <c r="Q402" s="10"/>
      <c r="R402" s="10"/>
      <c r="S402" s="10"/>
      <c r="T402" s="8"/>
      <c r="Y402" s="10"/>
      <c r="AA402" s="8" t="str">
        <f>IF(ISBLANK(Z402),  "", _xlfn.CONCAT("haas/entity/sensor/", LOWER(C402), "/", E402, "/config"))</f>
        <v/>
      </c>
      <c r="AB402" s="8" t="str">
        <f>IF(ISBLANK(Z402),  "", _xlfn.CONCAT(LOWER(C402), "/", E402))</f>
        <v/>
      </c>
      <c r="AE402" s="8"/>
      <c r="AO402" s="8" t="str">
        <f>IF(AND(ISBLANK(AM402), ISBLANK(AN402)), "", _xlfn.CONCAT("[", IF(ISBLANK(AM402), "", _xlfn.CONCAT("[""mac"", """, AM402, """]")), IF(ISBLANK(AN402), "", _xlfn.CONCAT(", [""ip"", """, AN402, """]")), "]"))</f>
        <v/>
      </c>
    </row>
    <row r="403" spans="6:41" ht="16" hidden="1" customHeight="1" x14ac:dyDescent="0.2">
      <c r="F403" s="8" t="str">
        <f>IF(ISBLANK(E403), "", Table2[[#This Row],[unique_id]])</f>
        <v/>
      </c>
      <c r="N403" s="8"/>
      <c r="O403" s="10"/>
      <c r="P403" s="10"/>
      <c r="Q403" s="10"/>
      <c r="R403" s="10"/>
      <c r="S403" s="10"/>
      <c r="T403" s="8"/>
      <c r="Y403" s="10"/>
      <c r="AA403" s="8" t="str">
        <f>IF(ISBLANK(Z403),  "", _xlfn.CONCAT("haas/entity/sensor/", LOWER(C403), "/", E403, "/config"))</f>
        <v/>
      </c>
      <c r="AB403" s="8" t="str">
        <f>IF(ISBLANK(Z403),  "", _xlfn.CONCAT(LOWER(C403), "/", E403))</f>
        <v/>
      </c>
      <c r="AE403" s="8"/>
      <c r="AO403" s="8" t="str">
        <f>IF(AND(ISBLANK(AM403), ISBLANK(AN403)), "", _xlfn.CONCAT("[", IF(ISBLANK(AM403), "", _xlfn.CONCAT("[""mac"", """, AM403, """]")), IF(ISBLANK(AN403), "", _xlfn.CONCAT(", [""ip"", """, AN403, """]")), "]"))</f>
        <v/>
      </c>
    </row>
    <row r="404" spans="6:41" ht="16" hidden="1" customHeight="1" x14ac:dyDescent="0.2">
      <c r="F404" s="8" t="str">
        <f>IF(ISBLANK(E404), "", Table2[[#This Row],[unique_id]])</f>
        <v/>
      </c>
      <c r="N404" s="8"/>
      <c r="O404" s="10"/>
      <c r="P404" s="10"/>
      <c r="Q404" s="10"/>
      <c r="R404" s="10"/>
      <c r="S404" s="10"/>
      <c r="T404" s="8"/>
      <c r="Y404" s="10"/>
      <c r="AA404" s="8" t="str">
        <f>IF(ISBLANK(Z404),  "", _xlfn.CONCAT("haas/entity/sensor/", LOWER(C404), "/", E404, "/config"))</f>
        <v/>
      </c>
      <c r="AB404" s="8" t="str">
        <f>IF(ISBLANK(Z404),  "", _xlfn.CONCAT(LOWER(C404), "/", E404))</f>
        <v/>
      </c>
      <c r="AE404" s="8"/>
      <c r="AO404" s="8" t="str">
        <f>IF(AND(ISBLANK(AM404), ISBLANK(AN404)), "", _xlfn.CONCAT("[", IF(ISBLANK(AM404), "", _xlfn.CONCAT("[""mac"", """, AM404, """]")), IF(ISBLANK(AN404), "", _xlfn.CONCAT(", [""ip"", """, AN404, """]")), "]"))</f>
        <v/>
      </c>
    </row>
    <row r="405" spans="6:41" ht="16" hidden="1" customHeight="1" x14ac:dyDescent="0.2">
      <c r="F405" s="8" t="str">
        <f>IF(ISBLANK(E405), "", Table2[[#This Row],[unique_id]])</f>
        <v/>
      </c>
      <c r="N405" s="8"/>
      <c r="O405" s="10"/>
      <c r="P405" s="10"/>
      <c r="Q405" s="10"/>
      <c r="R405" s="10"/>
      <c r="S405" s="10"/>
      <c r="T405" s="8"/>
      <c r="Y405" s="10"/>
      <c r="AA405" s="8" t="str">
        <f>IF(ISBLANK(Z405),  "", _xlfn.CONCAT("haas/entity/sensor/", LOWER(C405), "/", E405, "/config"))</f>
        <v/>
      </c>
      <c r="AB405" s="8" t="str">
        <f>IF(ISBLANK(Z405),  "", _xlfn.CONCAT(LOWER(C405), "/", E405))</f>
        <v/>
      </c>
      <c r="AE405" s="8"/>
      <c r="AO405" s="8" t="str">
        <f>IF(AND(ISBLANK(AM405), ISBLANK(AN405)), "", _xlfn.CONCAT("[", IF(ISBLANK(AM405), "", _xlfn.CONCAT("[""mac"", """, AM405, """]")), IF(ISBLANK(AN405), "", _xlfn.CONCAT(", [""ip"", """, AN405, """]")), "]"))</f>
        <v/>
      </c>
    </row>
    <row r="406" spans="6:41" ht="16" hidden="1" customHeight="1" x14ac:dyDescent="0.2">
      <c r="F406" s="8" t="str">
        <f>IF(ISBLANK(E406), "", Table2[[#This Row],[unique_id]])</f>
        <v/>
      </c>
      <c r="N406" s="8"/>
      <c r="O406" s="10"/>
      <c r="P406" s="10"/>
      <c r="Q406" s="10"/>
      <c r="R406" s="10"/>
      <c r="S406" s="10"/>
      <c r="T406" s="8"/>
      <c r="Y406" s="10"/>
      <c r="AA406" s="8" t="str">
        <f>IF(ISBLANK(Z406),  "", _xlfn.CONCAT("haas/entity/sensor/", LOWER(C406), "/", E406, "/config"))</f>
        <v/>
      </c>
      <c r="AB406" s="8" t="str">
        <f>IF(ISBLANK(Z406),  "", _xlfn.CONCAT(LOWER(C406), "/", E406))</f>
        <v/>
      </c>
      <c r="AE406" s="8"/>
      <c r="AO406" s="8" t="str">
        <f>IF(AND(ISBLANK(AM406), ISBLANK(AN406)), "", _xlfn.CONCAT("[", IF(ISBLANK(AM406), "", _xlfn.CONCAT("[""mac"", """, AM406, """]")), IF(ISBLANK(AN406), "", _xlfn.CONCAT(", [""ip"", """, AN406, """]")), "]"))</f>
        <v/>
      </c>
    </row>
    <row r="407" spans="6:41" ht="16" hidden="1" customHeight="1" x14ac:dyDescent="0.2">
      <c r="F407" s="8" t="str">
        <f>IF(ISBLANK(E407), "", Table2[[#This Row],[unique_id]])</f>
        <v/>
      </c>
      <c r="N407" s="8"/>
      <c r="O407" s="10"/>
      <c r="P407" s="10"/>
      <c r="Q407" s="10"/>
      <c r="R407" s="10"/>
      <c r="S407" s="10"/>
      <c r="T407" s="8"/>
      <c r="Y407" s="10"/>
      <c r="AA407" s="8" t="str">
        <f>IF(ISBLANK(Z407),  "", _xlfn.CONCAT("haas/entity/sensor/", LOWER(C407), "/", E407, "/config"))</f>
        <v/>
      </c>
      <c r="AB407" s="8" t="str">
        <f>IF(ISBLANK(Z407),  "", _xlfn.CONCAT(LOWER(C407), "/", E407))</f>
        <v/>
      </c>
      <c r="AE407" s="8"/>
      <c r="AO407" s="8" t="str">
        <f>IF(AND(ISBLANK(AM407), ISBLANK(AN407)), "", _xlfn.CONCAT("[", IF(ISBLANK(AM407), "", _xlfn.CONCAT("[""mac"", """, AM407, """]")), IF(ISBLANK(AN407), "", _xlfn.CONCAT(", [""ip"", """, AN407, """]")), "]"))</f>
        <v/>
      </c>
    </row>
    <row r="408" spans="6:41" ht="16" hidden="1" customHeight="1" x14ac:dyDescent="0.2">
      <c r="F408" s="8" t="str">
        <f>IF(ISBLANK(E408), "", Table2[[#This Row],[unique_id]])</f>
        <v/>
      </c>
      <c r="N408" s="8"/>
      <c r="O408" s="10"/>
      <c r="P408" s="10"/>
      <c r="Q408" s="10"/>
      <c r="R408" s="10"/>
      <c r="S408" s="10"/>
      <c r="T408" s="8"/>
      <c r="Y408" s="10"/>
      <c r="AA408" s="8" t="str">
        <f>IF(ISBLANK(Z408),  "", _xlfn.CONCAT("haas/entity/sensor/", LOWER(C408), "/", E408, "/config"))</f>
        <v/>
      </c>
      <c r="AB408" s="8" t="str">
        <f>IF(ISBLANK(Z408),  "", _xlfn.CONCAT(LOWER(C408), "/", E408))</f>
        <v/>
      </c>
      <c r="AE408" s="8"/>
      <c r="AO408" s="8" t="str">
        <f>IF(AND(ISBLANK(AM408), ISBLANK(AN408)), "", _xlfn.CONCAT("[", IF(ISBLANK(AM408), "", _xlfn.CONCAT("[""mac"", """, AM408, """]")), IF(ISBLANK(AN408), "", _xlfn.CONCAT(", [""ip"", """, AN408, """]")), "]"))</f>
        <v/>
      </c>
    </row>
    <row r="409" spans="6:41" ht="16" hidden="1" customHeight="1" x14ac:dyDescent="0.2">
      <c r="F409" s="8" t="str">
        <f>IF(ISBLANK(E409), "", Table2[[#This Row],[unique_id]])</f>
        <v/>
      </c>
      <c r="N409" s="8"/>
      <c r="O409" s="10"/>
      <c r="P409" s="10"/>
      <c r="Q409" s="10"/>
      <c r="R409" s="10"/>
      <c r="S409" s="10"/>
      <c r="T409" s="8"/>
      <c r="Y409" s="10"/>
      <c r="AA409" s="8" t="str">
        <f>IF(ISBLANK(Z409),  "", _xlfn.CONCAT("haas/entity/sensor/", LOWER(C409), "/", E409, "/config"))</f>
        <v/>
      </c>
      <c r="AB409" s="8" t="str">
        <f>IF(ISBLANK(Z409),  "", _xlfn.CONCAT(LOWER(C409), "/", E409))</f>
        <v/>
      </c>
      <c r="AE409" s="8"/>
      <c r="AO409" s="8" t="str">
        <f>IF(AND(ISBLANK(AM409), ISBLANK(AN409)), "", _xlfn.CONCAT("[", IF(ISBLANK(AM409), "", _xlfn.CONCAT("[""mac"", """, AM409, """]")), IF(ISBLANK(AN409), "", _xlfn.CONCAT(", [""ip"", """, AN409, """]")), "]"))</f>
        <v/>
      </c>
    </row>
    <row r="410" spans="6:41" ht="16" hidden="1" customHeight="1" x14ac:dyDescent="0.2">
      <c r="F410" s="8" t="str">
        <f>IF(ISBLANK(E410), "", Table2[[#This Row],[unique_id]])</f>
        <v/>
      </c>
      <c r="N410" s="8"/>
      <c r="O410" s="10"/>
      <c r="P410" s="10"/>
      <c r="Q410" s="10"/>
      <c r="R410" s="10"/>
      <c r="S410" s="10"/>
      <c r="T410" s="8"/>
      <c r="Y410" s="10"/>
      <c r="AA410" s="8" t="str">
        <f>IF(ISBLANK(Z410),  "", _xlfn.CONCAT("haas/entity/sensor/", LOWER(C410), "/", E410, "/config"))</f>
        <v/>
      </c>
      <c r="AB410" s="8" t="str">
        <f>IF(ISBLANK(Z410),  "", _xlfn.CONCAT(LOWER(C410), "/", E410))</f>
        <v/>
      </c>
      <c r="AE410" s="8"/>
      <c r="AO410" s="8" t="str">
        <f>IF(AND(ISBLANK(AM410), ISBLANK(AN410)), "", _xlfn.CONCAT("[", IF(ISBLANK(AM410), "", _xlfn.CONCAT("[""mac"", """, AM410, """]")), IF(ISBLANK(AN410), "", _xlfn.CONCAT(", [""ip"", """, AN410, """]")), "]"))</f>
        <v/>
      </c>
    </row>
    <row r="411" spans="6:41" ht="16" hidden="1" customHeight="1" x14ac:dyDescent="0.2">
      <c r="F411" s="8" t="str">
        <f>IF(ISBLANK(E411), "", Table2[[#This Row],[unique_id]])</f>
        <v/>
      </c>
      <c r="N411" s="8"/>
      <c r="O411" s="10"/>
      <c r="P411" s="10"/>
      <c r="Q411" s="10"/>
      <c r="R411" s="10"/>
      <c r="S411" s="10"/>
      <c r="T411" s="8"/>
      <c r="Y411" s="10"/>
      <c r="AA411" s="8" t="str">
        <f>IF(ISBLANK(Z411),  "", _xlfn.CONCAT("haas/entity/sensor/", LOWER(C411), "/", E411, "/config"))</f>
        <v/>
      </c>
      <c r="AB411" s="8" t="str">
        <f>IF(ISBLANK(Z411),  "", _xlfn.CONCAT(LOWER(C411), "/", E411))</f>
        <v/>
      </c>
      <c r="AE411" s="8"/>
      <c r="AO411" s="8" t="str">
        <f>IF(AND(ISBLANK(AM411), ISBLANK(AN411)), "", _xlfn.CONCAT("[", IF(ISBLANK(AM411), "", _xlfn.CONCAT("[""mac"", """, AM411, """]")), IF(ISBLANK(AN411), "", _xlfn.CONCAT(", [""ip"", """, AN411, """]")), "]"))</f>
        <v/>
      </c>
    </row>
    <row r="412" spans="6:41" ht="16" hidden="1" customHeight="1" x14ac:dyDescent="0.2">
      <c r="F412" s="8" t="str">
        <f>IF(ISBLANK(E412), "", Table2[[#This Row],[unique_id]])</f>
        <v/>
      </c>
      <c r="N412" s="8"/>
      <c r="O412" s="10"/>
      <c r="P412" s="10"/>
      <c r="Q412" s="10"/>
      <c r="R412" s="10"/>
      <c r="S412" s="10"/>
      <c r="T412" s="8"/>
      <c r="Y412" s="10"/>
      <c r="AA412" s="8" t="str">
        <f>IF(ISBLANK(Z412),  "", _xlfn.CONCAT("haas/entity/sensor/", LOWER(C412), "/", E412, "/config"))</f>
        <v/>
      </c>
      <c r="AB412" s="8" t="str">
        <f>IF(ISBLANK(Z412),  "", _xlfn.CONCAT(LOWER(C412), "/", E412))</f>
        <v/>
      </c>
      <c r="AE412" s="8"/>
      <c r="AO412" s="8" t="str">
        <f>IF(AND(ISBLANK(AM412), ISBLANK(AN412)), "", _xlfn.CONCAT("[", IF(ISBLANK(AM412), "", _xlfn.CONCAT("[""mac"", """, AM412, """]")), IF(ISBLANK(AN412), "", _xlfn.CONCAT(", [""ip"", """, AN412, """]")), "]"))</f>
        <v/>
      </c>
    </row>
    <row r="413" spans="6:41" ht="16" hidden="1" customHeight="1" x14ac:dyDescent="0.2">
      <c r="F413" s="8" t="str">
        <f>IF(ISBLANK(E413), "", Table2[[#This Row],[unique_id]])</f>
        <v/>
      </c>
      <c r="N413" s="8"/>
      <c r="O413" s="10"/>
      <c r="P413" s="10"/>
      <c r="Q413" s="10"/>
      <c r="R413" s="10"/>
      <c r="S413" s="10"/>
      <c r="T413" s="8"/>
      <c r="Y413" s="10"/>
      <c r="AA413" s="8" t="str">
        <f>IF(ISBLANK(Z413),  "", _xlfn.CONCAT("haas/entity/sensor/", LOWER(C413), "/", E413, "/config"))</f>
        <v/>
      </c>
      <c r="AB413" s="8" t="str">
        <f>IF(ISBLANK(Z413),  "", _xlfn.CONCAT(LOWER(C413), "/", E413))</f>
        <v/>
      </c>
      <c r="AE413" s="8"/>
      <c r="AO413" s="8" t="str">
        <f>IF(AND(ISBLANK(AM413), ISBLANK(AN413)), "", _xlfn.CONCAT("[", IF(ISBLANK(AM413), "", _xlfn.CONCAT("[""mac"", """, AM413, """]")), IF(ISBLANK(AN413), "", _xlfn.CONCAT(", [""ip"", """, AN413, """]")), "]"))</f>
        <v/>
      </c>
    </row>
    <row r="414" spans="6:41" ht="16" hidden="1" customHeight="1" x14ac:dyDescent="0.2">
      <c r="F414" s="8" t="str">
        <f>IF(ISBLANK(E414), "", Table2[[#This Row],[unique_id]])</f>
        <v/>
      </c>
      <c r="N414" s="8"/>
      <c r="O414" s="10"/>
      <c r="P414" s="10"/>
      <c r="Q414" s="10"/>
      <c r="R414" s="10"/>
      <c r="S414" s="10"/>
      <c r="T414" s="8"/>
      <c r="Y414" s="10"/>
      <c r="AA414" s="8" t="str">
        <f>IF(ISBLANK(Z414),  "", _xlfn.CONCAT("haas/entity/sensor/", LOWER(C414), "/", E414, "/config"))</f>
        <v/>
      </c>
      <c r="AB414" s="8" t="str">
        <f>IF(ISBLANK(Z414),  "", _xlfn.CONCAT(LOWER(C414), "/", E414))</f>
        <v/>
      </c>
      <c r="AE414" s="8"/>
      <c r="AO414" s="8" t="str">
        <f>IF(AND(ISBLANK(AM414), ISBLANK(AN414)), "", _xlfn.CONCAT("[", IF(ISBLANK(AM414), "", _xlfn.CONCAT("[""mac"", """, AM414, """]")), IF(ISBLANK(AN414), "", _xlfn.CONCAT(", [""ip"", """, AN414, """]")), "]"))</f>
        <v/>
      </c>
    </row>
    <row r="415" spans="6:41" ht="16" hidden="1" customHeight="1" x14ac:dyDescent="0.2">
      <c r="F415" s="8" t="str">
        <f>IF(ISBLANK(E415), "", Table2[[#This Row],[unique_id]])</f>
        <v/>
      </c>
      <c r="N415" s="8"/>
      <c r="O415" s="10"/>
      <c r="P415" s="10"/>
      <c r="Q415" s="10"/>
      <c r="R415" s="10"/>
      <c r="S415" s="10"/>
      <c r="T415" s="8"/>
      <c r="Y415" s="10"/>
      <c r="AA415" s="8" t="str">
        <f>IF(ISBLANK(Z415),  "", _xlfn.CONCAT("haas/entity/sensor/", LOWER(C415), "/", E415, "/config"))</f>
        <v/>
      </c>
      <c r="AB415" s="8" t="str">
        <f>IF(ISBLANK(Z415),  "", _xlfn.CONCAT(LOWER(C415), "/", E415))</f>
        <v/>
      </c>
      <c r="AE415" s="8"/>
      <c r="AO415" s="8" t="str">
        <f>IF(AND(ISBLANK(AM415), ISBLANK(AN415)), "", _xlfn.CONCAT("[", IF(ISBLANK(AM415), "", _xlfn.CONCAT("[""mac"", """, AM415, """]")), IF(ISBLANK(AN415), "", _xlfn.CONCAT(", [""ip"", """, AN415, """]")), "]"))</f>
        <v/>
      </c>
    </row>
    <row r="416" spans="6:41" ht="16" hidden="1" customHeight="1" x14ac:dyDescent="0.2">
      <c r="F416" s="8" t="str">
        <f>IF(ISBLANK(E416), "", Table2[[#This Row],[unique_id]])</f>
        <v/>
      </c>
      <c r="N416" s="8"/>
      <c r="O416" s="10"/>
      <c r="P416" s="10"/>
      <c r="Q416" s="10"/>
      <c r="R416" s="10"/>
      <c r="S416" s="10"/>
      <c r="T416" s="8"/>
      <c r="Y416" s="10"/>
      <c r="AA416" s="8" t="str">
        <f>IF(ISBLANK(Z416),  "", _xlfn.CONCAT("haas/entity/sensor/", LOWER(C416), "/", E416, "/config"))</f>
        <v/>
      </c>
      <c r="AB416" s="8" t="str">
        <f>IF(ISBLANK(Z416),  "", _xlfn.CONCAT(LOWER(C416), "/", E416))</f>
        <v/>
      </c>
      <c r="AE416" s="8"/>
      <c r="AO416" s="8" t="str">
        <f>IF(AND(ISBLANK(AM416), ISBLANK(AN416)), "", _xlfn.CONCAT("[", IF(ISBLANK(AM416), "", _xlfn.CONCAT("[""mac"", """, AM416, """]")), IF(ISBLANK(AN416), "", _xlfn.CONCAT(", [""ip"", """, AN416, """]")), "]"))</f>
        <v/>
      </c>
    </row>
    <row r="417" spans="6:41" ht="16" hidden="1" customHeight="1" x14ac:dyDescent="0.2">
      <c r="F417" s="8" t="str">
        <f>IF(ISBLANK(E417), "", Table2[[#This Row],[unique_id]])</f>
        <v/>
      </c>
      <c r="N417" s="8"/>
      <c r="O417" s="10"/>
      <c r="P417" s="10"/>
      <c r="Q417" s="10"/>
      <c r="R417" s="10"/>
      <c r="S417" s="10"/>
      <c r="T417" s="8"/>
      <c r="Y417" s="10"/>
      <c r="AA417" s="8" t="str">
        <f>IF(ISBLANK(Z417),  "", _xlfn.CONCAT("haas/entity/sensor/", LOWER(C417), "/", E417, "/config"))</f>
        <v/>
      </c>
      <c r="AB417" s="8" t="str">
        <f>IF(ISBLANK(Z417),  "", _xlfn.CONCAT(LOWER(C417), "/", E417))</f>
        <v/>
      </c>
      <c r="AE417" s="8"/>
      <c r="AO417" s="8" t="str">
        <f>IF(AND(ISBLANK(AM417), ISBLANK(AN417)), "", _xlfn.CONCAT("[", IF(ISBLANK(AM417), "", _xlfn.CONCAT("[""mac"", """, AM417, """]")), IF(ISBLANK(AN417), "", _xlfn.CONCAT(", [""ip"", """, AN417, """]")), "]"))</f>
        <v/>
      </c>
    </row>
    <row r="418" spans="6:41" ht="16" hidden="1" customHeight="1" x14ac:dyDescent="0.2">
      <c r="F418" s="8" t="str">
        <f>IF(ISBLANK(E418), "", Table2[[#This Row],[unique_id]])</f>
        <v/>
      </c>
      <c r="N418" s="8"/>
      <c r="O418" s="10"/>
      <c r="P418" s="10"/>
      <c r="Q418" s="10"/>
      <c r="R418" s="10"/>
      <c r="S418" s="10"/>
      <c r="T418" s="8"/>
      <c r="Y418" s="10"/>
      <c r="AA418" s="8" t="str">
        <f>IF(ISBLANK(Z418),  "", _xlfn.CONCAT("haas/entity/sensor/", LOWER(C418), "/", E418, "/config"))</f>
        <v/>
      </c>
      <c r="AB418" s="8" t="str">
        <f>IF(ISBLANK(Z418),  "", _xlfn.CONCAT(LOWER(C418), "/", E418))</f>
        <v/>
      </c>
      <c r="AE418" s="8"/>
      <c r="AO418" s="8" t="str">
        <f>IF(AND(ISBLANK(AM418), ISBLANK(AN418)), "", _xlfn.CONCAT("[", IF(ISBLANK(AM418), "", _xlfn.CONCAT("[""mac"", """, AM418, """]")), IF(ISBLANK(AN418), "", _xlfn.CONCAT(", [""ip"", """, AN418, """]")), "]"))</f>
        <v/>
      </c>
    </row>
    <row r="419" spans="6:41" ht="16" hidden="1" customHeight="1" x14ac:dyDescent="0.2">
      <c r="F419" s="8" t="str">
        <f>IF(ISBLANK(E419), "", Table2[[#This Row],[unique_id]])</f>
        <v/>
      </c>
      <c r="N419" s="8"/>
      <c r="O419" s="10"/>
      <c r="P419" s="10"/>
      <c r="Q419" s="10"/>
      <c r="R419" s="10"/>
      <c r="S419" s="10"/>
      <c r="T419" s="8"/>
      <c r="Y419" s="10"/>
      <c r="AA419" s="8" t="str">
        <f>IF(ISBLANK(Z419),  "", _xlfn.CONCAT("haas/entity/sensor/", LOWER(C419), "/", E419, "/config"))</f>
        <v/>
      </c>
      <c r="AB419" s="8" t="str">
        <f>IF(ISBLANK(Z419),  "", _xlfn.CONCAT(LOWER(C419), "/", E419))</f>
        <v/>
      </c>
      <c r="AE419" s="8"/>
      <c r="AO419" s="8" t="str">
        <f>IF(AND(ISBLANK(AM419), ISBLANK(AN419)), "", _xlfn.CONCAT("[", IF(ISBLANK(AM419), "", _xlfn.CONCAT("[""mac"", """, AM419, """]")), IF(ISBLANK(AN419), "", _xlfn.CONCAT(", [""ip"", """, AN419, """]")), "]"))</f>
        <v/>
      </c>
    </row>
    <row r="420" spans="6:41" ht="16" hidden="1" customHeight="1" x14ac:dyDescent="0.2">
      <c r="F420" s="8" t="str">
        <f>IF(ISBLANK(E420), "", Table2[[#This Row],[unique_id]])</f>
        <v/>
      </c>
      <c r="N420" s="8"/>
      <c r="O420" s="10"/>
      <c r="P420" s="10"/>
      <c r="Q420" s="10"/>
      <c r="R420" s="10"/>
      <c r="S420" s="10"/>
      <c r="T420" s="8"/>
      <c r="Y420" s="10"/>
      <c r="AA420" s="8" t="str">
        <f>IF(ISBLANK(Z420),  "", _xlfn.CONCAT("haas/entity/sensor/", LOWER(C420), "/", E420, "/config"))</f>
        <v/>
      </c>
      <c r="AB420" s="8" t="str">
        <f>IF(ISBLANK(Z420),  "", _xlfn.CONCAT(LOWER(C420), "/", E420))</f>
        <v/>
      </c>
      <c r="AE420" s="8"/>
      <c r="AO420" s="8" t="str">
        <f>IF(AND(ISBLANK(AM420), ISBLANK(AN420)), "", _xlfn.CONCAT("[", IF(ISBLANK(AM420), "", _xlfn.CONCAT("[""mac"", """, AM420, """]")), IF(ISBLANK(AN420), "", _xlfn.CONCAT(", [""ip"", """, AN420, """]")), "]"))</f>
        <v/>
      </c>
    </row>
    <row r="421" spans="6:41" ht="16" hidden="1" customHeight="1" x14ac:dyDescent="0.2">
      <c r="F421" s="8" t="str">
        <f>IF(ISBLANK(E421), "", Table2[[#This Row],[unique_id]])</f>
        <v/>
      </c>
      <c r="N421" s="8"/>
      <c r="O421" s="10"/>
      <c r="P421" s="10"/>
      <c r="Q421" s="10"/>
      <c r="R421" s="10"/>
      <c r="S421" s="10"/>
      <c r="T421" s="8"/>
      <c r="Y421" s="10"/>
      <c r="AA421" s="8" t="str">
        <f>IF(ISBLANK(Z421),  "", _xlfn.CONCAT("haas/entity/sensor/", LOWER(C421), "/", E421, "/config"))</f>
        <v/>
      </c>
      <c r="AB421" s="8" t="str">
        <f>IF(ISBLANK(Z421),  "", _xlfn.CONCAT(LOWER(C421), "/", E421))</f>
        <v/>
      </c>
      <c r="AE421" s="8"/>
      <c r="AO421" s="8" t="str">
        <f>IF(AND(ISBLANK(AM421), ISBLANK(AN421)), "", _xlfn.CONCAT("[", IF(ISBLANK(AM421), "", _xlfn.CONCAT("[""mac"", """, AM421, """]")), IF(ISBLANK(AN421), "", _xlfn.CONCAT(", [""ip"", """, AN421, """]")), "]"))</f>
        <v/>
      </c>
    </row>
    <row r="422" spans="6:41" ht="16" hidden="1" customHeight="1" x14ac:dyDescent="0.2">
      <c r="F422" s="8" t="str">
        <f>IF(ISBLANK(E422), "", Table2[[#This Row],[unique_id]])</f>
        <v/>
      </c>
      <c r="N422" s="8"/>
      <c r="O422" s="10"/>
      <c r="P422" s="10"/>
      <c r="Q422" s="10"/>
      <c r="R422" s="10"/>
      <c r="S422" s="10"/>
      <c r="T422" s="8"/>
      <c r="Y422" s="10"/>
      <c r="AA422" s="8" t="str">
        <f>IF(ISBLANK(Z422),  "", _xlfn.CONCAT("haas/entity/sensor/", LOWER(C422), "/", E422, "/config"))</f>
        <v/>
      </c>
      <c r="AB422" s="8" t="str">
        <f>IF(ISBLANK(Z422),  "", _xlfn.CONCAT(LOWER(C422), "/", E422))</f>
        <v/>
      </c>
      <c r="AE422" s="8"/>
      <c r="AO422" s="8" t="str">
        <f>IF(AND(ISBLANK(AM422), ISBLANK(AN422)), "", _xlfn.CONCAT("[", IF(ISBLANK(AM422), "", _xlfn.CONCAT("[""mac"", """, AM422, """]")), IF(ISBLANK(AN422), "", _xlfn.CONCAT(", [""ip"", """, AN422, """]")), "]"))</f>
        <v/>
      </c>
    </row>
    <row r="423" spans="6:41" ht="16" hidden="1" customHeight="1" x14ac:dyDescent="0.2">
      <c r="F423" s="8" t="str">
        <f>IF(ISBLANK(E423), "", Table2[[#This Row],[unique_id]])</f>
        <v/>
      </c>
      <c r="N423" s="8"/>
      <c r="O423" s="10"/>
      <c r="P423" s="10"/>
      <c r="Q423" s="10"/>
      <c r="R423" s="10"/>
      <c r="S423" s="10"/>
      <c r="T423" s="8"/>
      <c r="Y423" s="10"/>
      <c r="AA423" s="8" t="str">
        <f>IF(ISBLANK(Z423),  "", _xlfn.CONCAT("haas/entity/sensor/", LOWER(C423), "/", E423, "/config"))</f>
        <v/>
      </c>
      <c r="AB423" s="8" t="str">
        <f>IF(ISBLANK(Z423),  "", _xlfn.CONCAT(LOWER(C423), "/", E423))</f>
        <v/>
      </c>
      <c r="AE423" s="8"/>
      <c r="AO423" s="8" t="str">
        <f>IF(AND(ISBLANK(AM423), ISBLANK(AN423)), "", _xlfn.CONCAT("[", IF(ISBLANK(AM423), "", _xlfn.CONCAT("[""mac"", """, AM423, """]")), IF(ISBLANK(AN423), "", _xlfn.CONCAT(", [""ip"", """, AN423, """]")), "]"))</f>
        <v/>
      </c>
    </row>
    <row r="424" spans="6:41" ht="16" hidden="1" customHeight="1" x14ac:dyDescent="0.2">
      <c r="F424" s="8" t="str">
        <f>IF(ISBLANK(E424), "", Table2[[#This Row],[unique_id]])</f>
        <v/>
      </c>
      <c r="N424" s="8"/>
      <c r="O424" s="10"/>
      <c r="P424" s="10"/>
      <c r="Q424" s="10"/>
      <c r="R424" s="10"/>
      <c r="S424" s="10"/>
      <c r="T424" s="8"/>
      <c r="Y424" s="10"/>
      <c r="AA424" s="8" t="str">
        <f>IF(ISBLANK(Z424),  "", _xlfn.CONCAT("haas/entity/sensor/", LOWER(C424), "/", E424, "/config"))</f>
        <v/>
      </c>
      <c r="AB424" s="8" t="str">
        <f>IF(ISBLANK(Z424),  "", _xlfn.CONCAT(LOWER(C424), "/", E424))</f>
        <v/>
      </c>
      <c r="AE424" s="8"/>
      <c r="AO424" s="8" t="str">
        <f>IF(AND(ISBLANK(AM424), ISBLANK(AN424)), "", _xlfn.CONCAT("[", IF(ISBLANK(AM424), "", _xlfn.CONCAT("[""mac"", """, AM424, """]")), IF(ISBLANK(AN424), "", _xlfn.CONCAT(", [""ip"", """, AN424, """]")), "]"))</f>
        <v/>
      </c>
    </row>
    <row r="425" spans="6:41" ht="16" hidden="1" customHeight="1" x14ac:dyDescent="0.2">
      <c r="F425" s="8" t="str">
        <f>IF(ISBLANK(E425), "", Table2[[#This Row],[unique_id]])</f>
        <v/>
      </c>
      <c r="N425" s="8"/>
      <c r="O425" s="10"/>
      <c r="P425" s="10"/>
      <c r="Q425" s="10"/>
      <c r="R425" s="10"/>
      <c r="S425" s="10"/>
      <c r="T425" s="8"/>
      <c r="Y425" s="10"/>
      <c r="AA425" s="8" t="str">
        <f>IF(ISBLANK(Z425),  "", _xlfn.CONCAT("haas/entity/sensor/", LOWER(C425), "/", E425, "/config"))</f>
        <v/>
      </c>
      <c r="AB425" s="8" t="str">
        <f>IF(ISBLANK(Z425),  "", _xlfn.CONCAT(LOWER(C425), "/", E425))</f>
        <v/>
      </c>
      <c r="AE425" s="8"/>
      <c r="AO425" s="8" t="str">
        <f>IF(AND(ISBLANK(AM425), ISBLANK(AN425)), "", _xlfn.CONCAT("[", IF(ISBLANK(AM425), "", _xlfn.CONCAT("[""mac"", """, AM425, """]")), IF(ISBLANK(AN425), "", _xlfn.CONCAT(", [""ip"", """, AN425, """]")), "]"))</f>
        <v/>
      </c>
    </row>
    <row r="426" spans="6:41" ht="16" hidden="1" customHeight="1" x14ac:dyDescent="0.2">
      <c r="F426" s="8" t="str">
        <f>IF(ISBLANK(E426), "", Table2[[#This Row],[unique_id]])</f>
        <v/>
      </c>
      <c r="N426" s="8"/>
      <c r="O426" s="10"/>
      <c r="P426" s="10"/>
      <c r="Q426" s="10"/>
      <c r="R426" s="10"/>
      <c r="S426" s="10"/>
      <c r="T426" s="8"/>
      <c r="Y426" s="10"/>
      <c r="AA426" s="8" t="str">
        <f>IF(ISBLANK(Z426),  "", _xlfn.CONCAT("haas/entity/sensor/", LOWER(C426), "/", E426, "/config"))</f>
        <v/>
      </c>
      <c r="AB426" s="8" t="str">
        <f>IF(ISBLANK(Z426),  "", _xlfn.CONCAT(LOWER(C426), "/", E426))</f>
        <v/>
      </c>
      <c r="AE426" s="8"/>
      <c r="AO426" s="8" t="str">
        <f>IF(AND(ISBLANK(AM426), ISBLANK(AN426)), "", _xlfn.CONCAT("[", IF(ISBLANK(AM426), "", _xlfn.CONCAT("[""mac"", """, AM426, """]")), IF(ISBLANK(AN426), "", _xlfn.CONCAT(", [""ip"", """, AN426, """]")), "]"))</f>
        <v/>
      </c>
    </row>
    <row r="427" spans="6:41" ht="16" hidden="1" customHeight="1" x14ac:dyDescent="0.2">
      <c r="F427" s="8" t="str">
        <f>IF(ISBLANK(E427), "", Table2[[#This Row],[unique_id]])</f>
        <v/>
      </c>
      <c r="N427" s="8"/>
      <c r="O427" s="10"/>
      <c r="P427" s="10"/>
      <c r="Q427" s="10"/>
      <c r="R427" s="10"/>
      <c r="S427" s="10"/>
      <c r="T427" s="8"/>
      <c r="Y427" s="10"/>
      <c r="AA427" s="8" t="str">
        <f>IF(ISBLANK(Z427),  "", _xlfn.CONCAT("haas/entity/sensor/", LOWER(C427), "/", E427, "/config"))</f>
        <v/>
      </c>
      <c r="AB427" s="8" t="str">
        <f>IF(ISBLANK(Z427),  "", _xlfn.CONCAT(LOWER(C427), "/", E427))</f>
        <v/>
      </c>
      <c r="AE427" s="8"/>
      <c r="AO427" s="8" t="str">
        <f>IF(AND(ISBLANK(AM427), ISBLANK(AN427)), "", _xlfn.CONCAT("[", IF(ISBLANK(AM427), "", _xlfn.CONCAT("[""mac"", """, AM427, """]")), IF(ISBLANK(AN427), "", _xlfn.CONCAT(", [""ip"", """, AN427, """]")), "]"))</f>
        <v/>
      </c>
    </row>
    <row r="428" spans="6:41" ht="16" hidden="1" customHeight="1" x14ac:dyDescent="0.2">
      <c r="F428" s="8" t="str">
        <f>IF(ISBLANK(E428), "", Table2[[#This Row],[unique_id]])</f>
        <v/>
      </c>
      <c r="N428" s="8"/>
      <c r="O428" s="10"/>
      <c r="P428" s="10"/>
      <c r="Q428" s="10"/>
      <c r="R428" s="10"/>
      <c r="S428" s="10"/>
      <c r="T428" s="8"/>
      <c r="Y428" s="10"/>
      <c r="AA428" s="8" t="str">
        <f>IF(ISBLANK(Z428),  "", _xlfn.CONCAT("haas/entity/sensor/", LOWER(C428), "/", E428, "/config"))</f>
        <v/>
      </c>
      <c r="AB428" s="8" t="str">
        <f>IF(ISBLANK(Z428),  "", _xlfn.CONCAT(LOWER(C428), "/", E428))</f>
        <v/>
      </c>
      <c r="AE428" s="8"/>
      <c r="AO428" s="8" t="str">
        <f>IF(AND(ISBLANK(AM428), ISBLANK(AN428)), "", _xlfn.CONCAT("[", IF(ISBLANK(AM428), "", _xlfn.CONCAT("[""mac"", """, AM428, """]")), IF(ISBLANK(AN428), "", _xlfn.CONCAT(", [""ip"", """, AN428, """]")), "]"))</f>
        <v/>
      </c>
    </row>
    <row r="429" spans="6:41" ht="16" hidden="1" customHeight="1" x14ac:dyDescent="0.2">
      <c r="F429" s="8" t="str">
        <f>IF(ISBLANK(E429), "", Table2[[#This Row],[unique_id]])</f>
        <v/>
      </c>
      <c r="N429" s="8"/>
      <c r="O429" s="10"/>
      <c r="P429" s="10"/>
      <c r="Q429" s="10"/>
      <c r="R429" s="10"/>
      <c r="S429" s="10"/>
      <c r="T429" s="8"/>
      <c r="Y429" s="10"/>
      <c r="AA429" s="8" t="str">
        <f>IF(ISBLANK(Z429),  "", _xlfn.CONCAT("haas/entity/sensor/", LOWER(C429), "/", E429, "/config"))</f>
        <v/>
      </c>
      <c r="AB429" s="8" t="str">
        <f>IF(ISBLANK(Z429),  "", _xlfn.CONCAT(LOWER(C429), "/", E429))</f>
        <v/>
      </c>
      <c r="AE429" s="8"/>
      <c r="AO429" s="8" t="str">
        <f>IF(AND(ISBLANK(AM429), ISBLANK(AN429)), "", _xlfn.CONCAT("[", IF(ISBLANK(AM429), "", _xlfn.CONCAT("[""mac"", """, AM429, """]")), IF(ISBLANK(AN429), "", _xlfn.CONCAT(", [""ip"", """, AN429, """]")), "]"))</f>
        <v/>
      </c>
    </row>
    <row r="430" spans="6:41" ht="16" hidden="1" customHeight="1" x14ac:dyDescent="0.2">
      <c r="F430" s="8" t="str">
        <f>IF(ISBLANK(E430), "", Table2[[#This Row],[unique_id]])</f>
        <v/>
      </c>
      <c r="N430" s="8"/>
      <c r="O430" s="10"/>
      <c r="P430" s="10"/>
      <c r="Q430" s="10"/>
      <c r="R430" s="10"/>
      <c r="S430" s="10"/>
      <c r="T430" s="8"/>
      <c r="Y430" s="10"/>
      <c r="AA430" s="8" t="str">
        <f>IF(ISBLANK(Z430),  "", _xlfn.CONCAT("haas/entity/sensor/", LOWER(C430), "/", E430, "/config"))</f>
        <v/>
      </c>
      <c r="AB430" s="8" t="str">
        <f>IF(ISBLANK(Z430),  "", _xlfn.CONCAT(LOWER(C430), "/", E430))</f>
        <v/>
      </c>
      <c r="AE430" s="8"/>
      <c r="AO430" s="8" t="str">
        <f>IF(AND(ISBLANK(AM430), ISBLANK(AN430)), "", _xlfn.CONCAT("[", IF(ISBLANK(AM430), "", _xlfn.CONCAT("[""mac"", """, AM430, """]")), IF(ISBLANK(AN430), "", _xlfn.CONCAT(", [""ip"", """, AN430, """]")), "]"))</f>
        <v/>
      </c>
    </row>
    <row r="431" spans="6:41" ht="16" hidden="1" customHeight="1" x14ac:dyDescent="0.2">
      <c r="F431" s="8" t="str">
        <f>IF(ISBLANK(E431), "", Table2[[#This Row],[unique_id]])</f>
        <v/>
      </c>
      <c r="N431" s="8"/>
      <c r="O431" s="10"/>
      <c r="P431" s="10"/>
      <c r="Q431" s="10"/>
      <c r="R431" s="10"/>
      <c r="S431" s="10"/>
      <c r="T431" s="8"/>
      <c r="Y431" s="10"/>
      <c r="AA431" s="8" t="str">
        <f>IF(ISBLANK(Z431),  "", _xlfn.CONCAT("haas/entity/sensor/", LOWER(C431), "/", E431, "/config"))</f>
        <v/>
      </c>
      <c r="AB431" s="8" t="str">
        <f>IF(ISBLANK(Z431),  "", _xlfn.CONCAT(LOWER(C431), "/", E431))</f>
        <v/>
      </c>
      <c r="AE431" s="8"/>
      <c r="AO431" s="8" t="str">
        <f>IF(AND(ISBLANK(AM431), ISBLANK(AN431)), "", _xlfn.CONCAT("[", IF(ISBLANK(AM431), "", _xlfn.CONCAT("[""mac"", """, AM431, """]")), IF(ISBLANK(AN431), "", _xlfn.CONCAT(", [""ip"", """, AN431, """]")), "]"))</f>
        <v/>
      </c>
    </row>
    <row r="432" spans="6:41" ht="16" hidden="1" customHeight="1" x14ac:dyDescent="0.2">
      <c r="F432" s="8" t="str">
        <f>IF(ISBLANK(E432), "", Table2[[#This Row],[unique_id]])</f>
        <v/>
      </c>
      <c r="N432" s="8"/>
      <c r="O432" s="10"/>
      <c r="P432" s="10"/>
      <c r="Q432" s="10"/>
      <c r="R432" s="10"/>
      <c r="S432" s="10"/>
      <c r="T432" s="8"/>
      <c r="Y432" s="10"/>
      <c r="AA432" s="8" t="str">
        <f>IF(ISBLANK(Z432),  "", _xlfn.CONCAT("haas/entity/sensor/", LOWER(C432), "/", E432, "/config"))</f>
        <v/>
      </c>
      <c r="AB432" s="8" t="str">
        <f>IF(ISBLANK(Z432),  "", _xlfn.CONCAT(LOWER(C432), "/", E432))</f>
        <v/>
      </c>
      <c r="AE432" s="8"/>
      <c r="AO432" s="8" t="str">
        <f>IF(AND(ISBLANK(AM432), ISBLANK(AN432)), "", _xlfn.CONCAT("[", IF(ISBLANK(AM432), "", _xlfn.CONCAT("[""mac"", """, AM432, """]")), IF(ISBLANK(AN432), "", _xlfn.CONCAT(", [""ip"", """, AN432, """]")), "]"))</f>
        <v/>
      </c>
    </row>
    <row r="433" spans="6:41" ht="16" hidden="1" customHeight="1" x14ac:dyDescent="0.2">
      <c r="F433" s="8" t="str">
        <f>IF(ISBLANK(E433), "", Table2[[#This Row],[unique_id]])</f>
        <v/>
      </c>
      <c r="N433" s="8"/>
      <c r="O433" s="10"/>
      <c r="P433" s="10"/>
      <c r="Q433" s="10"/>
      <c r="R433" s="10"/>
      <c r="S433" s="10"/>
      <c r="T433" s="8"/>
      <c r="Y433" s="10"/>
      <c r="AA433" s="8" t="str">
        <f>IF(ISBLANK(Z433),  "", _xlfn.CONCAT("haas/entity/sensor/", LOWER(C433), "/", E433, "/config"))</f>
        <v/>
      </c>
      <c r="AB433" s="8" t="str">
        <f>IF(ISBLANK(Z433),  "", _xlfn.CONCAT(LOWER(C433), "/", E433))</f>
        <v/>
      </c>
      <c r="AE433" s="8"/>
      <c r="AO433" s="8" t="str">
        <f>IF(AND(ISBLANK(AM433), ISBLANK(AN433)), "", _xlfn.CONCAT("[", IF(ISBLANK(AM433), "", _xlfn.CONCAT("[""mac"", """, AM433, """]")), IF(ISBLANK(AN433), "", _xlfn.CONCAT(", [""ip"", """, AN433, """]")), "]"))</f>
        <v/>
      </c>
    </row>
    <row r="434" spans="6:41" ht="16" hidden="1" customHeight="1" x14ac:dyDescent="0.2">
      <c r="F434" s="8" t="str">
        <f>IF(ISBLANK(E434), "", Table2[[#This Row],[unique_id]])</f>
        <v/>
      </c>
      <c r="N434" s="8"/>
      <c r="O434" s="10"/>
      <c r="P434" s="10"/>
      <c r="Q434" s="10"/>
      <c r="R434" s="10"/>
      <c r="S434" s="10"/>
      <c r="T434" s="8"/>
      <c r="Y434" s="10"/>
      <c r="AA434" s="8" t="str">
        <f>IF(ISBLANK(Z434),  "", _xlfn.CONCAT("haas/entity/sensor/", LOWER(C434), "/", E434, "/config"))</f>
        <v/>
      </c>
      <c r="AB434" s="8" t="str">
        <f>IF(ISBLANK(Z434),  "", _xlfn.CONCAT(LOWER(C434), "/", E434))</f>
        <v/>
      </c>
      <c r="AE434" s="8"/>
      <c r="AO434" s="8" t="str">
        <f>IF(AND(ISBLANK(AM434), ISBLANK(AN434)), "", _xlfn.CONCAT("[", IF(ISBLANK(AM434), "", _xlfn.CONCAT("[""mac"", """, AM434, """]")), IF(ISBLANK(AN434), "", _xlfn.CONCAT(", [""ip"", """, AN434, """]")), "]"))</f>
        <v/>
      </c>
    </row>
    <row r="435" spans="6:41" ht="16" hidden="1" customHeight="1" x14ac:dyDescent="0.2">
      <c r="F435" s="8" t="str">
        <f>IF(ISBLANK(E435), "", Table2[[#This Row],[unique_id]])</f>
        <v/>
      </c>
      <c r="N435" s="8"/>
      <c r="O435" s="10"/>
      <c r="P435" s="10"/>
      <c r="Q435" s="10"/>
      <c r="R435" s="10"/>
      <c r="S435" s="10"/>
      <c r="T435" s="8"/>
      <c r="Y435" s="10"/>
      <c r="AA435" s="8" t="str">
        <f>IF(ISBLANK(Z435),  "", _xlfn.CONCAT("haas/entity/sensor/", LOWER(C435), "/", E435, "/config"))</f>
        <v/>
      </c>
      <c r="AB435" s="8" t="str">
        <f>IF(ISBLANK(Z435),  "", _xlfn.CONCAT(LOWER(C435), "/", E435))</f>
        <v/>
      </c>
      <c r="AE435" s="8"/>
      <c r="AO435" s="8" t="str">
        <f>IF(AND(ISBLANK(AM435), ISBLANK(AN435)), "", _xlfn.CONCAT("[", IF(ISBLANK(AM435), "", _xlfn.CONCAT("[""mac"", """, AM435, """]")), IF(ISBLANK(AN435), "", _xlfn.CONCAT(", [""ip"", """, AN435, """]")), "]"))</f>
        <v/>
      </c>
    </row>
    <row r="436" spans="6:41" ht="16" hidden="1" customHeight="1" x14ac:dyDescent="0.2">
      <c r="F436" s="8" t="str">
        <f>IF(ISBLANK(E436), "", Table2[[#This Row],[unique_id]])</f>
        <v/>
      </c>
      <c r="N436" s="8"/>
      <c r="O436" s="10"/>
      <c r="P436" s="10"/>
      <c r="Q436" s="10"/>
      <c r="R436" s="10"/>
      <c r="S436" s="10"/>
      <c r="T436" s="8"/>
      <c r="Y436" s="10"/>
      <c r="AA436" s="8" t="str">
        <f>IF(ISBLANK(Z436),  "", _xlfn.CONCAT("haas/entity/sensor/", LOWER(C436), "/", E436, "/config"))</f>
        <v/>
      </c>
      <c r="AB436" s="8" t="str">
        <f>IF(ISBLANK(Z436),  "", _xlfn.CONCAT(LOWER(C436), "/", E436))</f>
        <v/>
      </c>
      <c r="AE436" s="8"/>
      <c r="AO436" s="8" t="str">
        <f>IF(AND(ISBLANK(AM436), ISBLANK(AN436)), "", _xlfn.CONCAT("[", IF(ISBLANK(AM436), "", _xlfn.CONCAT("[""mac"", """, AM436, """]")), IF(ISBLANK(AN436), "", _xlfn.CONCAT(", [""ip"", """, AN436, """]")), "]"))</f>
        <v/>
      </c>
    </row>
    <row r="437" spans="6:41" ht="16" hidden="1" customHeight="1" x14ac:dyDescent="0.2">
      <c r="F437" s="8" t="str">
        <f>IF(ISBLANK(E437), "", Table2[[#This Row],[unique_id]])</f>
        <v/>
      </c>
      <c r="N437" s="8"/>
      <c r="O437" s="10"/>
      <c r="P437" s="10"/>
      <c r="Q437" s="10"/>
      <c r="R437" s="10"/>
      <c r="S437" s="10"/>
      <c r="T437" s="8"/>
      <c r="Y437" s="10"/>
      <c r="AA437" s="8" t="str">
        <f>IF(ISBLANK(Z437),  "", _xlfn.CONCAT("haas/entity/sensor/", LOWER(C437), "/", E437, "/config"))</f>
        <v/>
      </c>
      <c r="AB437" s="8" t="str">
        <f>IF(ISBLANK(Z437),  "", _xlfn.CONCAT(LOWER(C437), "/", E437))</f>
        <v/>
      </c>
      <c r="AE437" s="8"/>
      <c r="AO437" s="8" t="str">
        <f>IF(AND(ISBLANK(AM437), ISBLANK(AN437)), "", _xlfn.CONCAT("[", IF(ISBLANK(AM437), "", _xlfn.CONCAT("[""mac"", """, AM437, """]")), IF(ISBLANK(AN437), "", _xlfn.CONCAT(", [""ip"", """, AN437, """]")), "]"))</f>
        <v/>
      </c>
    </row>
    <row r="438" spans="6:41" ht="16" hidden="1" customHeight="1" x14ac:dyDescent="0.2">
      <c r="F438" s="8" t="str">
        <f>IF(ISBLANK(E438), "", Table2[[#This Row],[unique_id]])</f>
        <v/>
      </c>
      <c r="N438" s="8"/>
      <c r="O438" s="10"/>
      <c r="P438" s="10"/>
      <c r="Q438" s="10"/>
      <c r="R438" s="10"/>
      <c r="S438" s="10"/>
      <c r="T438" s="8"/>
      <c r="Y438" s="10"/>
      <c r="AA438" s="8" t="str">
        <f>IF(ISBLANK(Z438),  "", _xlfn.CONCAT("haas/entity/sensor/", LOWER(C438), "/", E438, "/config"))</f>
        <v/>
      </c>
      <c r="AB438" s="8" t="str">
        <f>IF(ISBLANK(Z438),  "", _xlfn.CONCAT(LOWER(C438), "/", E438))</f>
        <v/>
      </c>
      <c r="AE438" s="8"/>
      <c r="AO438" s="8" t="str">
        <f>IF(AND(ISBLANK(AM438), ISBLANK(AN438)), "", _xlfn.CONCAT("[", IF(ISBLANK(AM438), "", _xlfn.CONCAT("[""mac"", """, AM438, """]")), IF(ISBLANK(AN438), "", _xlfn.CONCAT(", [""ip"", """, AN438, """]")), "]"))</f>
        <v/>
      </c>
    </row>
    <row r="439" spans="6:41" ht="16" hidden="1" customHeight="1" x14ac:dyDescent="0.2">
      <c r="F439" s="8" t="str">
        <f>IF(ISBLANK(E439), "", Table2[[#This Row],[unique_id]])</f>
        <v/>
      </c>
      <c r="N439" s="8"/>
      <c r="O439" s="10"/>
      <c r="P439" s="10"/>
      <c r="Q439" s="10"/>
      <c r="R439" s="10"/>
      <c r="S439" s="10"/>
      <c r="T439" s="8"/>
      <c r="Y439" s="10"/>
      <c r="AA439" s="8" t="str">
        <f>IF(ISBLANK(Z439),  "", _xlfn.CONCAT("haas/entity/sensor/", LOWER(C439), "/", E439, "/config"))</f>
        <v/>
      </c>
      <c r="AB439" s="8" t="str">
        <f>IF(ISBLANK(Z439),  "", _xlfn.CONCAT(LOWER(C439), "/", E439))</f>
        <v/>
      </c>
      <c r="AE439" s="8"/>
      <c r="AO439" s="8" t="str">
        <f>IF(AND(ISBLANK(AM439), ISBLANK(AN439)), "", _xlfn.CONCAT("[", IF(ISBLANK(AM439), "", _xlfn.CONCAT("[""mac"", """, AM439, """]")), IF(ISBLANK(AN439), "", _xlfn.CONCAT(", [""ip"", """, AN439, """]")), "]"))</f>
        <v/>
      </c>
    </row>
    <row r="440" spans="6:41" ht="16" hidden="1" customHeight="1" x14ac:dyDescent="0.2">
      <c r="F440" s="8" t="str">
        <f>IF(ISBLANK(E440), "", Table2[[#This Row],[unique_id]])</f>
        <v/>
      </c>
      <c r="N440" s="8"/>
      <c r="O440" s="10"/>
      <c r="P440" s="10"/>
      <c r="Q440" s="10"/>
      <c r="R440" s="10"/>
      <c r="S440" s="10"/>
      <c r="T440" s="8"/>
      <c r="Y440" s="10"/>
      <c r="AA440" s="8" t="str">
        <f>IF(ISBLANK(Z440),  "", _xlfn.CONCAT("haas/entity/sensor/", LOWER(C440), "/", E440, "/config"))</f>
        <v/>
      </c>
      <c r="AB440" s="8" t="str">
        <f>IF(ISBLANK(Z440),  "", _xlfn.CONCAT(LOWER(C440), "/", E440))</f>
        <v/>
      </c>
      <c r="AE440" s="8"/>
      <c r="AO440" s="8" t="str">
        <f>IF(AND(ISBLANK(AM440), ISBLANK(AN440)), "", _xlfn.CONCAT("[", IF(ISBLANK(AM440), "", _xlfn.CONCAT("[""mac"", """, AM440, """]")), IF(ISBLANK(AN440), "", _xlfn.CONCAT(", [""ip"", """, AN440, """]")), "]"))</f>
        <v/>
      </c>
    </row>
    <row r="441" spans="6:41" ht="16" hidden="1" customHeight="1" x14ac:dyDescent="0.2">
      <c r="F441" s="8" t="str">
        <f>IF(ISBLANK(E441), "", Table2[[#This Row],[unique_id]])</f>
        <v/>
      </c>
      <c r="N441" s="8"/>
      <c r="O441" s="10"/>
      <c r="P441" s="10"/>
      <c r="Q441" s="10"/>
      <c r="R441" s="10"/>
      <c r="S441" s="10"/>
      <c r="T441" s="8"/>
      <c r="Y441" s="10"/>
      <c r="AA441" s="8" t="str">
        <f>IF(ISBLANK(Z441),  "", _xlfn.CONCAT("haas/entity/sensor/", LOWER(C441), "/", E441, "/config"))</f>
        <v/>
      </c>
      <c r="AB441" s="8" t="str">
        <f>IF(ISBLANK(Z441),  "", _xlfn.CONCAT(LOWER(C441), "/", E441))</f>
        <v/>
      </c>
      <c r="AE441" s="8"/>
      <c r="AO441" s="8" t="str">
        <f>IF(AND(ISBLANK(AM441), ISBLANK(AN441)), "", _xlfn.CONCAT("[", IF(ISBLANK(AM441), "", _xlfn.CONCAT("[""mac"", """, AM441, """]")), IF(ISBLANK(AN441), "", _xlfn.CONCAT(", [""ip"", """, AN441, """]")), "]"))</f>
        <v/>
      </c>
    </row>
    <row r="442" spans="6:41" ht="16" hidden="1" customHeight="1" x14ac:dyDescent="0.2">
      <c r="F442" s="8" t="str">
        <f>IF(ISBLANK(E442), "", Table2[[#This Row],[unique_id]])</f>
        <v/>
      </c>
      <c r="N442" s="8"/>
      <c r="O442" s="10"/>
      <c r="P442" s="10"/>
      <c r="Q442" s="10"/>
      <c r="R442" s="10"/>
      <c r="S442" s="10"/>
      <c r="T442" s="8"/>
      <c r="Y442" s="10"/>
      <c r="AA442" s="8" t="str">
        <f>IF(ISBLANK(Z442),  "", _xlfn.CONCAT("haas/entity/sensor/", LOWER(C442), "/", E442, "/config"))</f>
        <v/>
      </c>
      <c r="AB442" s="8" t="str">
        <f>IF(ISBLANK(Z442),  "", _xlfn.CONCAT(LOWER(C442), "/", E442))</f>
        <v/>
      </c>
      <c r="AE442" s="8"/>
      <c r="AO442" s="8" t="str">
        <f>IF(AND(ISBLANK(AM442), ISBLANK(AN442)), "", _xlfn.CONCAT("[", IF(ISBLANK(AM442), "", _xlfn.CONCAT("[""mac"", """, AM442, """]")), IF(ISBLANK(AN442), "", _xlfn.CONCAT(", [""ip"", """, AN442, """]")), "]"))</f>
        <v/>
      </c>
    </row>
    <row r="443" spans="6:41" ht="16" hidden="1" customHeight="1" x14ac:dyDescent="0.2">
      <c r="F443" s="8" t="str">
        <f>IF(ISBLANK(E443), "", Table2[[#This Row],[unique_id]])</f>
        <v/>
      </c>
      <c r="N443" s="8"/>
      <c r="O443" s="10"/>
      <c r="P443" s="10"/>
      <c r="Q443" s="10"/>
      <c r="R443" s="10"/>
      <c r="S443" s="10"/>
      <c r="T443" s="8"/>
      <c r="Y443" s="10"/>
      <c r="AA443" s="8" t="str">
        <f>IF(ISBLANK(Z443),  "", _xlfn.CONCAT("haas/entity/sensor/", LOWER(C443), "/", E443, "/config"))</f>
        <v/>
      </c>
      <c r="AB443" s="8" t="str">
        <f>IF(ISBLANK(Z443),  "", _xlfn.CONCAT(LOWER(C443), "/", E443))</f>
        <v/>
      </c>
      <c r="AE443" s="8"/>
      <c r="AO443" s="8" t="str">
        <f>IF(AND(ISBLANK(AM443), ISBLANK(AN443)), "", _xlfn.CONCAT("[", IF(ISBLANK(AM443), "", _xlfn.CONCAT("[""mac"", """, AM443, """]")), IF(ISBLANK(AN443), "", _xlfn.CONCAT(", [""ip"", """, AN443, """]")), "]"))</f>
        <v/>
      </c>
    </row>
    <row r="444" spans="6:41" ht="16" hidden="1" customHeight="1" x14ac:dyDescent="0.2">
      <c r="F444" s="8" t="str">
        <f>IF(ISBLANK(E444), "", Table2[[#This Row],[unique_id]])</f>
        <v/>
      </c>
      <c r="N444" s="8"/>
      <c r="O444" s="10"/>
      <c r="P444" s="10"/>
      <c r="Q444" s="10"/>
      <c r="R444" s="10"/>
      <c r="S444" s="10"/>
      <c r="T444" s="8"/>
      <c r="Y444" s="10"/>
      <c r="AA444" s="8" t="str">
        <f>IF(ISBLANK(Z444),  "", _xlfn.CONCAT("haas/entity/sensor/", LOWER(C444), "/", E444, "/config"))</f>
        <v/>
      </c>
      <c r="AB444" s="8" t="str">
        <f>IF(ISBLANK(Z444),  "", _xlfn.CONCAT(LOWER(C444), "/", E444))</f>
        <v/>
      </c>
      <c r="AE444" s="8"/>
      <c r="AO444" s="8" t="str">
        <f>IF(AND(ISBLANK(AM444), ISBLANK(AN444)), "", _xlfn.CONCAT("[", IF(ISBLANK(AM444), "", _xlfn.CONCAT("[""mac"", """, AM444, """]")), IF(ISBLANK(AN444), "", _xlfn.CONCAT(", [""ip"", """, AN444, """]")), "]"))</f>
        <v/>
      </c>
    </row>
    <row r="445" spans="6:41" ht="16" hidden="1" customHeight="1" x14ac:dyDescent="0.2">
      <c r="F445" s="8" t="str">
        <f>IF(ISBLANK(E445), "", Table2[[#This Row],[unique_id]])</f>
        <v/>
      </c>
      <c r="N445" s="8"/>
      <c r="O445" s="10"/>
      <c r="P445" s="10"/>
      <c r="Q445" s="10"/>
      <c r="R445" s="10"/>
      <c r="S445" s="10"/>
      <c r="T445" s="8"/>
      <c r="Y445" s="10"/>
      <c r="AA445" s="8" t="str">
        <f>IF(ISBLANK(Z445),  "", _xlfn.CONCAT("haas/entity/sensor/", LOWER(C445), "/", E445, "/config"))</f>
        <v/>
      </c>
      <c r="AB445" s="8" t="str">
        <f>IF(ISBLANK(Z445),  "", _xlfn.CONCAT(LOWER(C445), "/", E445))</f>
        <v/>
      </c>
      <c r="AE445" s="8"/>
      <c r="AO445" s="8" t="str">
        <f>IF(AND(ISBLANK(AM445), ISBLANK(AN445)), "", _xlfn.CONCAT("[", IF(ISBLANK(AM445), "", _xlfn.CONCAT("[""mac"", """, AM445, """]")), IF(ISBLANK(AN445), "", _xlfn.CONCAT(", [""ip"", """, AN445, """]")), "]"))</f>
        <v/>
      </c>
    </row>
    <row r="446" spans="6:41" ht="16" hidden="1" customHeight="1" x14ac:dyDescent="0.2">
      <c r="F446" s="8" t="str">
        <f>IF(ISBLANK(E446), "", Table2[[#This Row],[unique_id]])</f>
        <v/>
      </c>
      <c r="N446" s="8"/>
      <c r="O446" s="10"/>
      <c r="P446" s="10"/>
      <c r="Q446" s="10"/>
      <c r="R446" s="10"/>
      <c r="S446" s="10"/>
      <c r="T446" s="8"/>
      <c r="Y446" s="10"/>
      <c r="AA446" s="8" t="str">
        <f>IF(ISBLANK(Z446),  "", _xlfn.CONCAT("haas/entity/sensor/", LOWER(C446), "/", E446, "/config"))</f>
        <v/>
      </c>
      <c r="AB446" s="8" t="str">
        <f>IF(ISBLANK(Z446),  "", _xlfn.CONCAT(LOWER(C446), "/", E446))</f>
        <v/>
      </c>
      <c r="AE446" s="8"/>
      <c r="AO446" s="8" t="str">
        <f>IF(AND(ISBLANK(AM446), ISBLANK(AN446)), "", _xlfn.CONCAT("[", IF(ISBLANK(AM446), "", _xlfn.CONCAT("[""mac"", """, AM446, """]")), IF(ISBLANK(AN446), "", _xlfn.CONCAT(", [""ip"", """, AN446, """]")), "]"))</f>
        <v/>
      </c>
    </row>
    <row r="447" spans="6:41" ht="16" hidden="1" customHeight="1" x14ac:dyDescent="0.2">
      <c r="F447" s="8" t="str">
        <f>IF(ISBLANK(E447), "", Table2[[#This Row],[unique_id]])</f>
        <v/>
      </c>
      <c r="N447" s="8"/>
      <c r="O447" s="10"/>
      <c r="P447" s="10"/>
      <c r="Q447" s="10"/>
      <c r="R447" s="10"/>
      <c r="S447" s="10"/>
      <c r="T447" s="8"/>
      <c r="Y447" s="10"/>
      <c r="AA447" s="8" t="str">
        <f>IF(ISBLANK(Z447),  "", _xlfn.CONCAT("haas/entity/sensor/", LOWER(C447), "/", E447, "/config"))</f>
        <v/>
      </c>
      <c r="AB447" s="8" t="str">
        <f>IF(ISBLANK(Z447),  "", _xlfn.CONCAT(LOWER(C447), "/", E447))</f>
        <v/>
      </c>
      <c r="AE447" s="8"/>
      <c r="AO447" s="8" t="str">
        <f>IF(AND(ISBLANK(AM447), ISBLANK(AN447)), "", _xlfn.CONCAT("[", IF(ISBLANK(AM447), "", _xlfn.CONCAT("[""mac"", """, AM447, """]")), IF(ISBLANK(AN447), "", _xlfn.CONCAT(", [""ip"", """, AN447, """]")), "]"))</f>
        <v/>
      </c>
    </row>
    <row r="448" spans="6:41" ht="16" hidden="1" customHeight="1" x14ac:dyDescent="0.2">
      <c r="F448" s="8" t="str">
        <f>IF(ISBLANK(E448), "", Table2[[#This Row],[unique_id]])</f>
        <v/>
      </c>
      <c r="N448" s="8"/>
      <c r="O448" s="10"/>
      <c r="P448" s="10"/>
      <c r="Q448" s="10"/>
      <c r="R448" s="10"/>
      <c r="S448" s="10"/>
      <c r="T448" s="8"/>
      <c r="Y448" s="10"/>
      <c r="AA448" s="8" t="str">
        <f>IF(ISBLANK(Z448),  "", _xlfn.CONCAT("haas/entity/sensor/", LOWER(C448), "/", E448, "/config"))</f>
        <v/>
      </c>
      <c r="AB448" s="8" t="str">
        <f>IF(ISBLANK(Z448),  "", _xlfn.CONCAT(LOWER(C448), "/", E448))</f>
        <v/>
      </c>
      <c r="AE448" s="8"/>
      <c r="AO448" s="8" t="str">
        <f>IF(AND(ISBLANK(AM448), ISBLANK(AN448)), "", _xlfn.CONCAT("[", IF(ISBLANK(AM448), "", _xlfn.CONCAT("[""mac"", """, AM448, """]")), IF(ISBLANK(AN448), "", _xlfn.CONCAT(", [""ip"", """, AN448, """]")), "]"))</f>
        <v/>
      </c>
    </row>
    <row r="449" spans="6:41" ht="16" hidden="1" customHeight="1" x14ac:dyDescent="0.2">
      <c r="F449" s="8" t="str">
        <f>IF(ISBLANK(E449), "", Table2[[#This Row],[unique_id]])</f>
        <v/>
      </c>
      <c r="N449" s="8"/>
      <c r="O449" s="10"/>
      <c r="P449" s="10"/>
      <c r="Q449" s="10"/>
      <c r="R449" s="10"/>
      <c r="S449" s="10"/>
      <c r="T449" s="8"/>
      <c r="Y449" s="10"/>
      <c r="AA449" s="8" t="str">
        <f>IF(ISBLANK(Z449),  "", _xlfn.CONCAT("haas/entity/sensor/", LOWER(C449), "/", E449, "/config"))</f>
        <v/>
      </c>
      <c r="AB449" s="8" t="str">
        <f>IF(ISBLANK(Z449),  "", _xlfn.CONCAT(LOWER(C449), "/", E449))</f>
        <v/>
      </c>
      <c r="AE449" s="8"/>
      <c r="AO449" s="8" t="str">
        <f>IF(AND(ISBLANK(AM449), ISBLANK(AN449)), "", _xlfn.CONCAT("[", IF(ISBLANK(AM449), "", _xlfn.CONCAT("[""mac"", """, AM449, """]")), IF(ISBLANK(AN449), "", _xlfn.CONCAT(", [""ip"", """, AN449, """]")), "]"))</f>
        <v/>
      </c>
    </row>
    <row r="450" spans="6:41" ht="16" hidden="1" customHeight="1" x14ac:dyDescent="0.2">
      <c r="F450" s="8" t="str">
        <f>IF(ISBLANK(E450), "", Table2[[#This Row],[unique_id]])</f>
        <v/>
      </c>
      <c r="N450" s="8"/>
      <c r="O450" s="10"/>
      <c r="P450" s="10"/>
      <c r="Q450" s="10"/>
      <c r="R450" s="10"/>
      <c r="S450" s="10"/>
      <c r="T450" s="8"/>
      <c r="Y450" s="10"/>
      <c r="AA450" s="8" t="str">
        <f>IF(ISBLANK(Z450),  "", _xlfn.CONCAT("haas/entity/sensor/", LOWER(C450), "/", E450, "/config"))</f>
        <v/>
      </c>
      <c r="AB450" s="8" t="str">
        <f>IF(ISBLANK(Z450),  "", _xlfn.CONCAT(LOWER(C450), "/", E450))</f>
        <v/>
      </c>
      <c r="AE450" s="8"/>
      <c r="AO450" s="8" t="str">
        <f>IF(AND(ISBLANK(AM450), ISBLANK(AN450)), "", _xlfn.CONCAT("[", IF(ISBLANK(AM450), "", _xlfn.CONCAT("[""mac"", """, AM450, """]")), IF(ISBLANK(AN450), "", _xlfn.CONCAT(", [""ip"", """, AN450, """]")), "]"))</f>
        <v/>
      </c>
    </row>
    <row r="451" spans="6:41" ht="16" hidden="1" customHeight="1" x14ac:dyDescent="0.2">
      <c r="F451" s="8" t="str">
        <f>IF(ISBLANK(E451), "", Table2[[#This Row],[unique_id]])</f>
        <v/>
      </c>
      <c r="N451" s="8"/>
      <c r="O451" s="10"/>
      <c r="P451" s="10"/>
      <c r="Q451" s="10"/>
      <c r="R451" s="10"/>
      <c r="S451" s="10"/>
      <c r="T451" s="8"/>
      <c r="Y451" s="10"/>
      <c r="AA451" s="8" t="str">
        <f>IF(ISBLANK(Z451),  "", _xlfn.CONCAT("haas/entity/sensor/", LOWER(C451), "/", E451, "/config"))</f>
        <v/>
      </c>
      <c r="AB451" s="8" t="str">
        <f>IF(ISBLANK(Z451),  "", _xlfn.CONCAT(LOWER(C451), "/", E451))</f>
        <v/>
      </c>
      <c r="AE451" s="8"/>
      <c r="AO451" s="8" t="str">
        <f>IF(AND(ISBLANK(AM451), ISBLANK(AN451)), "", _xlfn.CONCAT("[", IF(ISBLANK(AM451), "", _xlfn.CONCAT("[""mac"", """, AM451, """]")), IF(ISBLANK(AN451), "", _xlfn.CONCAT(", [""ip"", """, AN451, """]")), "]"))</f>
        <v/>
      </c>
    </row>
    <row r="452" spans="6:41" ht="16" hidden="1" customHeight="1" x14ac:dyDescent="0.2">
      <c r="F452" s="8" t="str">
        <f>IF(ISBLANK(E452), "", Table2[[#This Row],[unique_id]])</f>
        <v/>
      </c>
      <c r="N452" s="8"/>
      <c r="O452" s="10"/>
      <c r="P452" s="10"/>
      <c r="Q452" s="10"/>
      <c r="R452" s="10"/>
      <c r="S452" s="10"/>
      <c r="T452" s="8"/>
      <c r="Y452" s="10"/>
      <c r="AA452" s="8" t="str">
        <f>IF(ISBLANK(Z452),  "", _xlfn.CONCAT("haas/entity/sensor/", LOWER(C452), "/", E452, "/config"))</f>
        <v/>
      </c>
      <c r="AB452" s="8" t="str">
        <f>IF(ISBLANK(Z452),  "", _xlfn.CONCAT(LOWER(C452), "/", E452))</f>
        <v/>
      </c>
      <c r="AE452" s="8"/>
      <c r="AO452" s="8" t="str">
        <f>IF(AND(ISBLANK(AM452), ISBLANK(AN452)), "", _xlfn.CONCAT("[", IF(ISBLANK(AM452), "", _xlfn.CONCAT("[""mac"", """, AM452, """]")), IF(ISBLANK(AN452), "", _xlfn.CONCAT(", [""ip"", """, AN452, """]")), "]"))</f>
        <v/>
      </c>
    </row>
    <row r="453" spans="6:41" ht="16" hidden="1" customHeight="1" x14ac:dyDescent="0.2">
      <c r="F453" s="8" t="str">
        <f>IF(ISBLANK(E453), "", Table2[[#This Row],[unique_id]])</f>
        <v/>
      </c>
      <c r="N453" s="8"/>
      <c r="O453" s="10"/>
      <c r="P453" s="10"/>
      <c r="Q453" s="10"/>
      <c r="R453" s="10"/>
      <c r="S453" s="10"/>
      <c r="T453" s="8"/>
      <c r="Y453" s="10"/>
      <c r="AA453" s="8" t="str">
        <f>IF(ISBLANK(Z453),  "", _xlfn.CONCAT("haas/entity/sensor/", LOWER(C453), "/", E453, "/config"))</f>
        <v/>
      </c>
      <c r="AB453" s="8" t="str">
        <f>IF(ISBLANK(Z453),  "", _xlfn.CONCAT(LOWER(C453), "/", E453))</f>
        <v/>
      </c>
      <c r="AE453" s="8"/>
      <c r="AO453" s="8" t="str">
        <f>IF(AND(ISBLANK(AM453), ISBLANK(AN453)), "", _xlfn.CONCAT("[", IF(ISBLANK(AM453), "", _xlfn.CONCAT("[""mac"", """, AM453, """]")), IF(ISBLANK(AN453), "", _xlfn.CONCAT(", [""ip"", """, AN453, """]")), "]"))</f>
        <v/>
      </c>
    </row>
    <row r="454" spans="6:41" ht="16" hidden="1" customHeight="1" x14ac:dyDescent="0.2">
      <c r="F454" s="8" t="str">
        <f>IF(ISBLANK(E454), "", Table2[[#This Row],[unique_id]])</f>
        <v/>
      </c>
      <c r="N454" s="8"/>
      <c r="O454" s="10"/>
      <c r="P454" s="10"/>
      <c r="Q454" s="10"/>
      <c r="R454" s="10"/>
      <c r="S454" s="10"/>
      <c r="T454" s="8"/>
      <c r="Y454" s="10"/>
      <c r="AA454" s="8" t="str">
        <f>IF(ISBLANK(Z454),  "", _xlfn.CONCAT("haas/entity/sensor/", LOWER(C454), "/", E454, "/config"))</f>
        <v/>
      </c>
      <c r="AB454" s="8" t="str">
        <f>IF(ISBLANK(Z454),  "", _xlfn.CONCAT(LOWER(C454), "/", E454))</f>
        <v/>
      </c>
      <c r="AE454" s="8"/>
      <c r="AO454" s="8" t="str">
        <f>IF(AND(ISBLANK(AM454), ISBLANK(AN454)), "", _xlfn.CONCAT("[", IF(ISBLANK(AM454), "", _xlfn.CONCAT("[""mac"", """, AM454, """]")), IF(ISBLANK(AN454), "", _xlfn.CONCAT(", [""ip"", """, AN454, """]")), "]"))</f>
        <v/>
      </c>
    </row>
    <row r="455" spans="6:41" ht="16" hidden="1" customHeight="1" x14ac:dyDescent="0.2">
      <c r="F455" s="8" t="str">
        <f>IF(ISBLANK(E455), "", Table2[[#This Row],[unique_id]])</f>
        <v/>
      </c>
      <c r="N455" s="8"/>
      <c r="O455" s="10"/>
      <c r="P455" s="10"/>
      <c r="Q455" s="10"/>
      <c r="R455" s="10"/>
      <c r="S455" s="10"/>
      <c r="T455" s="8"/>
      <c r="Y455" s="10"/>
      <c r="AA455" s="8" t="str">
        <f>IF(ISBLANK(Z455),  "", _xlfn.CONCAT("haas/entity/sensor/", LOWER(C455), "/", E455, "/config"))</f>
        <v/>
      </c>
      <c r="AB455" s="8" t="str">
        <f>IF(ISBLANK(Z455),  "", _xlfn.CONCAT(LOWER(C455), "/", E455))</f>
        <v/>
      </c>
      <c r="AE455" s="8"/>
      <c r="AO455" s="8" t="str">
        <f>IF(AND(ISBLANK(AM455), ISBLANK(AN455)), "", _xlfn.CONCAT("[", IF(ISBLANK(AM455), "", _xlfn.CONCAT("[""mac"", """, AM455, """]")), IF(ISBLANK(AN455), "", _xlfn.CONCAT(", [""ip"", """, AN455, """]")), "]"))</f>
        <v/>
      </c>
    </row>
    <row r="456" spans="6:41" ht="16" hidden="1" customHeight="1" x14ac:dyDescent="0.2">
      <c r="F456" s="8" t="str">
        <f>IF(ISBLANK(E456), "", Table2[[#This Row],[unique_id]])</f>
        <v/>
      </c>
      <c r="N456" s="8"/>
      <c r="O456" s="10"/>
      <c r="P456" s="10"/>
      <c r="Q456" s="10"/>
      <c r="R456" s="10"/>
      <c r="S456" s="10"/>
      <c r="T456" s="8"/>
      <c r="Y456" s="10"/>
      <c r="AA456" s="8" t="str">
        <f>IF(ISBLANK(Z456),  "", _xlfn.CONCAT("haas/entity/sensor/", LOWER(C456), "/", E456, "/config"))</f>
        <v/>
      </c>
      <c r="AB456" s="8" t="str">
        <f>IF(ISBLANK(Z456),  "", _xlfn.CONCAT(LOWER(C456), "/", E456))</f>
        <v/>
      </c>
      <c r="AE456" s="8"/>
      <c r="AO456" s="8" t="str">
        <f>IF(AND(ISBLANK(AM456), ISBLANK(AN456)), "", _xlfn.CONCAT("[", IF(ISBLANK(AM456), "", _xlfn.CONCAT("[""mac"", """, AM456, """]")), IF(ISBLANK(AN456), "", _xlfn.CONCAT(", [""ip"", """, AN456, """]")), "]"))</f>
        <v/>
      </c>
    </row>
    <row r="457" spans="6:41" ht="16" hidden="1" customHeight="1" x14ac:dyDescent="0.2">
      <c r="F457" s="8" t="str">
        <f>IF(ISBLANK(E457), "", Table2[[#This Row],[unique_id]])</f>
        <v/>
      </c>
      <c r="N457" s="8"/>
      <c r="O457" s="10"/>
      <c r="P457" s="10"/>
      <c r="Q457" s="10"/>
      <c r="R457" s="10"/>
      <c r="S457" s="10"/>
      <c r="T457" s="8"/>
      <c r="Y457" s="10"/>
      <c r="AA457" s="8" t="str">
        <f>IF(ISBLANK(Z457),  "", _xlfn.CONCAT("haas/entity/sensor/", LOWER(C457), "/", E457, "/config"))</f>
        <v/>
      </c>
      <c r="AB457" s="8" t="str">
        <f>IF(ISBLANK(Z457),  "", _xlfn.CONCAT(LOWER(C457), "/", E457))</f>
        <v/>
      </c>
      <c r="AE457" s="8"/>
      <c r="AO457" s="8" t="str">
        <f>IF(AND(ISBLANK(AM457), ISBLANK(AN457)), "", _xlfn.CONCAT("[", IF(ISBLANK(AM457), "", _xlfn.CONCAT("[""mac"", """, AM457, """]")), IF(ISBLANK(AN457), "", _xlfn.CONCAT(", [""ip"", """, AN457, """]")), "]"))</f>
        <v/>
      </c>
    </row>
    <row r="458" spans="6:41" ht="16" hidden="1" customHeight="1" x14ac:dyDescent="0.2">
      <c r="F458" s="8" t="str">
        <f>IF(ISBLANK(E458), "", Table2[[#This Row],[unique_id]])</f>
        <v/>
      </c>
      <c r="N458" s="8"/>
      <c r="O458" s="10"/>
      <c r="P458" s="10"/>
      <c r="Q458" s="10"/>
      <c r="R458" s="10"/>
      <c r="S458" s="10"/>
      <c r="T458" s="8"/>
      <c r="Y458" s="10"/>
      <c r="AA458" s="8" t="str">
        <f>IF(ISBLANK(Z458),  "", _xlfn.CONCAT("haas/entity/sensor/", LOWER(C458), "/", E458, "/config"))</f>
        <v/>
      </c>
      <c r="AB458" s="8" t="str">
        <f>IF(ISBLANK(Z458),  "", _xlfn.CONCAT(LOWER(C458), "/", E458))</f>
        <v/>
      </c>
      <c r="AE458" s="8"/>
      <c r="AO458" s="8" t="str">
        <f>IF(AND(ISBLANK(AM458), ISBLANK(AN458)), "", _xlfn.CONCAT("[", IF(ISBLANK(AM458), "", _xlfn.CONCAT("[""mac"", """, AM458, """]")), IF(ISBLANK(AN458), "", _xlfn.CONCAT(", [""ip"", """, AN458, """]")), "]"))</f>
        <v/>
      </c>
    </row>
    <row r="459" spans="6:41" ht="16" hidden="1" customHeight="1" x14ac:dyDescent="0.2">
      <c r="F459" s="8" t="str">
        <f>IF(ISBLANK(E459), "", Table2[[#This Row],[unique_id]])</f>
        <v/>
      </c>
      <c r="N459" s="8"/>
      <c r="O459" s="10"/>
      <c r="P459" s="10"/>
      <c r="Q459" s="10"/>
      <c r="R459" s="10"/>
      <c r="S459" s="10"/>
      <c r="T459" s="8"/>
      <c r="Y459" s="10"/>
      <c r="AA459" s="8" t="str">
        <f>IF(ISBLANK(Z459),  "", _xlfn.CONCAT("haas/entity/sensor/", LOWER(C459), "/", E459, "/config"))</f>
        <v/>
      </c>
      <c r="AB459" s="8" t="str">
        <f>IF(ISBLANK(Z459),  "", _xlfn.CONCAT(LOWER(C459), "/", E459))</f>
        <v/>
      </c>
      <c r="AE459" s="8"/>
      <c r="AO459" s="8" t="str">
        <f>IF(AND(ISBLANK(AM459), ISBLANK(AN459)), "", _xlfn.CONCAT("[", IF(ISBLANK(AM459), "", _xlfn.CONCAT("[""mac"", """, AM459, """]")), IF(ISBLANK(AN459), "", _xlfn.CONCAT(", [""ip"", """, AN459, """]")), "]"))</f>
        <v/>
      </c>
    </row>
    <row r="460" spans="6:41" ht="16" hidden="1" customHeight="1" x14ac:dyDescent="0.2">
      <c r="F460" s="8" t="str">
        <f>IF(ISBLANK(E460), "", Table2[[#This Row],[unique_id]])</f>
        <v/>
      </c>
      <c r="N460" s="8"/>
      <c r="O460" s="10"/>
      <c r="P460" s="10"/>
      <c r="Q460" s="10"/>
      <c r="R460" s="10"/>
      <c r="S460" s="10"/>
      <c r="T460" s="8"/>
      <c r="Y460" s="10"/>
      <c r="AA460" s="8" t="str">
        <f>IF(ISBLANK(Z460),  "", _xlfn.CONCAT("haas/entity/sensor/", LOWER(C460), "/", E460, "/config"))</f>
        <v/>
      </c>
      <c r="AB460" s="8" t="str">
        <f>IF(ISBLANK(Z460),  "", _xlfn.CONCAT(LOWER(C460), "/", E460))</f>
        <v/>
      </c>
      <c r="AE460" s="8"/>
      <c r="AO460" s="8" t="str">
        <f>IF(AND(ISBLANK(AM460), ISBLANK(AN460)), "", _xlfn.CONCAT("[", IF(ISBLANK(AM460), "", _xlfn.CONCAT("[""mac"", """, AM460, """]")), IF(ISBLANK(AN460), "", _xlfn.CONCAT(", [""ip"", """, AN460, """]")), "]"))</f>
        <v/>
      </c>
    </row>
    <row r="461" spans="6:41" ht="16" hidden="1" customHeight="1" x14ac:dyDescent="0.2">
      <c r="F461" s="8" t="str">
        <f>IF(ISBLANK(E461), "", Table2[[#This Row],[unique_id]])</f>
        <v/>
      </c>
      <c r="N461" s="8"/>
      <c r="O461" s="10"/>
      <c r="P461" s="10"/>
      <c r="Q461" s="10"/>
      <c r="R461" s="10"/>
      <c r="S461" s="10"/>
      <c r="T461" s="8"/>
      <c r="Y461" s="10"/>
      <c r="AA461" s="8" t="str">
        <f>IF(ISBLANK(Z461),  "", _xlfn.CONCAT("haas/entity/sensor/", LOWER(C461), "/", E461, "/config"))</f>
        <v/>
      </c>
      <c r="AB461" s="8" t="str">
        <f>IF(ISBLANK(Z461),  "", _xlfn.CONCAT(LOWER(C461), "/", E461))</f>
        <v/>
      </c>
      <c r="AE461" s="8"/>
      <c r="AO461" s="8" t="str">
        <f>IF(AND(ISBLANK(AM461), ISBLANK(AN461)), "", _xlfn.CONCAT("[", IF(ISBLANK(AM461), "", _xlfn.CONCAT("[""mac"", """, AM461, """]")), IF(ISBLANK(AN461), "", _xlfn.CONCAT(", [""ip"", """, AN461, """]")), "]"))</f>
        <v/>
      </c>
    </row>
    <row r="462" spans="6:41" ht="16" hidden="1" customHeight="1" x14ac:dyDescent="0.2">
      <c r="F462" s="8" t="str">
        <f>IF(ISBLANK(E462), "", Table2[[#This Row],[unique_id]])</f>
        <v/>
      </c>
      <c r="N462" s="8"/>
      <c r="O462" s="10"/>
      <c r="P462" s="10"/>
      <c r="Q462" s="10"/>
      <c r="R462" s="10"/>
      <c r="S462" s="10"/>
      <c r="T462" s="8"/>
      <c r="Y462" s="10"/>
      <c r="AA462" s="8" t="str">
        <f>IF(ISBLANK(Z462),  "", _xlfn.CONCAT("haas/entity/sensor/", LOWER(C462), "/", E462, "/config"))</f>
        <v/>
      </c>
      <c r="AB462" s="8" t="str">
        <f>IF(ISBLANK(Z462),  "", _xlfn.CONCAT(LOWER(C462), "/", E462))</f>
        <v/>
      </c>
      <c r="AE462" s="8"/>
      <c r="AO462" s="8" t="str">
        <f>IF(AND(ISBLANK(AM462), ISBLANK(AN462)), "", _xlfn.CONCAT("[", IF(ISBLANK(AM462), "", _xlfn.CONCAT("[""mac"", """, AM462, """]")), IF(ISBLANK(AN462), "", _xlfn.CONCAT(", [""ip"", """, AN462, """]")), "]"))</f>
        <v/>
      </c>
    </row>
    <row r="463" spans="6:41" ht="16" hidden="1" customHeight="1" x14ac:dyDescent="0.2">
      <c r="F463" s="8" t="str">
        <f>IF(ISBLANK(E463), "", Table2[[#This Row],[unique_id]])</f>
        <v/>
      </c>
      <c r="H463" s="13"/>
      <c r="N463" s="8"/>
      <c r="O463" s="10"/>
      <c r="P463" s="10"/>
      <c r="Q463" s="10"/>
      <c r="R463" s="10"/>
      <c r="S463" s="10"/>
      <c r="T463" s="8"/>
      <c r="Y463" s="10"/>
      <c r="AA463" s="8" t="str">
        <f>IF(ISBLANK(Z463),  "", _xlfn.CONCAT("haas/entity/sensor/", LOWER(C463), "/", E463, "/config"))</f>
        <v/>
      </c>
      <c r="AB463" s="8" t="str">
        <f>IF(ISBLANK(Z463),  "", _xlfn.CONCAT(LOWER(C463), "/", E463))</f>
        <v/>
      </c>
      <c r="AE463" s="8"/>
      <c r="AO463" s="8" t="str">
        <f>IF(AND(ISBLANK(AM463), ISBLANK(AN463)), "", _xlfn.CONCAT("[", IF(ISBLANK(AM463), "", _xlfn.CONCAT("[""mac"", """, AM463, """]")), IF(ISBLANK(AN463), "", _xlfn.CONCAT(", [""ip"", """, AN463, """]")), "]"))</f>
        <v/>
      </c>
    </row>
    <row r="464" spans="6:41" ht="16" hidden="1" customHeight="1" x14ac:dyDescent="0.2">
      <c r="F464" s="8" t="str">
        <f>IF(ISBLANK(E464), "", Table2[[#This Row],[unique_id]])</f>
        <v/>
      </c>
      <c r="H464" s="13"/>
      <c r="N464" s="8"/>
      <c r="O464" s="10"/>
      <c r="P464" s="10"/>
      <c r="Q464" s="10"/>
      <c r="R464" s="10"/>
      <c r="S464" s="10"/>
      <c r="T464" s="8"/>
      <c r="Y464" s="10"/>
      <c r="AA464" s="8" t="str">
        <f>IF(ISBLANK(Z464),  "", _xlfn.CONCAT("haas/entity/sensor/", LOWER(C464), "/", E464, "/config"))</f>
        <v/>
      </c>
      <c r="AB464" s="8" t="str">
        <f>IF(ISBLANK(Z464),  "", _xlfn.CONCAT(LOWER(C464), "/", E464))</f>
        <v/>
      </c>
      <c r="AE464" s="8"/>
      <c r="AO464" s="8" t="str">
        <f>IF(AND(ISBLANK(AM464), ISBLANK(AN464)), "", _xlfn.CONCAT("[", IF(ISBLANK(AM464), "", _xlfn.CONCAT("[""mac"", """, AM464, """]")), IF(ISBLANK(AN464), "", _xlfn.CONCAT(", [""ip"", """, AN464, """]")), "]"))</f>
        <v/>
      </c>
    </row>
    <row r="465" spans="6:41" ht="16" hidden="1" customHeight="1" x14ac:dyDescent="0.2">
      <c r="F465" s="8" t="str">
        <f>IF(ISBLANK(E465), "", Table2[[#This Row],[unique_id]])</f>
        <v/>
      </c>
      <c r="N465" s="8"/>
      <c r="O465" s="10"/>
      <c r="P465" s="10"/>
      <c r="Q465" s="10"/>
      <c r="R465" s="10"/>
      <c r="S465" s="10"/>
      <c r="T465" s="8"/>
      <c r="Y465" s="10"/>
      <c r="AA465" s="8" t="str">
        <f>IF(ISBLANK(Z465),  "", _xlfn.CONCAT("haas/entity/sensor/", LOWER(C465), "/", E465, "/config"))</f>
        <v/>
      </c>
      <c r="AB465" s="8" t="str">
        <f>IF(ISBLANK(Z465),  "", _xlfn.CONCAT(LOWER(C465), "/", E465))</f>
        <v/>
      </c>
      <c r="AE465" s="8"/>
      <c r="AO465" s="8" t="str">
        <f>IF(AND(ISBLANK(AM465), ISBLANK(AN465)), "", _xlfn.CONCAT("[", IF(ISBLANK(AM465), "", _xlfn.CONCAT("[""mac"", """, AM465, """]")), IF(ISBLANK(AN465), "", _xlfn.CONCAT(", [""ip"", """, AN465, """]")), "]"))</f>
        <v/>
      </c>
    </row>
    <row r="466" spans="6:41" ht="16" hidden="1" customHeight="1" x14ac:dyDescent="0.2">
      <c r="F466" s="8" t="str">
        <f>IF(ISBLANK(E466), "", Table2[[#This Row],[unique_id]])</f>
        <v/>
      </c>
      <c r="N466" s="8"/>
      <c r="O466" s="10"/>
      <c r="P466" s="10"/>
      <c r="Q466" s="10"/>
      <c r="R466" s="10"/>
      <c r="S466" s="10"/>
      <c r="T466" s="8"/>
      <c r="Y466" s="10"/>
      <c r="AA466" s="8" t="str">
        <f>IF(ISBLANK(Z466),  "", _xlfn.CONCAT("haas/entity/sensor/", LOWER(C466), "/", E466, "/config"))</f>
        <v/>
      </c>
      <c r="AB466" s="8" t="str">
        <f>IF(ISBLANK(Z466),  "", _xlfn.CONCAT(LOWER(C466), "/", E466))</f>
        <v/>
      </c>
      <c r="AE466" s="8"/>
      <c r="AO466" s="8" t="str">
        <f>IF(AND(ISBLANK(AM466), ISBLANK(AN466)), "", _xlfn.CONCAT("[", IF(ISBLANK(AM466), "", _xlfn.CONCAT("[""mac"", """, AM466, """]")), IF(ISBLANK(AN466), "", _xlfn.CONCAT(", [""ip"", """, AN466, """]")), "]"))</f>
        <v/>
      </c>
    </row>
    <row r="467" spans="6:41" ht="16" hidden="1" customHeight="1" x14ac:dyDescent="0.2">
      <c r="F467" s="8" t="str">
        <f>IF(ISBLANK(E467), "", Table2[[#This Row],[unique_id]])</f>
        <v/>
      </c>
      <c r="N467" s="8"/>
      <c r="O467" s="10"/>
      <c r="P467" s="10"/>
      <c r="Q467" s="10"/>
      <c r="R467" s="10"/>
      <c r="S467" s="10"/>
      <c r="T467" s="8"/>
      <c r="Y467" s="10"/>
      <c r="AA467" s="8" t="str">
        <f>IF(ISBLANK(Z467),  "", _xlfn.CONCAT("haas/entity/sensor/", LOWER(C467), "/", E467, "/config"))</f>
        <v/>
      </c>
      <c r="AB467" s="8" t="str">
        <f>IF(ISBLANK(Z467),  "", _xlfn.CONCAT(LOWER(C467), "/", E467))</f>
        <v/>
      </c>
      <c r="AE467" s="8"/>
      <c r="AO467" s="8" t="str">
        <f>IF(AND(ISBLANK(AM467), ISBLANK(AN467)), "", _xlfn.CONCAT("[", IF(ISBLANK(AM467), "", _xlfn.CONCAT("[""mac"", """, AM467, """]")), IF(ISBLANK(AN467), "", _xlfn.CONCAT(", [""ip"", """, AN467, """]")), "]"))</f>
        <v/>
      </c>
    </row>
    <row r="468" spans="6:41" ht="16" hidden="1" customHeight="1" x14ac:dyDescent="0.2">
      <c r="F468" s="8" t="str">
        <f>IF(ISBLANK(E468), "", Table2[[#This Row],[unique_id]])</f>
        <v/>
      </c>
      <c r="N468" s="8"/>
      <c r="O468" s="10"/>
      <c r="P468" s="10"/>
      <c r="Q468" s="10"/>
      <c r="R468" s="10"/>
      <c r="S468" s="10"/>
      <c r="T468" s="8"/>
      <c r="Y468" s="10"/>
      <c r="AA468" s="8" t="str">
        <f>IF(ISBLANK(Z468),  "", _xlfn.CONCAT("haas/entity/sensor/", LOWER(C468), "/", E468, "/config"))</f>
        <v/>
      </c>
      <c r="AB468" s="8" t="str">
        <f>IF(ISBLANK(Z468),  "", _xlfn.CONCAT(LOWER(C468), "/", E468))</f>
        <v/>
      </c>
      <c r="AE468" s="8"/>
      <c r="AO468" s="8" t="str">
        <f>IF(AND(ISBLANK(AM468), ISBLANK(AN468)), "", _xlfn.CONCAT("[", IF(ISBLANK(AM468), "", _xlfn.CONCAT("[""mac"", """, AM468, """]")), IF(ISBLANK(AN468), "", _xlfn.CONCAT(", [""ip"", """, AN468, """]")), "]"))</f>
        <v/>
      </c>
    </row>
    <row r="469" spans="6:41" ht="16" hidden="1" customHeight="1" x14ac:dyDescent="0.2">
      <c r="F469" s="8" t="str">
        <f>IF(ISBLANK(E469), "", Table2[[#This Row],[unique_id]])</f>
        <v/>
      </c>
      <c r="N469" s="8"/>
      <c r="O469" s="10"/>
      <c r="P469" s="10"/>
      <c r="Q469" s="10"/>
      <c r="R469" s="10"/>
      <c r="S469" s="10"/>
      <c r="T469" s="8"/>
      <c r="AA469" s="8" t="str">
        <f>IF(ISBLANK(Z469),  "", _xlfn.CONCAT("haas/entity/sensor/", LOWER(C469), "/", E469, "/config"))</f>
        <v/>
      </c>
      <c r="AB469" s="8" t="str">
        <f>IF(ISBLANK(Z469),  "", _xlfn.CONCAT(LOWER(C469), "/", E469))</f>
        <v/>
      </c>
      <c r="AE469" s="8"/>
      <c r="AO469" s="8" t="str">
        <f>IF(AND(ISBLANK(AM469), ISBLANK(AN469)), "", _xlfn.CONCAT("[", IF(ISBLANK(AM469), "", _xlfn.CONCAT("[""mac"", """, AM469, """]")), IF(ISBLANK(AN469), "", _xlfn.CONCAT(", [""ip"", """, AN469, """]")), "]"))</f>
        <v/>
      </c>
    </row>
    <row r="470" spans="6:41" ht="16" hidden="1" customHeight="1" x14ac:dyDescent="0.2">
      <c r="F470" s="8" t="str">
        <f>IF(ISBLANK(E470), "", Table2[[#This Row],[unique_id]])</f>
        <v/>
      </c>
      <c r="N470" s="8"/>
      <c r="O470" s="10"/>
      <c r="P470" s="10"/>
      <c r="Q470" s="10"/>
      <c r="R470" s="10"/>
      <c r="S470" s="10"/>
      <c r="T470" s="8"/>
      <c r="AA470" s="8" t="str">
        <f>IF(ISBLANK(Z470),  "", _xlfn.CONCAT("haas/entity/sensor/", LOWER(C470), "/", E470, "/config"))</f>
        <v/>
      </c>
      <c r="AB470" s="8" t="str">
        <f>IF(ISBLANK(Z470),  "", _xlfn.CONCAT(LOWER(C470), "/", E470))</f>
        <v/>
      </c>
      <c r="AE470" s="8"/>
      <c r="AO470" s="8" t="str">
        <f>IF(AND(ISBLANK(AM470), ISBLANK(AN470)), "", _xlfn.CONCAT("[", IF(ISBLANK(AM470), "", _xlfn.CONCAT("[""mac"", """, AM470, """]")), IF(ISBLANK(AN470), "", _xlfn.CONCAT(", [""ip"", """, AN470, """]")), "]"))</f>
        <v/>
      </c>
    </row>
    <row r="471" spans="6:41" ht="16" hidden="1" customHeight="1" x14ac:dyDescent="0.2">
      <c r="F471" s="8" t="str">
        <f>IF(ISBLANK(E471), "", Table2[[#This Row],[unique_id]])</f>
        <v/>
      </c>
      <c r="N471" s="8"/>
      <c r="O471" s="10"/>
      <c r="P471" s="10"/>
      <c r="Q471" s="10"/>
      <c r="R471" s="10"/>
      <c r="S471" s="10"/>
      <c r="T471" s="8"/>
      <c r="AA471" s="8" t="str">
        <f>IF(ISBLANK(Z471),  "", _xlfn.CONCAT("haas/entity/sensor/", LOWER(C471), "/", E471, "/config"))</f>
        <v/>
      </c>
      <c r="AB471" s="8" t="str">
        <f>IF(ISBLANK(Z471),  "", _xlfn.CONCAT(LOWER(C471), "/", E471))</f>
        <v/>
      </c>
      <c r="AE471" s="8"/>
      <c r="AO471" s="8" t="str">
        <f>IF(AND(ISBLANK(AM471), ISBLANK(AN471)), "", _xlfn.CONCAT("[", IF(ISBLANK(AM471), "", _xlfn.CONCAT("[""mac"", """, AM471, """]")), IF(ISBLANK(AN471), "", _xlfn.CONCAT(", [""ip"", """, AN471, """]")), "]"))</f>
        <v/>
      </c>
    </row>
    <row r="472" spans="6:41" ht="16" hidden="1" customHeight="1" x14ac:dyDescent="0.2">
      <c r="F472" s="8" t="str">
        <f>IF(ISBLANK(E472), "", Table2[[#This Row],[unique_id]])</f>
        <v/>
      </c>
      <c r="N472" s="8"/>
      <c r="O472" s="10"/>
      <c r="P472" s="10"/>
      <c r="Q472" s="10"/>
      <c r="R472" s="10"/>
      <c r="S472" s="10"/>
      <c r="T472" s="8"/>
      <c r="AA472" s="8" t="str">
        <f>IF(ISBLANK(Z472),  "", _xlfn.CONCAT("haas/entity/sensor/", LOWER(C472), "/", E472, "/config"))</f>
        <v/>
      </c>
      <c r="AB472" s="8" t="str">
        <f>IF(ISBLANK(Z472),  "", _xlfn.CONCAT(LOWER(C472), "/", E472))</f>
        <v/>
      </c>
      <c r="AE472" s="8"/>
      <c r="AO472" s="8" t="str">
        <f>IF(AND(ISBLANK(AM472), ISBLANK(AN472)), "", _xlfn.CONCAT("[", IF(ISBLANK(AM472), "", _xlfn.CONCAT("[""mac"", """, AM472, """]")), IF(ISBLANK(AN472), "", _xlfn.CONCAT(", [""ip"", """, AN472, """]")), "]"))</f>
        <v/>
      </c>
    </row>
    <row r="473" spans="6:41" ht="16" hidden="1" customHeight="1" x14ac:dyDescent="0.2">
      <c r="F473" s="8" t="str">
        <f>IF(ISBLANK(E473), "", Table2[[#This Row],[unique_id]])</f>
        <v/>
      </c>
      <c r="G473" s="13"/>
      <c r="N473" s="8"/>
      <c r="O473" s="10"/>
      <c r="P473" s="10"/>
      <c r="Q473" s="10"/>
      <c r="R473" s="10"/>
      <c r="S473" s="10"/>
      <c r="T473" s="8"/>
      <c r="AA473" s="8" t="str">
        <f>IF(ISBLANK(Z473),  "", _xlfn.CONCAT("haas/entity/sensor/", LOWER(C473), "/", E473, "/config"))</f>
        <v/>
      </c>
      <c r="AB473" s="8" t="str">
        <f>IF(ISBLANK(Z473),  "", _xlfn.CONCAT(LOWER(C473), "/", E473))</f>
        <v/>
      </c>
      <c r="AE473" s="8"/>
      <c r="AO473" s="8" t="str">
        <f>IF(AND(ISBLANK(AM473), ISBLANK(AN473)), "", _xlfn.CONCAT("[", IF(ISBLANK(AM473), "", _xlfn.CONCAT("[""mac"", """, AM473, """]")), IF(ISBLANK(AN473), "", _xlfn.CONCAT(", [""ip"", """, AN473, """]")), "]"))</f>
        <v/>
      </c>
    </row>
    <row r="474" spans="6:41" ht="16" hidden="1" customHeight="1" x14ac:dyDescent="0.2">
      <c r="F474" s="8" t="str">
        <f>IF(ISBLANK(E474), "", Table2[[#This Row],[unique_id]])</f>
        <v/>
      </c>
      <c r="N474" s="8"/>
      <c r="O474" s="10"/>
      <c r="P474" s="10"/>
      <c r="Q474" s="10"/>
      <c r="R474" s="10"/>
      <c r="S474" s="10"/>
      <c r="T474" s="8"/>
      <c r="AA474" s="8" t="str">
        <f>IF(ISBLANK(Z474),  "", _xlfn.CONCAT("haas/entity/sensor/", LOWER(C474), "/", E474, "/config"))</f>
        <v/>
      </c>
      <c r="AB474" s="8" t="str">
        <f>IF(ISBLANK(Z474),  "", _xlfn.CONCAT(LOWER(C474), "/", E474))</f>
        <v/>
      </c>
      <c r="AE474" s="8"/>
      <c r="AO474" s="8" t="str">
        <f>IF(AND(ISBLANK(AM474), ISBLANK(AN474)), "", _xlfn.CONCAT("[", IF(ISBLANK(AM474), "", _xlfn.CONCAT("[""mac"", """, AM474, """]")), IF(ISBLANK(AN474), "", _xlfn.CONCAT(", [""ip"", """, AN474, """]")), "]"))</f>
        <v/>
      </c>
    </row>
    <row r="475" spans="6:41" ht="16" hidden="1" customHeight="1" x14ac:dyDescent="0.2">
      <c r="F475" s="8" t="str">
        <f>IF(ISBLANK(E475), "", Table2[[#This Row],[unique_id]])</f>
        <v/>
      </c>
      <c r="N475" s="8"/>
      <c r="O475" s="10"/>
      <c r="P475" s="10"/>
      <c r="Q475" s="10"/>
      <c r="R475" s="10"/>
      <c r="S475" s="10"/>
      <c r="T475" s="8"/>
      <c r="AA475" s="8" t="str">
        <f>IF(ISBLANK(Z475),  "", _xlfn.CONCAT("haas/entity/sensor/", LOWER(C475), "/", E475, "/config"))</f>
        <v/>
      </c>
      <c r="AB475" s="8" t="str">
        <f>IF(ISBLANK(Z475),  "", _xlfn.CONCAT(LOWER(C475), "/", E475))</f>
        <v/>
      </c>
      <c r="AE475" s="8"/>
      <c r="AO475" s="8" t="str">
        <f>IF(AND(ISBLANK(AM475), ISBLANK(AN475)), "", _xlfn.CONCAT("[", IF(ISBLANK(AM475), "", _xlfn.CONCAT("[""mac"", """, AM475, """]")), IF(ISBLANK(AN475), "", _xlfn.CONCAT(", [""ip"", """, AN475, """]")), "]"))</f>
        <v/>
      </c>
    </row>
    <row r="476" spans="6:41" ht="16" hidden="1" customHeight="1" x14ac:dyDescent="0.2">
      <c r="F476" s="8" t="str">
        <f>IF(ISBLANK(E476), "", Table2[[#This Row],[unique_id]])</f>
        <v/>
      </c>
      <c r="N476" s="8"/>
      <c r="O476" s="10"/>
      <c r="P476" s="10"/>
      <c r="Q476" s="10"/>
      <c r="R476" s="10"/>
      <c r="S476" s="10"/>
      <c r="T476" s="8"/>
      <c r="AA476" s="8" t="str">
        <f>IF(ISBLANK(Z476),  "", _xlfn.CONCAT("haas/entity/sensor/", LOWER(C476), "/", E476, "/config"))</f>
        <v/>
      </c>
      <c r="AB476" s="8" t="str">
        <f>IF(ISBLANK(Z476),  "", _xlfn.CONCAT(LOWER(C476), "/", E476))</f>
        <v/>
      </c>
      <c r="AE476" s="8"/>
      <c r="AO476" s="8" t="str">
        <f>IF(AND(ISBLANK(AM476), ISBLANK(AN476)), "", _xlfn.CONCAT("[", IF(ISBLANK(AM476), "", _xlfn.CONCAT("[""mac"", """, AM476, """]")), IF(ISBLANK(AN476), "", _xlfn.CONCAT(", [""ip"", """, AN476, """]")), "]"))</f>
        <v/>
      </c>
    </row>
    <row r="477" spans="6:41" ht="16" hidden="1" customHeight="1" x14ac:dyDescent="0.2">
      <c r="F477" s="8" t="str">
        <f>IF(ISBLANK(E477), "", Table2[[#This Row],[unique_id]])</f>
        <v/>
      </c>
      <c r="N477" s="8"/>
      <c r="O477" s="10"/>
      <c r="P477" s="10"/>
      <c r="Q477" s="10"/>
      <c r="R477" s="10"/>
      <c r="S477" s="10"/>
      <c r="T477" s="8"/>
      <c r="AA477" s="8" t="str">
        <f>IF(ISBLANK(Z477),  "", _xlfn.CONCAT("haas/entity/sensor/", LOWER(C477), "/", E477, "/config"))</f>
        <v/>
      </c>
      <c r="AB477" s="8" t="str">
        <f>IF(ISBLANK(Z477),  "", _xlfn.CONCAT(LOWER(C477), "/", E477))</f>
        <v/>
      </c>
      <c r="AE477" s="8"/>
      <c r="AO477" s="8" t="str">
        <f>IF(AND(ISBLANK(AM477), ISBLANK(AN477)), "", _xlfn.CONCAT("[", IF(ISBLANK(AM477), "", _xlfn.CONCAT("[""mac"", """, AM477, """]")), IF(ISBLANK(AN477), "", _xlfn.CONCAT(", [""ip"", """, AN477, """]")), "]"))</f>
        <v/>
      </c>
    </row>
    <row r="478" spans="6:41" ht="16" hidden="1" customHeight="1" x14ac:dyDescent="0.2">
      <c r="F478" s="8" t="str">
        <f>IF(ISBLANK(E478), "", Table2[[#This Row],[unique_id]])</f>
        <v/>
      </c>
      <c r="N478" s="8"/>
      <c r="O478" s="10"/>
      <c r="P478" s="10"/>
      <c r="Q478" s="10"/>
      <c r="R478" s="10"/>
      <c r="S478" s="10"/>
      <c r="T478" s="8"/>
      <c r="AA478" s="8" t="str">
        <f>IF(ISBLANK(Z478),  "", _xlfn.CONCAT("haas/entity/sensor/", LOWER(C478), "/", E478, "/config"))</f>
        <v/>
      </c>
      <c r="AB478" s="8" t="str">
        <f>IF(ISBLANK(Z478),  "", _xlfn.CONCAT(LOWER(C478), "/", E478))</f>
        <v/>
      </c>
      <c r="AE478" s="8"/>
      <c r="AO478" s="8" t="str">
        <f>IF(AND(ISBLANK(AM478), ISBLANK(AN478)), "", _xlfn.CONCAT("[", IF(ISBLANK(AM478), "", _xlfn.CONCAT("[""mac"", """, AM478, """]")), IF(ISBLANK(AN478), "", _xlfn.CONCAT(", [""ip"", """, AN478, """]")), "]"))</f>
        <v/>
      </c>
    </row>
    <row r="479" spans="6:41" ht="16" hidden="1" customHeight="1" x14ac:dyDescent="0.2">
      <c r="F479" s="8" t="str">
        <f>IF(ISBLANK(E479), "", Table2[[#This Row],[unique_id]])</f>
        <v/>
      </c>
      <c r="N479" s="8"/>
      <c r="O479" s="10"/>
      <c r="P479" s="10"/>
      <c r="Q479" s="10"/>
      <c r="R479" s="10"/>
      <c r="S479" s="10"/>
      <c r="T479" s="8"/>
      <c r="AA479" s="8" t="str">
        <f>IF(ISBLANK(Z479),  "", _xlfn.CONCAT("haas/entity/sensor/", LOWER(C479), "/", E479, "/config"))</f>
        <v/>
      </c>
      <c r="AB479" s="8" t="str">
        <f>IF(ISBLANK(Z479),  "", _xlfn.CONCAT(LOWER(C479), "/", E479))</f>
        <v/>
      </c>
      <c r="AE479" s="8"/>
      <c r="AO479" s="8" t="str">
        <f>IF(AND(ISBLANK(AM479), ISBLANK(AN479)), "", _xlfn.CONCAT("[", IF(ISBLANK(AM479), "", _xlfn.CONCAT("[""mac"", """, AM479, """]")), IF(ISBLANK(AN479), "", _xlfn.CONCAT(", [""ip"", """, AN479, """]")), "]"))</f>
        <v/>
      </c>
    </row>
    <row r="480" spans="6:41" ht="16" hidden="1" customHeight="1" x14ac:dyDescent="0.2">
      <c r="F480" s="8" t="str">
        <f>IF(ISBLANK(E480), "", Table2[[#This Row],[unique_id]])</f>
        <v/>
      </c>
      <c r="N480" s="8"/>
      <c r="O480" s="10"/>
      <c r="P480" s="10"/>
      <c r="Q480" s="10"/>
      <c r="R480" s="10"/>
      <c r="S480" s="10"/>
      <c r="T480" s="8"/>
      <c r="AA480" s="8" t="str">
        <f>IF(ISBLANK(Z480),  "", _xlfn.CONCAT("haas/entity/sensor/", LOWER(C480), "/", E480, "/config"))</f>
        <v/>
      </c>
      <c r="AB480" s="8" t="str">
        <f>IF(ISBLANK(Z480),  "", _xlfn.CONCAT(LOWER(C480), "/", E480))</f>
        <v/>
      </c>
      <c r="AE480" s="8"/>
      <c r="AO480" s="8" t="str">
        <f>IF(AND(ISBLANK(AM480), ISBLANK(AN480)), "", _xlfn.CONCAT("[", IF(ISBLANK(AM480), "", _xlfn.CONCAT("[""mac"", """, AM480, """]")), IF(ISBLANK(AN480), "", _xlfn.CONCAT(", [""ip"", """, AN480, """]")), "]"))</f>
        <v/>
      </c>
    </row>
    <row r="481" spans="6:41" ht="16" hidden="1" customHeight="1" x14ac:dyDescent="0.2">
      <c r="F481" s="8" t="str">
        <f>IF(ISBLANK(E481), "", Table2[[#This Row],[unique_id]])</f>
        <v/>
      </c>
      <c r="N481" s="8"/>
      <c r="O481" s="10"/>
      <c r="P481" s="10"/>
      <c r="Q481" s="10"/>
      <c r="R481" s="10"/>
      <c r="S481" s="10"/>
      <c r="T481" s="8"/>
      <c r="AA481" s="8" t="str">
        <f>IF(ISBLANK(Z481),  "", _xlfn.CONCAT("haas/entity/sensor/", LOWER(C481), "/", E481, "/config"))</f>
        <v/>
      </c>
      <c r="AB481" s="8" t="str">
        <f>IF(ISBLANK(Z481),  "", _xlfn.CONCAT(LOWER(C481), "/", E481))</f>
        <v/>
      </c>
      <c r="AE481" s="8"/>
      <c r="AO481" s="8" t="str">
        <f>IF(AND(ISBLANK(AM481), ISBLANK(AN481)), "", _xlfn.CONCAT("[", IF(ISBLANK(AM481), "", _xlfn.CONCAT("[""mac"", """, AM481, """]")), IF(ISBLANK(AN481), "", _xlfn.CONCAT(", [""ip"", """, AN481, """]")), "]"))</f>
        <v/>
      </c>
    </row>
    <row r="482" spans="6:41" ht="16" hidden="1" customHeight="1" x14ac:dyDescent="0.2">
      <c r="F482" s="8" t="str">
        <f>IF(ISBLANK(E482), "", Table2[[#This Row],[unique_id]])</f>
        <v/>
      </c>
      <c r="N482" s="8"/>
      <c r="O482" s="10"/>
      <c r="P482" s="10"/>
      <c r="Q482" s="10"/>
      <c r="R482" s="10"/>
      <c r="S482" s="10"/>
      <c r="T482" s="8"/>
      <c r="AA482" s="8" t="str">
        <f>IF(ISBLANK(Z482),  "", _xlfn.CONCAT("haas/entity/sensor/", LOWER(C482), "/", E482, "/config"))</f>
        <v/>
      </c>
      <c r="AB482" s="8" t="str">
        <f>IF(ISBLANK(Z482),  "", _xlfn.CONCAT(LOWER(C482), "/", E482))</f>
        <v/>
      </c>
      <c r="AE482" s="8"/>
      <c r="AO482" s="8" t="str">
        <f>IF(AND(ISBLANK(AM482), ISBLANK(AN482)), "", _xlfn.CONCAT("[", IF(ISBLANK(AM482), "", _xlfn.CONCAT("[""mac"", """, AM482, """]")), IF(ISBLANK(AN482), "", _xlfn.CONCAT(", [""ip"", """, AN482, """]")), "]"))</f>
        <v/>
      </c>
    </row>
    <row r="483" spans="6:41" ht="16" hidden="1" customHeight="1" x14ac:dyDescent="0.2">
      <c r="F483" s="8" t="str">
        <f>IF(ISBLANK(E483), "", Table2[[#This Row],[unique_id]])</f>
        <v/>
      </c>
      <c r="N483" s="8"/>
      <c r="O483" s="10"/>
      <c r="P483" s="10"/>
      <c r="Q483" s="10"/>
      <c r="R483" s="10"/>
      <c r="S483" s="10"/>
      <c r="T483" s="8"/>
      <c r="AA483" s="8" t="str">
        <f>IF(ISBLANK(Z483),  "", _xlfn.CONCAT("haas/entity/sensor/", LOWER(C483), "/", E483, "/config"))</f>
        <v/>
      </c>
      <c r="AB483" s="8" t="str">
        <f>IF(ISBLANK(Z483),  "", _xlfn.CONCAT(LOWER(C483), "/", E483))</f>
        <v/>
      </c>
      <c r="AE483" s="8"/>
      <c r="AO483" s="8" t="str">
        <f>IF(AND(ISBLANK(AM483), ISBLANK(AN483)), "", _xlfn.CONCAT("[", IF(ISBLANK(AM483), "", _xlfn.CONCAT("[""mac"", """, AM483, """]")), IF(ISBLANK(AN483), "", _xlfn.CONCAT(", [""ip"", """, AN483, """]")), "]"))</f>
        <v/>
      </c>
    </row>
    <row r="484" spans="6:41" ht="16" hidden="1" customHeight="1" x14ac:dyDescent="0.2">
      <c r="F484" s="8" t="str">
        <f>IF(ISBLANK(E484), "", Table2[[#This Row],[unique_id]])</f>
        <v/>
      </c>
      <c r="N484" s="8"/>
      <c r="O484" s="10"/>
      <c r="P484" s="10"/>
      <c r="Q484" s="10"/>
      <c r="R484" s="10"/>
      <c r="S484" s="10"/>
      <c r="T484" s="8"/>
      <c r="AA484" s="8" t="str">
        <f>IF(ISBLANK(Z484),  "", _xlfn.CONCAT("haas/entity/sensor/", LOWER(C484), "/", E484, "/config"))</f>
        <v/>
      </c>
      <c r="AB484" s="8" t="str">
        <f>IF(ISBLANK(Z484),  "", _xlfn.CONCAT(LOWER(C484), "/", E484))</f>
        <v/>
      </c>
      <c r="AE484" s="8"/>
      <c r="AO484" s="8" t="str">
        <f>IF(AND(ISBLANK(AM484), ISBLANK(AN484)), "", _xlfn.CONCAT("[", IF(ISBLANK(AM484), "", _xlfn.CONCAT("[""mac"", """, AM484, """]")), IF(ISBLANK(AN484), "", _xlfn.CONCAT(", [""ip"", """, AN484, """]")), "]"))</f>
        <v/>
      </c>
    </row>
    <row r="485" spans="6:41" ht="16" hidden="1" customHeight="1" x14ac:dyDescent="0.2">
      <c r="F485" s="8" t="str">
        <f>IF(ISBLANK(E485), "", Table2[[#This Row],[unique_id]])</f>
        <v/>
      </c>
      <c r="N485" s="8"/>
      <c r="O485" s="10"/>
      <c r="P485" s="10"/>
      <c r="Q485" s="10"/>
      <c r="R485" s="10"/>
      <c r="S485" s="10"/>
      <c r="T485" s="8"/>
      <c r="AA485" s="8" t="str">
        <f>IF(ISBLANK(Z485),  "", _xlfn.CONCAT("haas/entity/sensor/", LOWER(C485), "/", E485, "/config"))</f>
        <v/>
      </c>
      <c r="AB485" s="8" t="str">
        <f>IF(ISBLANK(Z485),  "", _xlfn.CONCAT(LOWER(C485), "/", E485))</f>
        <v/>
      </c>
      <c r="AE485" s="8"/>
      <c r="AO485" s="8" t="str">
        <f>IF(AND(ISBLANK(AM485), ISBLANK(AN485)), "", _xlfn.CONCAT("[", IF(ISBLANK(AM485), "", _xlfn.CONCAT("[""mac"", """, AM485, """]")), IF(ISBLANK(AN485), "", _xlfn.CONCAT(", [""ip"", """, AN485, """]")), "]"))</f>
        <v/>
      </c>
    </row>
    <row r="486" spans="6:41" ht="16" hidden="1" customHeight="1" x14ac:dyDescent="0.2">
      <c r="F486" s="8" t="str">
        <f>IF(ISBLANK(E486), "", Table2[[#This Row],[unique_id]])</f>
        <v/>
      </c>
      <c r="N486" s="8"/>
      <c r="O486" s="10"/>
      <c r="P486" s="10"/>
      <c r="Q486" s="10"/>
      <c r="R486" s="10"/>
      <c r="S486" s="10"/>
      <c r="T486" s="8"/>
      <c r="AA486" s="8" t="str">
        <f>IF(ISBLANK(Z486),  "", _xlfn.CONCAT("haas/entity/sensor/", LOWER(C486), "/", E486, "/config"))</f>
        <v/>
      </c>
      <c r="AB486" s="8" t="str">
        <f>IF(ISBLANK(Z486),  "", _xlfn.CONCAT(LOWER(C486), "/", E486))</f>
        <v/>
      </c>
      <c r="AE486" s="8"/>
      <c r="AO486" s="8" t="str">
        <f>IF(AND(ISBLANK(AM486), ISBLANK(AN486)), "", _xlfn.CONCAT("[", IF(ISBLANK(AM486), "", _xlfn.CONCAT("[""mac"", """, AM486, """]")), IF(ISBLANK(AN486), "", _xlfn.CONCAT(", [""ip"", """, AN486, """]")), "]"))</f>
        <v/>
      </c>
    </row>
    <row r="487" spans="6:41" ht="16" hidden="1" customHeight="1" x14ac:dyDescent="0.2">
      <c r="F487" s="8" t="str">
        <f>IF(ISBLANK(E487), "", Table2[[#This Row],[unique_id]])</f>
        <v/>
      </c>
      <c r="N487" s="8"/>
      <c r="O487" s="10"/>
      <c r="P487" s="10"/>
      <c r="Q487" s="10"/>
      <c r="R487" s="10"/>
      <c r="S487" s="10"/>
      <c r="T487" s="8"/>
      <c r="AA487" s="8" t="str">
        <f>IF(ISBLANK(Z487),  "", _xlfn.CONCAT("haas/entity/sensor/", LOWER(C487), "/", E487, "/config"))</f>
        <v/>
      </c>
      <c r="AB487" s="8" t="str">
        <f>IF(ISBLANK(Z487),  "", _xlfn.CONCAT(LOWER(C487), "/", E487))</f>
        <v/>
      </c>
      <c r="AE487" s="8"/>
      <c r="AO487" s="8" t="str">
        <f>IF(AND(ISBLANK(AM487), ISBLANK(AN487)), "", _xlfn.CONCAT("[", IF(ISBLANK(AM487), "", _xlfn.CONCAT("[""mac"", """, AM487, """]")), IF(ISBLANK(AN487), "", _xlfn.CONCAT(", [""ip"", """, AN487, """]")), "]"))</f>
        <v/>
      </c>
    </row>
    <row r="488" spans="6:41" ht="16" hidden="1" customHeight="1" x14ac:dyDescent="0.2">
      <c r="F488" s="8" t="str">
        <f>IF(ISBLANK(E488), "", Table2[[#This Row],[unique_id]])</f>
        <v/>
      </c>
      <c r="N488" s="8"/>
      <c r="O488" s="10"/>
      <c r="P488" s="10"/>
      <c r="Q488" s="10"/>
      <c r="R488" s="10"/>
      <c r="S488" s="10"/>
      <c r="T488" s="8"/>
      <c r="AA488" s="8" t="str">
        <f>IF(ISBLANK(Z488),  "", _xlfn.CONCAT("haas/entity/sensor/", LOWER(C488), "/", E488, "/config"))</f>
        <v/>
      </c>
      <c r="AB488" s="8" t="str">
        <f>IF(ISBLANK(Z488),  "", _xlfn.CONCAT(LOWER(C488), "/", E488))</f>
        <v/>
      </c>
      <c r="AE488" s="8"/>
      <c r="AO488" s="8" t="str">
        <f>IF(AND(ISBLANK(AM488), ISBLANK(AN488)), "", _xlfn.CONCAT("[", IF(ISBLANK(AM488), "", _xlfn.CONCAT("[""mac"", """, AM488, """]")), IF(ISBLANK(AN488), "", _xlfn.CONCAT(", [""ip"", """, AN488, """]")), "]"))</f>
        <v/>
      </c>
    </row>
    <row r="489" spans="6:41" ht="16" hidden="1" customHeight="1" x14ac:dyDescent="0.2">
      <c r="F489" s="8" t="str">
        <f>IF(ISBLANK(E489), "", Table2[[#This Row],[unique_id]])</f>
        <v/>
      </c>
      <c r="N489" s="8"/>
      <c r="O489" s="10"/>
      <c r="P489" s="10"/>
      <c r="Q489" s="10"/>
      <c r="R489" s="10"/>
      <c r="S489" s="10"/>
      <c r="T489" s="8"/>
      <c r="AA489" s="8" t="str">
        <f>IF(ISBLANK(Z489),  "", _xlfn.CONCAT("haas/entity/sensor/", LOWER(C489), "/", E489, "/config"))</f>
        <v/>
      </c>
      <c r="AB489" s="8" t="str">
        <f>IF(ISBLANK(Z489),  "", _xlfn.CONCAT(LOWER(C489), "/", E489))</f>
        <v/>
      </c>
      <c r="AE489" s="8"/>
      <c r="AO489" s="8" t="str">
        <f>IF(AND(ISBLANK(AM489), ISBLANK(AN489)), "", _xlfn.CONCAT("[", IF(ISBLANK(AM489), "", _xlfn.CONCAT("[""mac"", """, AM489, """]")), IF(ISBLANK(AN489), "", _xlfn.CONCAT(", [""ip"", """, AN489, """]")), "]"))</f>
        <v/>
      </c>
    </row>
    <row r="490" spans="6:41" ht="16" hidden="1" customHeight="1" x14ac:dyDescent="0.2">
      <c r="F490" s="8" t="str">
        <f>IF(ISBLANK(E490), "", Table2[[#This Row],[unique_id]])</f>
        <v/>
      </c>
      <c r="N490" s="8"/>
      <c r="O490" s="10"/>
      <c r="P490" s="10"/>
      <c r="Q490" s="10"/>
      <c r="R490" s="10"/>
      <c r="S490" s="10"/>
      <c r="T490" s="8"/>
      <c r="AA490" s="8" t="str">
        <f>IF(ISBLANK(Z490),  "", _xlfn.CONCAT("haas/entity/sensor/", LOWER(C490), "/", E490, "/config"))</f>
        <v/>
      </c>
      <c r="AB490" s="8" t="str">
        <f>IF(ISBLANK(Z490),  "", _xlfn.CONCAT(LOWER(C490), "/", E490))</f>
        <v/>
      </c>
      <c r="AE490" s="8"/>
      <c r="AO490" s="8" t="str">
        <f>IF(AND(ISBLANK(AM490), ISBLANK(AN490)), "", _xlfn.CONCAT("[", IF(ISBLANK(AM490), "", _xlfn.CONCAT("[""mac"", """, AM490, """]")), IF(ISBLANK(AN490), "", _xlfn.CONCAT(", [""ip"", """, AN490, """]")), "]"))</f>
        <v/>
      </c>
    </row>
    <row r="491" spans="6:41" ht="16" hidden="1" customHeight="1" x14ac:dyDescent="0.2">
      <c r="F491" s="8" t="str">
        <f>IF(ISBLANK(E491), "", Table2[[#This Row],[unique_id]])</f>
        <v/>
      </c>
      <c r="N491" s="8"/>
      <c r="O491" s="10"/>
      <c r="P491" s="10"/>
      <c r="Q491" s="10"/>
      <c r="R491" s="10"/>
      <c r="S491" s="10"/>
      <c r="T491" s="8"/>
      <c r="AA491" s="8" t="str">
        <f>IF(ISBLANK(Z491),  "", _xlfn.CONCAT("haas/entity/sensor/", LOWER(C491), "/", E491, "/config"))</f>
        <v/>
      </c>
      <c r="AB491" s="8" t="str">
        <f>IF(ISBLANK(Z491),  "", _xlfn.CONCAT(LOWER(C491), "/", E491))</f>
        <v/>
      </c>
      <c r="AE491" s="8"/>
      <c r="AO491" s="8" t="str">
        <f>IF(AND(ISBLANK(AM491), ISBLANK(AN491)), "", _xlfn.CONCAT("[", IF(ISBLANK(AM491), "", _xlfn.CONCAT("[""mac"", """, AM491, """]")), IF(ISBLANK(AN491), "", _xlfn.CONCAT(", [""ip"", """, AN491, """]")), "]"))</f>
        <v/>
      </c>
    </row>
    <row r="492" spans="6:41" ht="16" hidden="1" customHeight="1" x14ac:dyDescent="0.2">
      <c r="F492" s="8" t="str">
        <f>IF(ISBLANK(E492), "", Table2[[#This Row],[unique_id]])</f>
        <v/>
      </c>
      <c r="N492" s="8"/>
      <c r="O492" s="10"/>
      <c r="P492" s="10"/>
      <c r="Q492" s="10"/>
      <c r="R492" s="10"/>
      <c r="S492" s="10"/>
      <c r="T492" s="8"/>
      <c r="AA492" s="8" t="str">
        <f>IF(ISBLANK(Z492),  "", _xlfn.CONCAT("haas/entity/sensor/", LOWER(C492), "/", E492, "/config"))</f>
        <v/>
      </c>
      <c r="AB492" s="8" t="str">
        <f>IF(ISBLANK(Z492),  "", _xlfn.CONCAT(LOWER(C492), "/", E492))</f>
        <v/>
      </c>
      <c r="AE492" s="8"/>
      <c r="AO492" s="8" t="str">
        <f>IF(AND(ISBLANK(AM492), ISBLANK(AN492)), "", _xlfn.CONCAT("[", IF(ISBLANK(AM492), "", _xlfn.CONCAT("[""mac"", """, AM492, """]")), IF(ISBLANK(AN492), "", _xlfn.CONCAT(", [""ip"", """, AN492, """]")), "]"))</f>
        <v/>
      </c>
    </row>
    <row r="493" spans="6:41" ht="16" hidden="1" customHeight="1" x14ac:dyDescent="0.2">
      <c r="F493" s="8" t="str">
        <f>IF(ISBLANK(E493), "", Table2[[#This Row],[unique_id]])</f>
        <v/>
      </c>
      <c r="N493" s="8"/>
      <c r="O493" s="10"/>
      <c r="P493" s="10"/>
      <c r="Q493" s="10"/>
      <c r="R493" s="10"/>
      <c r="S493" s="10"/>
      <c r="T493" s="8"/>
      <c r="AA493" s="8" t="str">
        <f>IF(ISBLANK(Z493),  "", _xlfn.CONCAT("haas/entity/sensor/", LOWER(C493), "/", E493, "/config"))</f>
        <v/>
      </c>
      <c r="AB493" s="8" t="str">
        <f>IF(ISBLANK(Z493),  "", _xlfn.CONCAT(LOWER(C493), "/", E493))</f>
        <v/>
      </c>
      <c r="AE493" s="8"/>
      <c r="AO493" s="8" t="str">
        <f>IF(AND(ISBLANK(AM493), ISBLANK(AN493)), "", _xlfn.CONCAT("[", IF(ISBLANK(AM493), "", _xlfn.CONCAT("[""mac"", """, AM493, """]")), IF(ISBLANK(AN493), "", _xlfn.CONCAT(", [""ip"", """, AN493, """]")), "]"))</f>
        <v/>
      </c>
    </row>
    <row r="494" spans="6:41" ht="16" hidden="1" customHeight="1" x14ac:dyDescent="0.2">
      <c r="F494" s="8" t="str">
        <f>IF(ISBLANK(E494), "", Table2[[#This Row],[unique_id]])</f>
        <v/>
      </c>
      <c r="N494" s="8"/>
      <c r="O494" s="10"/>
      <c r="P494" s="10"/>
      <c r="Q494" s="10"/>
      <c r="R494" s="10"/>
      <c r="S494" s="10"/>
      <c r="T494" s="8"/>
      <c r="AA494" s="8" t="str">
        <f>IF(ISBLANK(Z494),  "", _xlfn.CONCAT("haas/entity/sensor/", LOWER(C494), "/", E494, "/config"))</f>
        <v/>
      </c>
      <c r="AB494" s="8" t="str">
        <f>IF(ISBLANK(Z494),  "", _xlfn.CONCAT(LOWER(C494), "/", E494))</f>
        <v/>
      </c>
      <c r="AE494" s="8"/>
      <c r="AO494" s="8" t="str">
        <f>IF(AND(ISBLANK(AM494), ISBLANK(AN494)), "", _xlfn.CONCAT("[", IF(ISBLANK(AM494), "", _xlfn.CONCAT("[""mac"", """, AM494, """]")), IF(ISBLANK(AN494), "", _xlfn.CONCAT(", [""ip"", """, AN494, """]")), "]"))</f>
        <v/>
      </c>
    </row>
    <row r="495" spans="6:41" ht="16" hidden="1" customHeight="1" x14ac:dyDescent="0.2">
      <c r="F495" s="8" t="str">
        <f>IF(ISBLANK(E495), "", Table2[[#This Row],[unique_id]])</f>
        <v/>
      </c>
      <c r="N495" s="8"/>
      <c r="O495" s="10"/>
      <c r="P495" s="10"/>
      <c r="Q495" s="10"/>
      <c r="R495" s="10"/>
      <c r="S495" s="10"/>
      <c r="T495" s="8"/>
      <c r="AA495" s="8" t="str">
        <f>IF(ISBLANK(Z495),  "", _xlfn.CONCAT("haas/entity/sensor/", LOWER(C495), "/", E495, "/config"))</f>
        <v/>
      </c>
      <c r="AB495" s="8" t="str">
        <f>IF(ISBLANK(Z495),  "", _xlfn.CONCAT(LOWER(C495), "/", E495))</f>
        <v/>
      </c>
      <c r="AE495" s="8"/>
      <c r="AO495" s="8" t="str">
        <f>IF(AND(ISBLANK(AM495), ISBLANK(AN495)), "", _xlfn.CONCAT("[", IF(ISBLANK(AM495), "", _xlfn.CONCAT("[""mac"", """, AM495, """]")), IF(ISBLANK(AN495), "", _xlfn.CONCAT(", [""ip"", """, AN495, """]")), "]"))</f>
        <v/>
      </c>
    </row>
    <row r="496" spans="6:41" ht="16" hidden="1" customHeight="1" x14ac:dyDescent="0.2">
      <c r="F496" s="8" t="str">
        <f>IF(ISBLANK(E496), "", Table2[[#This Row],[unique_id]])</f>
        <v/>
      </c>
      <c r="N496" s="8"/>
      <c r="O496" s="10"/>
      <c r="P496" s="10"/>
      <c r="Q496" s="10"/>
      <c r="R496" s="10"/>
      <c r="S496" s="10"/>
      <c r="T496" s="8"/>
      <c r="AA496" s="8" t="str">
        <f>IF(ISBLANK(Z496),  "", _xlfn.CONCAT("haas/entity/sensor/", LOWER(C496), "/", E496, "/config"))</f>
        <v/>
      </c>
      <c r="AB496" s="8" t="str">
        <f>IF(ISBLANK(Z496),  "", _xlfn.CONCAT(LOWER(C496), "/", E496))</f>
        <v/>
      </c>
      <c r="AE496" s="8"/>
      <c r="AO496" s="8" t="str">
        <f>IF(AND(ISBLANK(AM496), ISBLANK(AN496)), "", _xlfn.CONCAT("[", IF(ISBLANK(AM496), "", _xlfn.CONCAT("[""mac"", """, AM496, """]")), IF(ISBLANK(AN496), "", _xlfn.CONCAT(", [""ip"", """, AN496, """]")), "]"))</f>
        <v/>
      </c>
    </row>
    <row r="497" spans="6:41" ht="16" hidden="1" customHeight="1" x14ac:dyDescent="0.2">
      <c r="F497" s="8" t="str">
        <f>IF(ISBLANK(E497), "", Table2[[#This Row],[unique_id]])</f>
        <v/>
      </c>
      <c r="N497" s="8"/>
      <c r="O497" s="10"/>
      <c r="P497" s="10"/>
      <c r="Q497" s="10"/>
      <c r="R497" s="10"/>
      <c r="S497" s="10"/>
      <c r="T497" s="8"/>
      <c r="AA497" s="8" t="str">
        <f>IF(ISBLANK(Z497),  "", _xlfn.CONCAT("haas/entity/sensor/", LOWER(C497), "/", E497, "/config"))</f>
        <v/>
      </c>
      <c r="AB497" s="8" t="str">
        <f>IF(ISBLANK(Z497),  "", _xlfn.CONCAT(LOWER(C497), "/", E497))</f>
        <v/>
      </c>
      <c r="AE497" s="8"/>
      <c r="AO497" s="8" t="str">
        <f>IF(AND(ISBLANK(AM497), ISBLANK(AN497)), "", _xlfn.CONCAT("[", IF(ISBLANK(AM497), "", _xlfn.CONCAT("[""mac"", """, AM497, """]")), IF(ISBLANK(AN497), "", _xlfn.CONCAT(", [""ip"", """, AN497, """]")), "]"))</f>
        <v/>
      </c>
    </row>
    <row r="498" spans="6:41" ht="16" hidden="1" customHeight="1" x14ac:dyDescent="0.2">
      <c r="F498" s="8" t="str">
        <f>IF(ISBLANK(E498), "", Table2[[#This Row],[unique_id]])</f>
        <v/>
      </c>
      <c r="N498" s="8"/>
      <c r="O498" s="10"/>
      <c r="P498" s="10"/>
      <c r="Q498" s="10"/>
      <c r="R498" s="10"/>
      <c r="S498" s="10"/>
      <c r="T498" s="8"/>
      <c r="AA498" s="8" t="str">
        <f>IF(ISBLANK(Z498),  "", _xlfn.CONCAT("haas/entity/sensor/", LOWER(C498), "/", E498, "/config"))</f>
        <v/>
      </c>
      <c r="AB498" s="8" t="str">
        <f>IF(ISBLANK(Z498),  "", _xlfn.CONCAT(LOWER(C498), "/", E498))</f>
        <v/>
      </c>
      <c r="AE498" s="8"/>
      <c r="AO498" s="8" t="str">
        <f>IF(AND(ISBLANK(AM498), ISBLANK(AN498)), "", _xlfn.CONCAT("[", IF(ISBLANK(AM498), "", _xlfn.CONCAT("[""mac"", """, AM498, """]")), IF(ISBLANK(AN498), "", _xlfn.CONCAT(", [""ip"", """, AN498, """]")), "]"))</f>
        <v/>
      </c>
    </row>
    <row r="499" spans="6:41" ht="16" hidden="1" customHeight="1" x14ac:dyDescent="0.2">
      <c r="F499" s="8" t="str">
        <f>IF(ISBLANK(E499), "", Table2[[#This Row],[unique_id]])</f>
        <v/>
      </c>
      <c r="N499" s="8"/>
      <c r="O499" s="10"/>
      <c r="P499" s="10"/>
      <c r="Q499" s="10"/>
      <c r="R499" s="10"/>
      <c r="S499" s="10"/>
      <c r="T499" s="8"/>
      <c r="AA499" s="8" t="str">
        <f>IF(ISBLANK(Z499),  "", _xlfn.CONCAT("haas/entity/sensor/", LOWER(C499), "/", E499, "/config"))</f>
        <v/>
      </c>
      <c r="AB499" s="8" t="str">
        <f>IF(ISBLANK(Z499),  "", _xlfn.CONCAT(LOWER(C499), "/", E499))</f>
        <v/>
      </c>
      <c r="AE499" s="8"/>
      <c r="AO499" s="8" t="str">
        <f>IF(AND(ISBLANK(AM499), ISBLANK(AN499)), "", _xlfn.CONCAT("[", IF(ISBLANK(AM499), "", _xlfn.CONCAT("[""mac"", """, AM499, """]")), IF(ISBLANK(AN499), "", _xlfn.CONCAT(", [""ip"", """, AN499, """]")), "]"))</f>
        <v/>
      </c>
    </row>
    <row r="500" spans="6:41" ht="16" hidden="1" customHeight="1" x14ac:dyDescent="0.2">
      <c r="F500" s="8" t="str">
        <f>IF(ISBLANK(E500), "", Table2[[#This Row],[unique_id]])</f>
        <v/>
      </c>
      <c r="N500" s="8"/>
      <c r="O500" s="10"/>
      <c r="P500" s="10"/>
      <c r="Q500" s="10"/>
      <c r="R500" s="10"/>
      <c r="S500" s="10"/>
      <c r="T500" s="8"/>
      <c r="AA500" s="8" t="str">
        <f>IF(ISBLANK(Z500),  "", _xlfn.CONCAT("haas/entity/sensor/", LOWER(C500), "/", E500, "/config"))</f>
        <v/>
      </c>
      <c r="AB500" s="8" t="str">
        <f>IF(ISBLANK(Z500),  "", _xlfn.CONCAT(LOWER(C500), "/", E500))</f>
        <v/>
      </c>
      <c r="AE500" s="8"/>
      <c r="AO500" s="8" t="str">
        <f>IF(AND(ISBLANK(AM500), ISBLANK(AN500)), "", _xlfn.CONCAT("[", IF(ISBLANK(AM500), "", _xlfn.CONCAT("[""mac"", """, AM500, """]")), IF(ISBLANK(AN500), "", _xlfn.CONCAT(", [""ip"", """, AN500, """]")), "]"))</f>
        <v/>
      </c>
    </row>
    <row r="501" spans="6:41" ht="16" hidden="1" customHeight="1" x14ac:dyDescent="0.2">
      <c r="F501" s="8" t="str">
        <f>IF(ISBLANK(E501), "", Table2[[#This Row],[unique_id]])</f>
        <v/>
      </c>
      <c r="N501" s="8"/>
      <c r="O501" s="10"/>
      <c r="P501" s="10"/>
      <c r="Q501" s="10"/>
      <c r="R501" s="10"/>
      <c r="S501" s="10"/>
      <c r="T501" s="8"/>
      <c r="AA501" s="8" t="str">
        <f>IF(ISBLANK(Z501),  "", _xlfn.CONCAT("haas/entity/sensor/", LOWER(C501), "/", E501, "/config"))</f>
        <v/>
      </c>
      <c r="AB501" s="8" t="str">
        <f>IF(ISBLANK(Z501),  "", _xlfn.CONCAT(LOWER(C501), "/", E501))</f>
        <v/>
      </c>
      <c r="AE501" s="8"/>
      <c r="AO501" s="8" t="str">
        <f>IF(AND(ISBLANK(AM501), ISBLANK(AN501)), "", _xlfn.CONCAT("[", IF(ISBLANK(AM501), "", _xlfn.CONCAT("[""mac"", """, AM501, """]")), IF(ISBLANK(AN501), "", _xlfn.CONCAT(", [""ip"", """, AN501, """]")), "]"))</f>
        <v/>
      </c>
    </row>
    <row r="502" spans="6:41" ht="16" hidden="1" customHeight="1" x14ac:dyDescent="0.2">
      <c r="F502" s="8" t="str">
        <f>IF(ISBLANK(E502), "", Table2[[#This Row],[unique_id]])</f>
        <v/>
      </c>
      <c r="N502" s="8"/>
      <c r="O502" s="10"/>
      <c r="P502" s="10"/>
      <c r="Q502" s="10"/>
      <c r="R502" s="10"/>
      <c r="S502" s="10"/>
      <c r="T502" s="8"/>
      <c r="AA502" s="8" t="str">
        <f>IF(ISBLANK(Z502),  "", _xlfn.CONCAT("haas/entity/sensor/", LOWER(C502), "/", E502, "/config"))</f>
        <v/>
      </c>
      <c r="AB502" s="8" t="str">
        <f>IF(ISBLANK(Z502),  "", _xlfn.CONCAT(LOWER(C502), "/", E502))</f>
        <v/>
      </c>
      <c r="AE502" s="8"/>
      <c r="AO502" s="8" t="str">
        <f>IF(AND(ISBLANK(AM502), ISBLANK(AN502)), "", _xlfn.CONCAT("[", IF(ISBLANK(AM502), "", _xlfn.CONCAT("[""mac"", """, AM502, """]")), IF(ISBLANK(AN502), "", _xlfn.CONCAT(", [""ip"", """, AN502, """]")), "]"))</f>
        <v/>
      </c>
    </row>
    <row r="503" spans="6:41" ht="16" hidden="1" customHeight="1" x14ac:dyDescent="0.2">
      <c r="F503" s="8" t="str">
        <f>IF(ISBLANK(E503), "", Table2[[#This Row],[unique_id]])</f>
        <v/>
      </c>
      <c r="N503" s="8"/>
      <c r="O503" s="10"/>
      <c r="P503" s="10"/>
      <c r="Q503" s="10"/>
      <c r="R503" s="10"/>
      <c r="S503" s="10"/>
      <c r="T503" s="8"/>
      <c r="AA503" s="8" t="str">
        <f>IF(ISBLANK(Z503),  "", _xlfn.CONCAT("haas/entity/sensor/", LOWER(C503), "/", E503, "/config"))</f>
        <v/>
      </c>
      <c r="AB503" s="8" t="str">
        <f>IF(ISBLANK(Z503),  "", _xlfn.CONCAT(LOWER(C503), "/", E503))</f>
        <v/>
      </c>
      <c r="AE503" s="8"/>
      <c r="AO503" s="8" t="str">
        <f>IF(AND(ISBLANK(AM503), ISBLANK(AN503)), "", _xlfn.CONCAT("[", IF(ISBLANK(AM503), "", _xlfn.CONCAT("[""mac"", """, AM503, """]")), IF(ISBLANK(AN503), "", _xlfn.CONCAT(", [""ip"", """, AN503, """]")), "]"))</f>
        <v/>
      </c>
    </row>
    <row r="504" spans="6:41" ht="16" hidden="1" customHeight="1" x14ac:dyDescent="0.2">
      <c r="F504" s="8" t="str">
        <f>IF(ISBLANK(E504), "", Table2[[#This Row],[unique_id]])</f>
        <v/>
      </c>
      <c r="N504" s="8"/>
      <c r="O504" s="10"/>
      <c r="P504" s="10"/>
      <c r="Q504" s="10"/>
      <c r="R504" s="10"/>
      <c r="S504" s="10"/>
      <c r="T504" s="8"/>
      <c r="AA504" s="8" t="str">
        <f>IF(ISBLANK(Z504),  "", _xlfn.CONCAT("haas/entity/sensor/", LOWER(C504), "/", E504, "/config"))</f>
        <v/>
      </c>
      <c r="AB504" s="8" t="str">
        <f>IF(ISBLANK(Z504),  "", _xlfn.CONCAT(LOWER(C504), "/", E504))</f>
        <v/>
      </c>
      <c r="AE504" s="8"/>
      <c r="AO504" s="8" t="str">
        <f>IF(AND(ISBLANK(AM504), ISBLANK(AN504)), "", _xlfn.CONCAT("[", IF(ISBLANK(AM504), "", _xlfn.CONCAT("[""mac"", """, AM504, """]")), IF(ISBLANK(AN504), "", _xlfn.CONCAT(", [""ip"", """, AN504, """]")), "]"))</f>
        <v/>
      </c>
    </row>
    <row r="505" spans="6:41" ht="16" hidden="1" customHeight="1" x14ac:dyDescent="0.2">
      <c r="F505" s="8" t="str">
        <f>IF(ISBLANK(E505), "", Table2[[#This Row],[unique_id]])</f>
        <v/>
      </c>
      <c r="N505" s="8"/>
      <c r="O505" s="10"/>
      <c r="P505" s="10"/>
      <c r="Q505" s="10"/>
      <c r="R505" s="10"/>
      <c r="S505" s="10"/>
      <c r="T505" s="8"/>
      <c r="AA505" s="8" t="str">
        <f>IF(ISBLANK(Z505),  "", _xlfn.CONCAT("haas/entity/sensor/", LOWER(C505), "/", E505, "/config"))</f>
        <v/>
      </c>
      <c r="AB505" s="8" t="str">
        <f>IF(ISBLANK(Z505),  "", _xlfn.CONCAT(LOWER(C505), "/", E505))</f>
        <v/>
      </c>
      <c r="AE505" s="8"/>
      <c r="AO505" s="8" t="str">
        <f>IF(AND(ISBLANK(AM505), ISBLANK(AN505)), "", _xlfn.CONCAT("[", IF(ISBLANK(AM505), "", _xlfn.CONCAT("[""mac"", """, AM505, """]")), IF(ISBLANK(AN505), "", _xlfn.CONCAT(", [""ip"", """, AN505, """]")), "]"))</f>
        <v/>
      </c>
    </row>
    <row r="506" spans="6:41" ht="16" hidden="1" customHeight="1" x14ac:dyDescent="0.2">
      <c r="F506" s="8" t="str">
        <f>IF(ISBLANK(E506), "", Table2[[#This Row],[unique_id]])</f>
        <v/>
      </c>
      <c r="N506" s="8"/>
      <c r="O506" s="10"/>
      <c r="P506" s="10"/>
      <c r="Q506" s="10"/>
      <c r="R506" s="10"/>
      <c r="S506" s="10"/>
      <c r="T506" s="8"/>
      <c r="AA506" s="8" t="str">
        <f>IF(ISBLANK(Z506),  "", _xlfn.CONCAT("haas/entity/sensor/", LOWER(C506), "/", E506, "/config"))</f>
        <v/>
      </c>
      <c r="AB506" s="8" t="str">
        <f>IF(ISBLANK(Z506),  "", _xlfn.CONCAT(LOWER(C506), "/", E506))</f>
        <v/>
      </c>
      <c r="AE506" s="8"/>
      <c r="AO506" s="8" t="str">
        <f>IF(AND(ISBLANK(AM506), ISBLANK(AN506)), "", _xlfn.CONCAT("[", IF(ISBLANK(AM506), "", _xlfn.CONCAT("[""mac"", """, AM506, """]")), IF(ISBLANK(AN506), "", _xlfn.CONCAT(", [""ip"", """, AN506, """]")), "]"))</f>
        <v/>
      </c>
    </row>
    <row r="507" spans="6:41" ht="16" hidden="1" customHeight="1" x14ac:dyDescent="0.2">
      <c r="F507" s="8" t="str">
        <f>IF(ISBLANK(E507), "", Table2[[#This Row],[unique_id]])</f>
        <v/>
      </c>
      <c r="N507" s="8"/>
      <c r="O507" s="10"/>
      <c r="P507" s="10"/>
      <c r="Q507" s="10"/>
      <c r="R507" s="10"/>
      <c r="S507" s="10"/>
      <c r="T507" s="8"/>
      <c r="AA507" s="8" t="str">
        <f>IF(ISBLANK(Z507),  "", _xlfn.CONCAT("haas/entity/sensor/", LOWER(C507), "/", E507, "/config"))</f>
        <v/>
      </c>
      <c r="AB507" s="8" t="str">
        <f>IF(ISBLANK(Z507),  "", _xlfn.CONCAT(LOWER(C507), "/", E507))</f>
        <v/>
      </c>
      <c r="AE507" s="8"/>
      <c r="AO507" s="8" t="str">
        <f>IF(AND(ISBLANK(AM507), ISBLANK(AN507)), "", _xlfn.CONCAT("[", IF(ISBLANK(AM507), "", _xlfn.CONCAT("[""mac"", """, AM507, """]")), IF(ISBLANK(AN507), "", _xlfn.CONCAT(", [""ip"", """, AN507, """]")), "]"))</f>
        <v/>
      </c>
    </row>
    <row r="508" spans="6:41" ht="16" hidden="1" customHeight="1" x14ac:dyDescent="0.2">
      <c r="F508" s="8" t="str">
        <f>IF(ISBLANK(E508), "", Table2[[#This Row],[unique_id]])</f>
        <v/>
      </c>
      <c r="N508" s="8"/>
      <c r="O508" s="10"/>
      <c r="P508" s="10"/>
      <c r="Q508" s="10"/>
      <c r="R508" s="10"/>
      <c r="S508" s="10"/>
      <c r="T508" s="8"/>
      <c r="AA508" s="8" t="str">
        <f>IF(ISBLANK(Z508),  "", _xlfn.CONCAT("haas/entity/sensor/", LOWER(C508), "/", E508, "/config"))</f>
        <v/>
      </c>
      <c r="AB508" s="8" t="str">
        <f>IF(ISBLANK(Z508),  "", _xlfn.CONCAT(LOWER(C508), "/", E508))</f>
        <v/>
      </c>
      <c r="AE508" s="8"/>
      <c r="AO508" s="8" t="str">
        <f>IF(AND(ISBLANK(AM508), ISBLANK(AN508)), "", _xlfn.CONCAT("[", IF(ISBLANK(AM508), "", _xlfn.CONCAT("[""mac"", """, AM508, """]")), IF(ISBLANK(AN508), "", _xlfn.CONCAT(", [""ip"", """, AN508, """]")), "]"))</f>
        <v/>
      </c>
    </row>
    <row r="509" spans="6:41" ht="16" hidden="1" customHeight="1" x14ac:dyDescent="0.2">
      <c r="F509" s="8" t="str">
        <f>IF(ISBLANK(E509), "", Table2[[#This Row],[unique_id]])</f>
        <v/>
      </c>
      <c r="N509" s="8"/>
      <c r="O509" s="10"/>
      <c r="P509" s="10"/>
      <c r="Q509" s="10"/>
      <c r="R509" s="10"/>
      <c r="S509" s="10"/>
      <c r="T509" s="8"/>
      <c r="AA509" s="8" t="str">
        <f>IF(ISBLANK(Z509),  "", _xlfn.CONCAT("haas/entity/sensor/", LOWER(C509), "/", E509, "/config"))</f>
        <v/>
      </c>
      <c r="AB509" s="8" t="str">
        <f>IF(ISBLANK(Z509),  "", _xlfn.CONCAT(LOWER(C509), "/", E509))</f>
        <v/>
      </c>
      <c r="AE509" s="8"/>
      <c r="AO509" s="8" t="str">
        <f>IF(AND(ISBLANK(AM509), ISBLANK(AN509)), "", _xlfn.CONCAT("[", IF(ISBLANK(AM509), "", _xlfn.CONCAT("[""mac"", """, AM509, """]")), IF(ISBLANK(AN509), "", _xlfn.CONCAT(", [""ip"", """, AN509, """]")), "]"))</f>
        <v/>
      </c>
    </row>
    <row r="510" spans="6:41" ht="16" hidden="1" customHeight="1" x14ac:dyDescent="0.2">
      <c r="F510" s="8" t="str">
        <f>IF(ISBLANK(E510), "", Table2[[#This Row],[unique_id]])</f>
        <v/>
      </c>
      <c r="N510" s="8"/>
      <c r="O510" s="10"/>
      <c r="P510" s="10"/>
      <c r="Q510" s="10"/>
      <c r="R510" s="10"/>
      <c r="S510" s="10"/>
      <c r="T510" s="8"/>
      <c r="AA510" s="8" t="str">
        <f>IF(ISBLANK(Z510),  "", _xlfn.CONCAT("haas/entity/sensor/", LOWER(C510), "/", E510, "/config"))</f>
        <v/>
      </c>
      <c r="AB510" s="8" t="str">
        <f>IF(ISBLANK(Z510),  "", _xlfn.CONCAT(LOWER(C510), "/", E510))</f>
        <v/>
      </c>
      <c r="AE510" s="8"/>
      <c r="AO510" s="8" t="str">
        <f>IF(AND(ISBLANK(AM510), ISBLANK(AN510)), "", _xlfn.CONCAT("[", IF(ISBLANK(AM510), "", _xlfn.CONCAT("[""mac"", """, AM510, """]")), IF(ISBLANK(AN510), "", _xlfn.CONCAT(", [""ip"", """, AN510, """]")), "]"))</f>
        <v/>
      </c>
    </row>
    <row r="511" spans="6:41" ht="16" hidden="1" customHeight="1" x14ac:dyDescent="0.2">
      <c r="F511" s="8" t="str">
        <f>IF(ISBLANK(E511), "", Table2[[#This Row],[unique_id]])</f>
        <v/>
      </c>
      <c r="N511" s="8"/>
      <c r="O511" s="10"/>
      <c r="P511" s="10"/>
      <c r="Q511" s="10"/>
      <c r="R511" s="10"/>
      <c r="S511" s="10"/>
      <c r="T511" s="8"/>
      <c r="AA511" s="8" t="str">
        <f>IF(ISBLANK(Z511),  "", _xlfn.CONCAT("haas/entity/sensor/", LOWER(C511), "/", E511, "/config"))</f>
        <v/>
      </c>
      <c r="AB511" s="8" t="str">
        <f>IF(ISBLANK(Z511),  "", _xlfn.CONCAT(LOWER(C511), "/", E511))</f>
        <v/>
      </c>
      <c r="AE511" s="8"/>
      <c r="AO511" s="8" t="str">
        <f>IF(AND(ISBLANK(AM511), ISBLANK(AN511)), "", _xlfn.CONCAT("[", IF(ISBLANK(AM511), "", _xlfn.CONCAT("[""mac"", """, AM511, """]")), IF(ISBLANK(AN511), "", _xlfn.CONCAT(", [""ip"", """, AN511, """]")), "]"))</f>
        <v/>
      </c>
    </row>
    <row r="512" spans="6:41" ht="16" hidden="1" customHeight="1" x14ac:dyDescent="0.2">
      <c r="F512" s="8" t="str">
        <f>IF(ISBLANK(E512), "", Table2[[#This Row],[unique_id]])</f>
        <v/>
      </c>
      <c r="N512" s="8"/>
      <c r="O512" s="10"/>
      <c r="P512" s="10"/>
      <c r="Q512" s="10"/>
      <c r="R512" s="10"/>
      <c r="S512" s="10"/>
      <c r="T512" s="8"/>
      <c r="AA512" s="8" t="str">
        <f>IF(ISBLANK(Z512),  "", _xlfn.CONCAT("haas/entity/sensor/", LOWER(C512), "/", E512, "/config"))</f>
        <v/>
      </c>
      <c r="AB512" s="8" t="str">
        <f>IF(ISBLANK(Z512),  "", _xlfn.CONCAT(LOWER(C512), "/", E512))</f>
        <v/>
      </c>
      <c r="AE512" s="8"/>
      <c r="AO512" s="8" t="str">
        <f>IF(AND(ISBLANK(AM512), ISBLANK(AN512)), "", _xlfn.CONCAT("[", IF(ISBLANK(AM512), "", _xlfn.CONCAT("[""mac"", """, AM512, """]")), IF(ISBLANK(AN512), "", _xlfn.CONCAT(", [""ip"", """, AN512, """]")), "]"))</f>
        <v/>
      </c>
    </row>
    <row r="513" spans="6:41" ht="16" hidden="1" customHeight="1" x14ac:dyDescent="0.2">
      <c r="F513" s="8" t="str">
        <f>IF(ISBLANK(E513), "", Table2[[#This Row],[unique_id]])</f>
        <v/>
      </c>
      <c r="N513" s="8"/>
      <c r="O513" s="10"/>
      <c r="P513" s="10"/>
      <c r="Q513" s="10"/>
      <c r="R513" s="10"/>
      <c r="S513" s="10"/>
      <c r="T513" s="8"/>
      <c r="AA513" s="8" t="str">
        <f>IF(ISBLANK(Z513),  "", _xlfn.CONCAT("haas/entity/sensor/", LOWER(C513), "/", E513, "/config"))</f>
        <v/>
      </c>
      <c r="AB513" s="8" t="str">
        <f>IF(ISBLANK(Z513),  "", _xlfn.CONCAT(LOWER(C513), "/", E513))</f>
        <v/>
      </c>
      <c r="AE513" s="8"/>
      <c r="AO513" s="8" t="str">
        <f>IF(AND(ISBLANK(AM513), ISBLANK(AN513)), "", _xlfn.CONCAT("[", IF(ISBLANK(AM513), "", _xlfn.CONCAT("[""mac"", """, AM513, """]")), IF(ISBLANK(AN513), "", _xlfn.CONCAT(", [""ip"", """, AN513, """]")), "]"))</f>
        <v/>
      </c>
    </row>
    <row r="514" spans="6:41" ht="16" hidden="1" customHeight="1" x14ac:dyDescent="0.2">
      <c r="F514" s="8" t="str">
        <f>IF(ISBLANK(E514), "", Table2[[#This Row],[unique_id]])</f>
        <v/>
      </c>
      <c r="N514" s="8"/>
      <c r="O514" s="10"/>
      <c r="P514" s="10"/>
      <c r="Q514" s="10"/>
      <c r="R514" s="10"/>
      <c r="S514" s="10"/>
      <c r="T514" s="8"/>
      <c r="AA514" s="8" t="str">
        <f>IF(ISBLANK(Z514),  "", _xlfn.CONCAT("haas/entity/sensor/", LOWER(C514), "/", E514, "/config"))</f>
        <v/>
      </c>
      <c r="AB514" s="8" t="str">
        <f>IF(ISBLANK(Z514),  "", _xlfn.CONCAT(LOWER(C514), "/", E514))</f>
        <v/>
      </c>
      <c r="AE514" s="8"/>
      <c r="AO514" s="8" t="str">
        <f>IF(AND(ISBLANK(AM514), ISBLANK(AN514)), "", _xlfn.CONCAT("[", IF(ISBLANK(AM514), "", _xlfn.CONCAT("[""mac"", """, AM514, """]")), IF(ISBLANK(AN514), "", _xlfn.CONCAT(", [""ip"", """, AN514, """]")), "]"))</f>
        <v/>
      </c>
    </row>
    <row r="515" spans="6:41" ht="16" hidden="1" customHeight="1" x14ac:dyDescent="0.2">
      <c r="F515" s="8" t="str">
        <f>IF(ISBLANK(E515), "", Table2[[#This Row],[unique_id]])</f>
        <v/>
      </c>
      <c r="N515" s="8"/>
      <c r="O515" s="10"/>
      <c r="P515" s="10"/>
      <c r="Q515" s="10"/>
      <c r="R515" s="10"/>
      <c r="S515" s="10"/>
      <c r="T515" s="8"/>
      <c r="AA515" s="8" t="str">
        <f>IF(ISBLANK(Z515),  "", _xlfn.CONCAT("haas/entity/sensor/", LOWER(C515), "/", E515, "/config"))</f>
        <v/>
      </c>
      <c r="AB515" s="8" t="str">
        <f>IF(ISBLANK(Z515),  "", _xlfn.CONCAT(LOWER(C515), "/", E515))</f>
        <v/>
      </c>
      <c r="AE515" s="8"/>
      <c r="AO515" s="8" t="str">
        <f>IF(AND(ISBLANK(AM515), ISBLANK(AN515)), "", _xlfn.CONCAT("[", IF(ISBLANK(AM515), "", _xlfn.CONCAT("[""mac"", """, AM515, """]")), IF(ISBLANK(AN515), "", _xlfn.CONCAT(", [""ip"", """, AN515, """]")), "]"))</f>
        <v/>
      </c>
    </row>
    <row r="516" spans="6:41" ht="16" hidden="1" customHeight="1" x14ac:dyDescent="0.2">
      <c r="F516" s="8" t="str">
        <f>IF(ISBLANK(E516), "", Table2[[#This Row],[unique_id]])</f>
        <v/>
      </c>
      <c r="N516" s="8"/>
      <c r="O516" s="10"/>
      <c r="P516" s="10"/>
      <c r="Q516" s="10"/>
      <c r="R516" s="10"/>
      <c r="S516" s="10"/>
      <c r="T516" s="8"/>
      <c r="AA516" s="8" t="str">
        <f>IF(ISBLANK(Z516),  "", _xlfn.CONCAT("haas/entity/sensor/", LOWER(C516), "/", E516, "/config"))</f>
        <v/>
      </c>
      <c r="AB516" s="8" t="str">
        <f>IF(ISBLANK(Z516),  "", _xlfn.CONCAT(LOWER(C516), "/", E516))</f>
        <v/>
      </c>
      <c r="AE516" s="8"/>
      <c r="AO516" s="8" t="str">
        <f>IF(AND(ISBLANK(AM516), ISBLANK(AN516)), "", _xlfn.CONCAT("[", IF(ISBLANK(AM516), "", _xlfn.CONCAT("[""mac"", """, AM516, """]")), IF(ISBLANK(AN516), "", _xlfn.CONCAT(", [""ip"", """, AN516, """]")), "]"))</f>
        <v/>
      </c>
    </row>
    <row r="517" spans="6:41" ht="16" hidden="1" customHeight="1" x14ac:dyDescent="0.2">
      <c r="F517" s="8" t="str">
        <f>IF(ISBLANK(E517), "", Table2[[#This Row],[unique_id]])</f>
        <v/>
      </c>
      <c r="N517" s="8"/>
      <c r="O517" s="10"/>
      <c r="P517" s="10"/>
      <c r="Q517" s="10"/>
      <c r="R517" s="10"/>
      <c r="S517" s="10"/>
      <c r="T517" s="8"/>
      <c r="AA517" s="8" t="str">
        <f>IF(ISBLANK(Z517),  "", _xlfn.CONCAT("haas/entity/sensor/", LOWER(C517), "/", E517, "/config"))</f>
        <v/>
      </c>
      <c r="AB517" s="8" t="str">
        <f>IF(ISBLANK(Z517),  "", _xlfn.CONCAT(LOWER(C517), "/", E517))</f>
        <v/>
      </c>
      <c r="AE517" s="8"/>
      <c r="AO517" s="8" t="str">
        <f>IF(AND(ISBLANK(AM517), ISBLANK(AN517)), "", _xlfn.CONCAT("[", IF(ISBLANK(AM517), "", _xlfn.CONCAT("[""mac"", """, AM517, """]")), IF(ISBLANK(AN517), "", _xlfn.CONCAT(", [""ip"", """, AN517, """]")), "]"))</f>
        <v/>
      </c>
    </row>
    <row r="518" spans="6:41" ht="16" hidden="1" customHeight="1" x14ac:dyDescent="0.2">
      <c r="F518" s="8" t="str">
        <f>IF(ISBLANK(E518), "", Table2[[#This Row],[unique_id]])</f>
        <v/>
      </c>
      <c r="N518" s="8"/>
      <c r="O518" s="10"/>
      <c r="P518" s="10"/>
      <c r="Q518" s="10"/>
      <c r="R518" s="10"/>
      <c r="S518" s="10"/>
      <c r="T518" s="8"/>
      <c r="AA518" s="8" t="str">
        <f>IF(ISBLANK(Z518),  "", _xlfn.CONCAT("haas/entity/sensor/", LOWER(C518), "/", E518, "/config"))</f>
        <v/>
      </c>
      <c r="AB518" s="8" t="str">
        <f>IF(ISBLANK(Z518),  "", _xlfn.CONCAT(LOWER(C518), "/", E518))</f>
        <v/>
      </c>
      <c r="AE518" s="8"/>
      <c r="AO518" s="8" t="str">
        <f>IF(AND(ISBLANK(AM518), ISBLANK(AN518)), "", _xlfn.CONCAT("[", IF(ISBLANK(AM518), "", _xlfn.CONCAT("[""mac"", """, AM518, """]")), IF(ISBLANK(AN518), "", _xlfn.CONCAT(", [""ip"", """, AN518, """]")), "]"))</f>
        <v/>
      </c>
    </row>
    <row r="519" spans="6:41" ht="16" hidden="1" customHeight="1" x14ac:dyDescent="0.2">
      <c r="F519" s="8" t="str">
        <f>IF(ISBLANK(E519), "", Table2[[#This Row],[unique_id]])</f>
        <v/>
      </c>
      <c r="N519" s="8"/>
      <c r="O519" s="10"/>
      <c r="P519" s="10"/>
      <c r="Q519" s="10"/>
      <c r="R519" s="10"/>
      <c r="S519" s="10"/>
      <c r="T519" s="8"/>
      <c r="AA519" s="8" t="str">
        <f>IF(ISBLANK(Z519),  "", _xlfn.CONCAT("haas/entity/sensor/", LOWER(C519), "/", E519, "/config"))</f>
        <v/>
      </c>
      <c r="AB519" s="8" t="str">
        <f>IF(ISBLANK(Z519),  "", _xlfn.CONCAT(LOWER(C519), "/", E519))</f>
        <v/>
      </c>
      <c r="AE519" s="8"/>
      <c r="AO519" s="8" t="str">
        <f>IF(AND(ISBLANK(AM519), ISBLANK(AN519)), "", _xlfn.CONCAT("[", IF(ISBLANK(AM519), "", _xlfn.CONCAT("[""mac"", """, AM519, """]")), IF(ISBLANK(AN519), "", _xlfn.CONCAT(", [""ip"", """, AN519, """]")), "]"))</f>
        <v/>
      </c>
    </row>
    <row r="520" spans="6:41" ht="16" hidden="1" customHeight="1" x14ac:dyDescent="0.2">
      <c r="F520" s="8" t="str">
        <f>IF(ISBLANK(E520), "", Table2[[#This Row],[unique_id]])</f>
        <v/>
      </c>
      <c r="N520" s="8"/>
      <c r="O520" s="10"/>
      <c r="P520" s="10"/>
      <c r="Q520" s="10"/>
      <c r="R520" s="10"/>
      <c r="S520" s="10"/>
      <c r="T520" s="8"/>
      <c r="AA520" s="8" t="str">
        <f>IF(ISBLANK(Z520),  "", _xlfn.CONCAT("haas/entity/sensor/", LOWER(C520), "/", E520, "/config"))</f>
        <v/>
      </c>
      <c r="AB520" s="8" t="str">
        <f>IF(ISBLANK(Z520),  "", _xlfn.CONCAT(LOWER(C520), "/", E520))</f>
        <v/>
      </c>
      <c r="AE520" s="8"/>
      <c r="AO520" s="8" t="str">
        <f>IF(AND(ISBLANK(AM520), ISBLANK(AN520)), "", _xlfn.CONCAT("[", IF(ISBLANK(AM520), "", _xlfn.CONCAT("[""mac"", """, AM520, """]")), IF(ISBLANK(AN520), "", _xlfn.CONCAT(", [""ip"", """, AN520, """]")), "]"))</f>
        <v/>
      </c>
    </row>
    <row r="521" spans="6:41" ht="16" hidden="1" customHeight="1" x14ac:dyDescent="0.2">
      <c r="F521" s="8" t="str">
        <f>IF(ISBLANK(E521), "", Table2[[#This Row],[unique_id]])</f>
        <v/>
      </c>
      <c r="N521" s="8"/>
      <c r="O521" s="10"/>
      <c r="P521" s="10"/>
      <c r="Q521" s="10"/>
      <c r="R521" s="10"/>
      <c r="S521" s="10"/>
      <c r="T521" s="8"/>
      <c r="AA521" s="8" t="str">
        <f>IF(ISBLANK(Z521),  "", _xlfn.CONCAT("haas/entity/sensor/", LOWER(C521), "/", E521, "/config"))</f>
        <v/>
      </c>
      <c r="AB521" s="8" t="str">
        <f>IF(ISBLANK(Z521),  "", _xlfn.CONCAT(LOWER(C521), "/", E521))</f>
        <v/>
      </c>
      <c r="AE521" s="8"/>
      <c r="AO521" s="8" t="str">
        <f>IF(AND(ISBLANK(AM521), ISBLANK(AN521)), "", _xlfn.CONCAT("[", IF(ISBLANK(AM521), "", _xlfn.CONCAT("[""mac"", """, AM521, """]")), IF(ISBLANK(AN521), "", _xlfn.CONCAT(", [""ip"", """, AN521, """]")), "]"))</f>
        <v/>
      </c>
    </row>
    <row r="522" spans="6:41" ht="16" hidden="1" customHeight="1" x14ac:dyDescent="0.2">
      <c r="F522" s="8" t="str">
        <f>IF(ISBLANK(E522), "", Table2[[#This Row],[unique_id]])</f>
        <v/>
      </c>
      <c r="N522" s="8"/>
      <c r="O522" s="10"/>
      <c r="P522" s="10"/>
      <c r="Q522" s="10"/>
      <c r="R522" s="10"/>
      <c r="S522" s="10"/>
      <c r="T522" s="8"/>
      <c r="AA522" s="8" t="str">
        <f>IF(ISBLANK(Z522),  "", _xlfn.CONCAT("haas/entity/sensor/", LOWER(C522), "/", E522, "/config"))</f>
        <v/>
      </c>
      <c r="AB522" s="8" t="str">
        <f>IF(ISBLANK(Z522),  "", _xlfn.CONCAT(LOWER(C522), "/", E522))</f>
        <v/>
      </c>
      <c r="AE522" s="8"/>
      <c r="AO522" s="8" t="str">
        <f>IF(AND(ISBLANK(AM522), ISBLANK(AN522)), "", _xlfn.CONCAT("[", IF(ISBLANK(AM522), "", _xlfn.CONCAT("[""mac"", """, AM522, """]")), IF(ISBLANK(AN522), "", _xlfn.CONCAT(", [""ip"", """, AN522, """]")), "]"))</f>
        <v/>
      </c>
    </row>
    <row r="523" spans="6:41" ht="16" hidden="1" customHeight="1" x14ac:dyDescent="0.2">
      <c r="F523" s="8" t="str">
        <f>IF(ISBLANK(E523), "", Table2[[#This Row],[unique_id]])</f>
        <v/>
      </c>
      <c r="N523" s="8"/>
      <c r="O523" s="10"/>
      <c r="P523" s="10"/>
      <c r="Q523" s="10"/>
      <c r="R523" s="10"/>
      <c r="S523" s="10"/>
      <c r="T523" s="8"/>
      <c r="AA523" s="8" t="str">
        <f>IF(ISBLANK(Z523),  "", _xlfn.CONCAT("haas/entity/sensor/", LOWER(C523), "/", E523, "/config"))</f>
        <v/>
      </c>
      <c r="AB523" s="8" t="str">
        <f>IF(ISBLANK(Z523),  "", _xlfn.CONCAT(LOWER(C523), "/", E523))</f>
        <v/>
      </c>
      <c r="AE523" s="8"/>
      <c r="AO523" s="8" t="str">
        <f>IF(AND(ISBLANK(AM523), ISBLANK(AN523)), "", _xlfn.CONCAT("[", IF(ISBLANK(AM523), "", _xlfn.CONCAT("[""mac"", """, AM523, """]")), IF(ISBLANK(AN523), "", _xlfn.CONCAT(", [""ip"", """, AN523, """]")), "]"))</f>
        <v/>
      </c>
    </row>
    <row r="524" spans="6:41" ht="16" hidden="1" customHeight="1" x14ac:dyDescent="0.2">
      <c r="F524" s="8" t="str">
        <f>IF(ISBLANK(E524), "", Table2[[#This Row],[unique_id]])</f>
        <v/>
      </c>
      <c r="N524" s="8"/>
      <c r="O524" s="10"/>
      <c r="P524" s="10"/>
      <c r="Q524" s="10"/>
      <c r="R524" s="10"/>
      <c r="S524" s="10"/>
      <c r="T524" s="8"/>
      <c r="AA524" s="8" t="str">
        <f>IF(ISBLANK(Z524),  "", _xlfn.CONCAT("haas/entity/sensor/", LOWER(C524), "/", E524, "/config"))</f>
        <v/>
      </c>
      <c r="AB524" s="8" t="str">
        <f>IF(ISBLANK(Z524),  "", _xlfn.CONCAT(LOWER(C524), "/", E524))</f>
        <v/>
      </c>
      <c r="AE524" s="8"/>
      <c r="AO524" s="8" t="str">
        <f>IF(AND(ISBLANK(AM524), ISBLANK(AN524)), "", _xlfn.CONCAT("[", IF(ISBLANK(AM524), "", _xlfn.CONCAT("[""mac"", """, AM524, """]")), IF(ISBLANK(AN524), "", _xlfn.CONCAT(", [""ip"", """, AN524, """]")), "]"))</f>
        <v/>
      </c>
    </row>
    <row r="525" spans="6:41" ht="16" hidden="1" customHeight="1" x14ac:dyDescent="0.2">
      <c r="F525" s="8" t="str">
        <f>IF(ISBLANK(E525), "", Table2[[#This Row],[unique_id]])</f>
        <v/>
      </c>
      <c r="N525" s="8"/>
      <c r="O525" s="10"/>
      <c r="P525" s="10"/>
      <c r="Q525" s="10"/>
      <c r="R525" s="10"/>
      <c r="S525" s="10"/>
      <c r="T525" s="8"/>
      <c r="AA525" s="8" t="str">
        <f>IF(ISBLANK(Z525),  "", _xlfn.CONCAT("haas/entity/sensor/", LOWER(C525), "/", E525, "/config"))</f>
        <v/>
      </c>
      <c r="AB525" s="8" t="str">
        <f>IF(ISBLANK(Z525),  "", _xlfn.CONCAT(LOWER(C525), "/", E525))</f>
        <v/>
      </c>
      <c r="AE525" s="8"/>
      <c r="AO525" s="8" t="str">
        <f>IF(AND(ISBLANK(AM525), ISBLANK(AN525)), "", _xlfn.CONCAT("[", IF(ISBLANK(AM525), "", _xlfn.CONCAT("[""mac"", """, AM525, """]")), IF(ISBLANK(AN525), "", _xlfn.CONCAT(", [""ip"", """, AN525, """]")), "]"))</f>
        <v/>
      </c>
    </row>
    <row r="526" spans="6:41" ht="16" hidden="1" customHeight="1" x14ac:dyDescent="0.2">
      <c r="F526" s="8" t="str">
        <f>IF(ISBLANK(E526), "", Table2[[#This Row],[unique_id]])</f>
        <v/>
      </c>
      <c r="N526" s="8"/>
      <c r="O526" s="10"/>
      <c r="P526" s="10"/>
      <c r="Q526" s="10"/>
      <c r="R526" s="10"/>
      <c r="S526" s="10"/>
      <c r="T526" s="8"/>
      <c r="AA526" s="8" t="str">
        <f>IF(ISBLANK(Z526),  "", _xlfn.CONCAT("haas/entity/sensor/", LOWER(C526), "/", E526, "/config"))</f>
        <v/>
      </c>
      <c r="AB526" s="8" t="str">
        <f>IF(ISBLANK(Z526),  "", _xlfn.CONCAT(LOWER(C526), "/", E526))</f>
        <v/>
      </c>
      <c r="AE526" s="8"/>
      <c r="AO526" s="8" t="str">
        <f>IF(AND(ISBLANK(AM526), ISBLANK(AN526)), "", _xlfn.CONCAT("[", IF(ISBLANK(AM526), "", _xlfn.CONCAT("[""mac"", """, AM526, """]")), IF(ISBLANK(AN526), "", _xlfn.CONCAT(", [""ip"", """, AN526, """]")), "]"))</f>
        <v/>
      </c>
    </row>
    <row r="527" spans="6:41" ht="16" hidden="1" customHeight="1" x14ac:dyDescent="0.2">
      <c r="F527" s="8" t="str">
        <f>IF(ISBLANK(E527), "", Table2[[#This Row],[unique_id]])</f>
        <v/>
      </c>
      <c r="N527" s="8"/>
      <c r="O527" s="10"/>
      <c r="P527" s="10"/>
      <c r="Q527" s="10"/>
      <c r="R527" s="10"/>
      <c r="S527" s="10"/>
      <c r="T527" s="8"/>
      <c r="AA527" s="8" t="str">
        <f>IF(ISBLANK(Z527),  "", _xlfn.CONCAT("haas/entity/sensor/", LOWER(C527), "/", E527, "/config"))</f>
        <v/>
      </c>
      <c r="AB527" s="8" t="str">
        <f>IF(ISBLANK(Z527),  "", _xlfn.CONCAT(LOWER(C527), "/", E527))</f>
        <v/>
      </c>
      <c r="AE527" s="8"/>
      <c r="AO527" s="8" t="str">
        <f>IF(AND(ISBLANK(AM527), ISBLANK(AN527)), "", _xlfn.CONCAT("[", IF(ISBLANK(AM527), "", _xlfn.CONCAT("[""mac"", """, AM527, """]")), IF(ISBLANK(AN527), "", _xlfn.CONCAT(", [""ip"", """, AN527, """]")), "]"))</f>
        <v/>
      </c>
    </row>
    <row r="528" spans="6:41" ht="16" hidden="1" customHeight="1" x14ac:dyDescent="0.2">
      <c r="F528" s="8" t="str">
        <f>IF(ISBLANK(E528), "", Table2[[#This Row],[unique_id]])</f>
        <v/>
      </c>
      <c r="N528" s="8"/>
      <c r="O528" s="10"/>
      <c r="P528" s="10"/>
      <c r="Q528" s="10"/>
      <c r="R528" s="10"/>
      <c r="S528" s="10"/>
      <c r="T528" s="8"/>
      <c r="AA528" s="8" t="str">
        <f>IF(ISBLANK(Z528),  "", _xlfn.CONCAT("haas/entity/sensor/", LOWER(C528), "/", E528, "/config"))</f>
        <v/>
      </c>
      <c r="AB528" s="8" t="str">
        <f>IF(ISBLANK(Z528),  "", _xlfn.CONCAT(LOWER(C528), "/", E528))</f>
        <v/>
      </c>
      <c r="AE528" s="8"/>
      <c r="AO528" s="8" t="str">
        <f>IF(AND(ISBLANK(AM528), ISBLANK(AN528)), "", _xlfn.CONCAT("[", IF(ISBLANK(AM528), "", _xlfn.CONCAT("[""mac"", """, AM528, """]")), IF(ISBLANK(AN528), "", _xlfn.CONCAT(", [""ip"", """, AN528, """]")), "]"))</f>
        <v/>
      </c>
    </row>
    <row r="529" spans="6:41" ht="16" hidden="1" customHeight="1" x14ac:dyDescent="0.2">
      <c r="F529" s="8" t="str">
        <f>IF(ISBLANK(E529), "", Table2[[#This Row],[unique_id]])</f>
        <v/>
      </c>
      <c r="N529" s="8"/>
      <c r="O529" s="10"/>
      <c r="P529" s="10"/>
      <c r="Q529" s="10"/>
      <c r="R529" s="10"/>
      <c r="S529" s="10"/>
      <c r="T529" s="8"/>
      <c r="AA529" s="8" t="str">
        <f>IF(ISBLANK(Z529),  "", _xlfn.CONCAT("haas/entity/sensor/", LOWER(C529), "/", E529, "/config"))</f>
        <v/>
      </c>
      <c r="AB529" s="8" t="str">
        <f>IF(ISBLANK(Z529),  "", _xlfn.CONCAT(LOWER(C529), "/", E529))</f>
        <v/>
      </c>
      <c r="AE529" s="8"/>
      <c r="AO529" s="8" t="str">
        <f>IF(AND(ISBLANK(AM529), ISBLANK(AN529)), "", _xlfn.CONCAT("[", IF(ISBLANK(AM529), "", _xlfn.CONCAT("[""mac"", """, AM529, """]")), IF(ISBLANK(AN529), "", _xlfn.CONCAT(", [""ip"", """, AN529, """]")), "]"))</f>
        <v/>
      </c>
    </row>
    <row r="530" spans="6:41" ht="16" hidden="1" customHeight="1" x14ac:dyDescent="0.2">
      <c r="F530" s="8" t="str">
        <f>IF(ISBLANK(E530), "", Table2[[#This Row],[unique_id]])</f>
        <v/>
      </c>
      <c r="N530" s="8"/>
      <c r="O530" s="10"/>
      <c r="P530" s="10"/>
      <c r="Q530" s="10"/>
      <c r="R530" s="10"/>
      <c r="S530" s="10"/>
      <c r="T530" s="8"/>
      <c r="AA530" s="8" t="str">
        <f>IF(ISBLANK(Z530),  "", _xlfn.CONCAT("haas/entity/sensor/", LOWER(C530), "/", E530, "/config"))</f>
        <v/>
      </c>
      <c r="AB530" s="8" t="str">
        <f>IF(ISBLANK(Z530),  "", _xlfn.CONCAT(LOWER(C530), "/", E530))</f>
        <v/>
      </c>
      <c r="AE530" s="8"/>
      <c r="AO530" s="8" t="str">
        <f>IF(AND(ISBLANK(AM530), ISBLANK(AN530)), "", _xlfn.CONCAT("[", IF(ISBLANK(AM530), "", _xlfn.CONCAT("[""mac"", """, AM530, """]")), IF(ISBLANK(AN530), "", _xlfn.CONCAT(", [""ip"", """, AN530, """]")), "]"))</f>
        <v/>
      </c>
    </row>
    <row r="531" spans="6:41" ht="16" hidden="1" customHeight="1" x14ac:dyDescent="0.2">
      <c r="F531" s="8" t="str">
        <f>IF(ISBLANK(E531), "", Table2[[#This Row],[unique_id]])</f>
        <v/>
      </c>
      <c r="N531" s="8"/>
      <c r="O531" s="10"/>
      <c r="P531" s="10"/>
      <c r="Q531" s="10"/>
      <c r="R531" s="10"/>
      <c r="S531" s="10"/>
      <c r="T531" s="8"/>
      <c r="AA531" s="8" t="str">
        <f>IF(ISBLANK(Z531),  "", _xlfn.CONCAT("haas/entity/sensor/", LOWER(C531), "/", E531, "/config"))</f>
        <v/>
      </c>
      <c r="AB531" s="8" t="str">
        <f>IF(ISBLANK(Z531),  "", _xlfn.CONCAT(LOWER(C531), "/", E531))</f>
        <v/>
      </c>
      <c r="AE531" s="8"/>
      <c r="AO531" s="8" t="str">
        <f>IF(AND(ISBLANK(AM531), ISBLANK(AN531)), "", _xlfn.CONCAT("[", IF(ISBLANK(AM531), "", _xlfn.CONCAT("[""mac"", """, AM531, """]")), IF(ISBLANK(AN531), "", _xlfn.CONCAT(", [""ip"", """, AN531, """]")), "]"))</f>
        <v/>
      </c>
    </row>
    <row r="532" spans="6:41" ht="16" hidden="1" customHeight="1" x14ac:dyDescent="0.2">
      <c r="F532" s="8" t="str">
        <f>IF(ISBLANK(E532), "", Table2[[#This Row],[unique_id]])</f>
        <v/>
      </c>
      <c r="N532" s="8"/>
      <c r="O532" s="10"/>
      <c r="P532" s="10"/>
      <c r="Q532" s="10"/>
      <c r="R532" s="10"/>
      <c r="S532" s="10"/>
      <c r="T532" s="8"/>
      <c r="AA532" s="8" t="str">
        <f>IF(ISBLANK(Z532),  "", _xlfn.CONCAT("haas/entity/sensor/", LOWER(C532), "/", E532, "/config"))</f>
        <v/>
      </c>
      <c r="AB532" s="8" t="str">
        <f>IF(ISBLANK(Z532),  "", _xlfn.CONCAT(LOWER(C532), "/", E532))</f>
        <v/>
      </c>
      <c r="AE532" s="8"/>
      <c r="AO532" s="8" t="str">
        <f>IF(AND(ISBLANK(AM532), ISBLANK(AN532)), "", _xlfn.CONCAT("[", IF(ISBLANK(AM532), "", _xlfn.CONCAT("[""mac"", """, AM532, """]")), IF(ISBLANK(AN532), "", _xlfn.CONCAT(", [""ip"", """, AN532, """]")), "]"))</f>
        <v/>
      </c>
    </row>
    <row r="533" spans="6:41" ht="16" hidden="1" customHeight="1" x14ac:dyDescent="0.2">
      <c r="F533" s="8" t="str">
        <f>IF(ISBLANK(E533), "", Table2[[#This Row],[unique_id]])</f>
        <v/>
      </c>
      <c r="N533" s="8"/>
      <c r="O533" s="10"/>
      <c r="P533" s="10"/>
      <c r="Q533" s="10"/>
      <c r="R533" s="10"/>
      <c r="S533" s="10"/>
      <c r="T533" s="8"/>
      <c r="AA533" s="8" t="str">
        <f>IF(ISBLANK(Z533),  "", _xlfn.CONCAT("haas/entity/sensor/", LOWER(C533), "/", E533, "/config"))</f>
        <v/>
      </c>
      <c r="AB533" s="8" t="str">
        <f>IF(ISBLANK(Z533),  "", _xlfn.CONCAT(LOWER(C533), "/", E533))</f>
        <v/>
      </c>
      <c r="AE533" s="8"/>
      <c r="AO533" s="8" t="str">
        <f>IF(AND(ISBLANK(AM533), ISBLANK(AN533)), "", _xlfn.CONCAT("[", IF(ISBLANK(AM533), "", _xlfn.CONCAT("[""mac"", """, AM533, """]")), IF(ISBLANK(AN533), "", _xlfn.CONCAT(", [""ip"", """, AN533, """]")), "]"))</f>
        <v/>
      </c>
    </row>
    <row r="534" spans="6:41" ht="16" hidden="1" customHeight="1" x14ac:dyDescent="0.2">
      <c r="F534" s="8" t="str">
        <f>IF(ISBLANK(E534), "", Table2[[#This Row],[unique_id]])</f>
        <v/>
      </c>
      <c r="N534" s="8"/>
      <c r="O534" s="10"/>
      <c r="P534" s="10"/>
      <c r="Q534" s="10"/>
      <c r="R534" s="10"/>
      <c r="S534" s="10"/>
      <c r="T534" s="8"/>
      <c r="AA534" s="8" t="str">
        <f>IF(ISBLANK(Z534),  "", _xlfn.CONCAT("haas/entity/sensor/", LOWER(C534), "/", E534, "/config"))</f>
        <v/>
      </c>
      <c r="AB534" s="8" t="str">
        <f>IF(ISBLANK(Z534),  "", _xlfn.CONCAT(LOWER(C534), "/", E534))</f>
        <v/>
      </c>
      <c r="AE534" s="8"/>
      <c r="AO534" s="8" t="str">
        <f>IF(AND(ISBLANK(AM534), ISBLANK(AN534)), "", _xlfn.CONCAT("[", IF(ISBLANK(AM534), "", _xlfn.CONCAT("[""mac"", """, AM534, """]")), IF(ISBLANK(AN534), "", _xlfn.CONCAT(", [""ip"", """, AN534, """]")), "]"))</f>
        <v/>
      </c>
    </row>
    <row r="535" spans="6:41" ht="16" hidden="1" customHeight="1" x14ac:dyDescent="0.2">
      <c r="F535" s="8" t="str">
        <f>IF(ISBLANK(E535), "", Table2[[#This Row],[unique_id]])</f>
        <v/>
      </c>
      <c r="N535" s="8"/>
      <c r="O535" s="10"/>
      <c r="P535" s="10"/>
      <c r="Q535" s="10"/>
      <c r="R535" s="10"/>
      <c r="S535" s="10"/>
      <c r="T535" s="8"/>
      <c r="AA535" s="8" t="str">
        <f>IF(ISBLANK(Z535),  "", _xlfn.CONCAT("haas/entity/sensor/", LOWER(C535), "/", E535, "/config"))</f>
        <v/>
      </c>
      <c r="AB535" s="8" t="str">
        <f>IF(ISBLANK(Z535),  "", _xlfn.CONCAT(LOWER(C535), "/", E535))</f>
        <v/>
      </c>
      <c r="AE535" s="8"/>
      <c r="AO535" s="8" t="str">
        <f>IF(AND(ISBLANK(AM535), ISBLANK(AN535)), "", _xlfn.CONCAT("[", IF(ISBLANK(AM535), "", _xlfn.CONCAT("[""mac"", """, AM535, """]")), IF(ISBLANK(AN535), "", _xlfn.CONCAT(", [""ip"", """, AN535, """]")), "]"))</f>
        <v/>
      </c>
    </row>
    <row r="536" spans="6:41" ht="16" hidden="1" customHeight="1" x14ac:dyDescent="0.2">
      <c r="F536" s="8" t="str">
        <f>IF(ISBLANK(E536), "", Table2[[#This Row],[unique_id]])</f>
        <v/>
      </c>
      <c r="N536" s="8"/>
      <c r="O536" s="10"/>
      <c r="P536" s="10"/>
      <c r="Q536" s="10"/>
      <c r="R536" s="10"/>
      <c r="S536" s="10"/>
      <c r="T536" s="8"/>
      <c r="AA536" s="8" t="str">
        <f>IF(ISBLANK(Z536),  "", _xlfn.CONCAT("haas/entity/sensor/", LOWER(C536), "/", E536, "/config"))</f>
        <v/>
      </c>
      <c r="AB536" s="8" t="str">
        <f>IF(ISBLANK(Z536),  "", _xlfn.CONCAT(LOWER(C536), "/", E536))</f>
        <v/>
      </c>
      <c r="AE536" s="8"/>
      <c r="AO536" s="8" t="str">
        <f>IF(AND(ISBLANK(AM536), ISBLANK(AN536)), "", _xlfn.CONCAT("[", IF(ISBLANK(AM536), "", _xlfn.CONCAT("[""mac"", """, AM536, """]")), IF(ISBLANK(AN536), "", _xlfn.CONCAT(", [""ip"", """, AN536, """]")), "]"))</f>
        <v/>
      </c>
    </row>
    <row r="537" spans="6:41" ht="16" hidden="1" customHeight="1" x14ac:dyDescent="0.2">
      <c r="F537" s="8" t="str">
        <f>IF(ISBLANK(E537), "", Table2[[#This Row],[unique_id]])</f>
        <v/>
      </c>
      <c r="N537" s="8"/>
      <c r="O537" s="10"/>
      <c r="P537" s="10"/>
      <c r="Q537" s="10"/>
      <c r="R537" s="10"/>
      <c r="S537" s="10"/>
      <c r="T537" s="8"/>
      <c r="AA537" s="8" t="str">
        <f>IF(ISBLANK(Z537),  "", _xlfn.CONCAT("haas/entity/sensor/", LOWER(C537), "/", E537, "/config"))</f>
        <v/>
      </c>
      <c r="AB537" s="8" t="str">
        <f>IF(ISBLANK(Z537),  "", _xlfn.CONCAT(LOWER(C537), "/", E537))</f>
        <v/>
      </c>
      <c r="AE537" s="8"/>
      <c r="AO537" s="8" t="str">
        <f>IF(AND(ISBLANK(AM537), ISBLANK(AN537)), "", _xlfn.CONCAT("[", IF(ISBLANK(AM537), "", _xlfn.CONCAT("[""mac"", """, AM537, """]")), IF(ISBLANK(AN537), "", _xlfn.CONCAT(", [""ip"", """, AN537, """]")), "]"))</f>
        <v/>
      </c>
    </row>
    <row r="538" spans="6:41" ht="16" hidden="1" customHeight="1" x14ac:dyDescent="0.2">
      <c r="F538" s="8" t="str">
        <f>IF(ISBLANK(E538), "", Table2[[#This Row],[unique_id]])</f>
        <v/>
      </c>
      <c r="N538" s="8"/>
      <c r="O538" s="10"/>
      <c r="P538" s="10"/>
      <c r="Q538" s="10"/>
      <c r="R538" s="10"/>
      <c r="S538" s="10"/>
      <c r="T538" s="8"/>
      <c r="AA538" s="8" t="str">
        <f>IF(ISBLANK(Z538),  "", _xlfn.CONCAT("haas/entity/sensor/", LOWER(C538), "/", E538, "/config"))</f>
        <v/>
      </c>
      <c r="AB538" s="8" t="str">
        <f>IF(ISBLANK(Z538),  "", _xlfn.CONCAT(LOWER(C538), "/", E538))</f>
        <v/>
      </c>
      <c r="AE538" s="8"/>
      <c r="AO538" s="8" t="str">
        <f>IF(AND(ISBLANK(AM538), ISBLANK(AN538)), "", _xlfn.CONCAT("[", IF(ISBLANK(AM538), "", _xlfn.CONCAT("[""mac"", """, AM538, """]")), IF(ISBLANK(AN538), "", _xlfn.CONCAT(", [""ip"", """, AN538, """]")), "]"))</f>
        <v/>
      </c>
    </row>
    <row r="539" spans="6:41" ht="16" hidden="1" customHeight="1" x14ac:dyDescent="0.2">
      <c r="F539" s="8" t="str">
        <f>IF(ISBLANK(E539), "", Table2[[#This Row],[unique_id]])</f>
        <v/>
      </c>
      <c r="N539" s="8"/>
      <c r="O539" s="10"/>
      <c r="P539" s="10"/>
      <c r="Q539" s="10"/>
      <c r="R539" s="10"/>
      <c r="S539" s="10"/>
      <c r="T539" s="8"/>
      <c r="AA539" s="8" t="str">
        <f>IF(ISBLANK(Z539),  "", _xlfn.CONCAT("haas/entity/sensor/", LOWER(C539), "/", E539, "/config"))</f>
        <v/>
      </c>
      <c r="AB539" s="8" t="str">
        <f>IF(ISBLANK(Z539),  "", _xlfn.CONCAT(LOWER(C539), "/", E539))</f>
        <v/>
      </c>
      <c r="AE539" s="8"/>
      <c r="AO539" s="8" t="str">
        <f>IF(AND(ISBLANK(AM539), ISBLANK(AN539)), "", _xlfn.CONCAT("[", IF(ISBLANK(AM539), "", _xlfn.CONCAT("[""mac"", """, AM539, """]")), IF(ISBLANK(AN539), "", _xlfn.CONCAT(", [""ip"", """, AN539, """]")), "]"))</f>
        <v/>
      </c>
    </row>
    <row r="540" spans="6:41" ht="16" hidden="1" customHeight="1" x14ac:dyDescent="0.2">
      <c r="F540" s="8" t="str">
        <f>IF(ISBLANK(E540), "", Table2[[#This Row],[unique_id]])</f>
        <v/>
      </c>
      <c r="N540" s="8"/>
      <c r="O540" s="10"/>
      <c r="P540" s="10"/>
      <c r="Q540" s="10"/>
      <c r="R540" s="10"/>
      <c r="S540" s="10"/>
      <c r="T540" s="8"/>
      <c r="AA540" s="8" t="str">
        <f>IF(ISBLANK(Z540),  "", _xlfn.CONCAT("haas/entity/sensor/", LOWER(C540), "/", E540, "/config"))</f>
        <v/>
      </c>
      <c r="AB540" s="8" t="str">
        <f>IF(ISBLANK(Z540),  "", _xlfn.CONCAT(LOWER(C540), "/", E540))</f>
        <v/>
      </c>
      <c r="AE540" s="8"/>
      <c r="AO540" s="8" t="str">
        <f>IF(AND(ISBLANK(AM540), ISBLANK(AN540)), "", _xlfn.CONCAT("[", IF(ISBLANK(AM540), "", _xlfn.CONCAT("[""mac"", """, AM540, """]")), IF(ISBLANK(AN540), "", _xlfn.CONCAT(", [""ip"", """, AN540, """]")), "]"))</f>
        <v/>
      </c>
    </row>
    <row r="541" spans="6:41" ht="16" hidden="1" customHeight="1" x14ac:dyDescent="0.2">
      <c r="F541" s="8" t="str">
        <f>IF(ISBLANK(E541), "", Table2[[#This Row],[unique_id]])</f>
        <v/>
      </c>
      <c r="N541" s="8"/>
      <c r="O541" s="10"/>
      <c r="P541" s="10"/>
      <c r="Q541" s="10"/>
      <c r="R541" s="10"/>
      <c r="S541" s="10"/>
      <c r="T541" s="8"/>
      <c r="AA541" s="8" t="str">
        <f>IF(ISBLANK(Z541),  "", _xlfn.CONCAT("haas/entity/sensor/", LOWER(C541), "/", E541, "/config"))</f>
        <v/>
      </c>
      <c r="AB541" s="8" t="str">
        <f>IF(ISBLANK(Z541),  "", _xlfn.CONCAT(LOWER(C541), "/", E541))</f>
        <v/>
      </c>
      <c r="AE541" s="8"/>
      <c r="AO541" s="8" t="str">
        <f>IF(AND(ISBLANK(AM541), ISBLANK(AN541)), "", _xlfn.CONCAT("[", IF(ISBLANK(AM541), "", _xlfn.CONCAT("[""mac"", """, AM541, """]")), IF(ISBLANK(AN541), "", _xlfn.CONCAT(", [""ip"", """, AN541, """]")), "]"))</f>
        <v/>
      </c>
    </row>
    <row r="542" spans="6:41" ht="16" hidden="1" customHeight="1" x14ac:dyDescent="0.2">
      <c r="F542" s="8" t="str">
        <f>IF(ISBLANK(E542), "", Table2[[#This Row],[unique_id]])</f>
        <v/>
      </c>
      <c r="N542" s="8"/>
      <c r="O542" s="10"/>
      <c r="P542" s="10"/>
      <c r="Q542" s="10"/>
      <c r="R542" s="10"/>
      <c r="S542" s="10"/>
      <c r="T542" s="8"/>
      <c r="AA542" s="8" t="str">
        <f>IF(ISBLANK(Z542),  "", _xlfn.CONCAT("haas/entity/sensor/", LOWER(C542), "/", E542, "/config"))</f>
        <v/>
      </c>
      <c r="AB542" s="8" t="str">
        <f>IF(ISBLANK(Z542),  "", _xlfn.CONCAT(LOWER(C542), "/", E542))</f>
        <v/>
      </c>
      <c r="AE542" s="8"/>
      <c r="AO542" s="8" t="str">
        <f>IF(AND(ISBLANK(AM542), ISBLANK(AN542)), "", _xlfn.CONCAT("[", IF(ISBLANK(AM542), "", _xlfn.CONCAT("[""mac"", """, AM542, """]")), IF(ISBLANK(AN542), "", _xlfn.CONCAT(", [""ip"", """, AN542, """]")), "]"))</f>
        <v/>
      </c>
    </row>
    <row r="543" spans="6:41" ht="16" hidden="1" customHeight="1" x14ac:dyDescent="0.2">
      <c r="F543" s="8" t="str">
        <f>IF(ISBLANK(E543), "", Table2[[#This Row],[unique_id]])</f>
        <v/>
      </c>
      <c r="N543" s="8"/>
      <c r="O543" s="10"/>
      <c r="P543" s="10"/>
      <c r="Q543" s="10"/>
      <c r="R543" s="10"/>
      <c r="S543" s="10"/>
      <c r="T543" s="8"/>
      <c r="AA543" s="8" t="str">
        <f>IF(ISBLANK(Z543),  "", _xlfn.CONCAT("haas/entity/sensor/", LOWER(C543), "/", E543, "/config"))</f>
        <v/>
      </c>
      <c r="AB543" s="8" t="str">
        <f>IF(ISBLANK(Z543),  "", _xlfn.CONCAT(LOWER(C543), "/", E543))</f>
        <v/>
      </c>
      <c r="AE543" s="8"/>
      <c r="AO543" s="8" t="str">
        <f>IF(AND(ISBLANK(AM543), ISBLANK(AN543)), "", _xlfn.CONCAT("[", IF(ISBLANK(AM543), "", _xlfn.CONCAT("[""mac"", """, AM543, """]")), IF(ISBLANK(AN543), "", _xlfn.CONCAT(", [""ip"", """, AN543, """]")), "]"))</f>
        <v/>
      </c>
    </row>
    <row r="544" spans="6:41" ht="16" hidden="1" customHeight="1" x14ac:dyDescent="0.2">
      <c r="F544" s="8" t="str">
        <f>IF(ISBLANK(E544), "", Table2[[#This Row],[unique_id]])</f>
        <v/>
      </c>
      <c r="N544" s="8"/>
      <c r="O544" s="10"/>
      <c r="P544" s="10"/>
      <c r="Q544" s="10"/>
      <c r="R544" s="10"/>
      <c r="S544" s="10"/>
      <c r="T544" s="8"/>
      <c r="AA544" s="8" t="str">
        <f>IF(ISBLANK(Z544),  "", _xlfn.CONCAT("haas/entity/sensor/", LOWER(C544), "/", E544, "/config"))</f>
        <v/>
      </c>
      <c r="AB544" s="8" t="str">
        <f>IF(ISBLANK(Z544),  "", _xlfn.CONCAT(LOWER(C544), "/", E544))</f>
        <v/>
      </c>
      <c r="AE544" s="8"/>
      <c r="AO544" s="8" t="str">
        <f>IF(AND(ISBLANK(AM544), ISBLANK(AN544)), "", _xlfn.CONCAT("[", IF(ISBLANK(AM544), "", _xlfn.CONCAT("[""mac"", """, AM544, """]")), IF(ISBLANK(AN544), "", _xlfn.CONCAT(", [""ip"", """, AN544, """]")), "]"))</f>
        <v/>
      </c>
    </row>
    <row r="545" spans="6:41" ht="16" hidden="1" customHeight="1" x14ac:dyDescent="0.2">
      <c r="F545" s="8" t="str">
        <f>IF(ISBLANK(E545), "", Table2[[#This Row],[unique_id]])</f>
        <v/>
      </c>
      <c r="N545" s="8"/>
      <c r="O545" s="10"/>
      <c r="P545" s="10"/>
      <c r="Q545" s="10"/>
      <c r="R545" s="10"/>
      <c r="S545" s="10"/>
      <c r="T545" s="8"/>
      <c r="AA545" s="8" t="str">
        <f>IF(ISBLANK(Z545),  "", _xlfn.CONCAT("haas/entity/sensor/", LOWER(C545), "/", E545, "/config"))</f>
        <v/>
      </c>
      <c r="AB545" s="8" t="str">
        <f>IF(ISBLANK(Z545),  "", _xlfn.CONCAT(LOWER(C545), "/", E545))</f>
        <v/>
      </c>
      <c r="AE545" s="8"/>
      <c r="AO545" s="8" t="str">
        <f>IF(AND(ISBLANK(AM545), ISBLANK(AN545)), "", _xlfn.CONCAT("[", IF(ISBLANK(AM545), "", _xlfn.CONCAT("[""mac"", """, AM545, """]")), IF(ISBLANK(AN545), "", _xlfn.CONCAT(", [""ip"", """, AN545, """]")), "]"))</f>
        <v/>
      </c>
    </row>
    <row r="546" spans="6:41" ht="16" hidden="1" customHeight="1" x14ac:dyDescent="0.2">
      <c r="F546" s="8" t="str">
        <f>IF(ISBLANK(E546), "", Table2[[#This Row],[unique_id]])</f>
        <v/>
      </c>
      <c r="N546" s="8"/>
      <c r="O546" s="10"/>
      <c r="P546" s="10"/>
      <c r="Q546" s="10"/>
      <c r="R546" s="10"/>
      <c r="S546" s="10"/>
      <c r="T546" s="8"/>
      <c r="AA546" s="8" t="str">
        <f>IF(ISBLANK(Z546),  "", _xlfn.CONCAT("haas/entity/sensor/", LOWER(C546), "/", E546, "/config"))</f>
        <v/>
      </c>
      <c r="AB546" s="8" t="str">
        <f>IF(ISBLANK(Z546),  "", _xlfn.CONCAT(LOWER(C546), "/", E546))</f>
        <v/>
      </c>
      <c r="AE546" s="8"/>
      <c r="AO546" s="8" t="str">
        <f>IF(AND(ISBLANK(AM546), ISBLANK(AN546)), "", _xlfn.CONCAT("[", IF(ISBLANK(AM546), "", _xlfn.CONCAT("[""mac"", """, AM546, """]")), IF(ISBLANK(AN546), "", _xlfn.CONCAT(", [""ip"", """, AN546, """]")), "]"))</f>
        <v/>
      </c>
    </row>
    <row r="547" spans="6:41" ht="16" hidden="1" customHeight="1" x14ac:dyDescent="0.2">
      <c r="F547" s="8" t="str">
        <f>IF(ISBLANK(E547), "", Table2[[#This Row],[unique_id]])</f>
        <v/>
      </c>
      <c r="N547" s="8"/>
      <c r="O547" s="10"/>
      <c r="P547" s="10"/>
      <c r="Q547" s="10"/>
      <c r="R547" s="10"/>
      <c r="S547" s="10"/>
      <c r="T547" s="8"/>
      <c r="AA547" s="8" t="str">
        <f>IF(ISBLANK(Z547),  "", _xlfn.CONCAT("haas/entity/sensor/", LOWER(C547), "/", E547, "/config"))</f>
        <v/>
      </c>
      <c r="AB547" s="8" t="str">
        <f>IF(ISBLANK(Z547),  "", _xlfn.CONCAT(LOWER(C547), "/", E547))</f>
        <v/>
      </c>
      <c r="AE547" s="8"/>
      <c r="AO547" s="8" t="str">
        <f>IF(AND(ISBLANK(AM547), ISBLANK(AN547)), "", _xlfn.CONCAT("[", IF(ISBLANK(AM547), "", _xlfn.CONCAT("[""mac"", """, AM547, """]")), IF(ISBLANK(AN547), "", _xlfn.CONCAT(", [""ip"", """, AN547, """]")), "]"))</f>
        <v/>
      </c>
    </row>
    <row r="548" spans="6:41" ht="16" hidden="1" customHeight="1" x14ac:dyDescent="0.2">
      <c r="F548" s="8" t="str">
        <f>IF(ISBLANK(E548), "", Table2[[#This Row],[unique_id]])</f>
        <v/>
      </c>
      <c r="N548" s="8"/>
      <c r="O548" s="10"/>
      <c r="P548" s="10"/>
      <c r="Q548" s="10"/>
      <c r="R548" s="10"/>
      <c r="S548" s="10"/>
      <c r="T548" s="8"/>
      <c r="AA548" s="8" t="str">
        <f>IF(ISBLANK(Z548),  "", _xlfn.CONCAT("haas/entity/sensor/", LOWER(C548), "/", E548, "/config"))</f>
        <v/>
      </c>
      <c r="AB548" s="8" t="str">
        <f>IF(ISBLANK(Z548),  "", _xlfn.CONCAT(LOWER(C548), "/", E548))</f>
        <v/>
      </c>
      <c r="AE548" s="8"/>
      <c r="AO548" s="8" t="str">
        <f>IF(AND(ISBLANK(AM548), ISBLANK(AN548)), "", _xlfn.CONCAT("[", IF(ISBLANK(AM548), "", _xlfn.CONCAT("[""mac"", """, AM548, """]")), IF(ISBLANK(AN548), "", _xlfn.CONCAT(", [""ip"", """, AN548, """]")), "]"))</f>
        <v/>
      </c>
    </row>
    <row r="549" spans="6:41" ht="16" hidden="1" customHeight="1" x14ac:dyDescent="0.2">
      <c r="F549" s="8" t="str">
        <f>IF(ISBLANK(E549), "", Table2[[#This Row],[unique_id]])</f>
        <v/>
      </c>
      <c r="N549" s="8"/>
      <c r="O549" s="10"/>
      <c r="P549" s="10"/>
      <c r="Q549" s="10"/>
      <c r="R549" s="10"/>
      <c r="S549" s="10"/>
      <c r="T549" s="8"/>
      <c r="AA549" s="8" t="str">
        <f>IF(ISBLANK(Z549),  "", _xlfn.CONCAT("haas/entity/sensor/", LOWER(C549), "/", E549, "/config"))</f>
        <v/>
      </c>
      <c r="AB549" s="8" t="str">
        <f>IF(ISBLANK(Z549),  "", _xlfn.CONCAT(LOWER(C549), "/", E549))</f>
        <v/>
      </c>
      <c r="AE549" s="8"/>
      <c r="AO549" s="8" t="str">
        <f>IF(AND(ISBLANK(AM549), ISBLANK(AN549)), "", _xlfn.CONCAT("[", IF(ISBLANK(AM549), "", _xlfn.CONCAT("[""mac"", """, AM549, """]")), IF(ISBLANK(AN549), "", _xlfn.CONCAT(", [""ip"", """, AN549, """]")), "]"))</f>
        <v/>
      </c>
    </row>
    <row r="550" spans="6:41" ht="16" hidden="1" customHeight="1" x14ac:dyDescent="0.2">
      <c r="F550" s="8" t="str">
        <f>IF(ISBLANK(E550), "", Table2[[#This Row],[unique_id]])</f>
        <v/>
      </c>
      <c r="N550" s="8"/>
      <c r="O550" s="10"/>
      <c r="P550" s="10"/>
      <c r="Q550" s="10"/>
      <c r="R550" s="10"/>
      <c r="S550" s="10"/>
      <c r="T550" s="8"/>
      <c r="AA550" s="8" t="str">
        <f>IF(ISBLANK(Z550),  "", _xlfn.CONCAT("haas/entity/sensor/", LOWER(C550), "/", E550, "/config"))</f>
        <v/>
      </c>
      <c r="AB550" s="8" t="str">
        <f>IF(ISBLANK(Z550),  "", _xlfn.CONCAT(LOWER(C550), "/", E550))</f>
        <v/>
      </c>
      <c r="AE550" s="8"/>
      <c r="AO550" s="8" t="str">
        <f>IF(AND(ISBLANK(AM550), ISBLANK(AN550)), "", _xlfn.CONCAT("[", IF(ISBLANK(AM550), "", _xlfn.CONCAT("[""mac"", """, AM550, """]")), IF(ISBLANK(AN550), "", _xlfn.CONCAT(", [""ip"", """, AN550, """]")), "]"))</f>
        <v/>
      </c>
    </row>
    <row r="551" spans="6:41" ht="16" hidden="1" customHeight="1" x14ac:dyDescent="0.2">
      <c r="F551" s="8" t="str">
        <f>IF(ISBLANK(E551), "", Table2[[#This Row],[unique_id]])</f>
        <v/>
      </c>
      <c r="N551" s="8"/>
      <c r="O551" s="10"/>
      <c r="P551" s="10"/>
      <c r="Q551" s="10"/>
      <c r="R551" s="10"/>
      <c r="S551" s="10"/>
      <c r="T551" s="8"/>
      <c r="AA551" s="8" t="str">
        <f>IF(ISBLANK(Z551),  "", _xlfn.CONCAT("haas/entity/sensor/", LOWER(C551), "/", E551, "/config"))</f>
        <v/>
      </c>
      <c r="AB551" s="8" t="str">
        <f>IF(ISBLANK(Z551),  "", _xlfn.CONCAT(LOWER(C551), "/", E551))</f>
        <v/>
      </c>
      <c r="AE551" s="8"/>
      <c r="AO551" s="8" t="str">
        <f>IF(AND(ISBLANK(AM551), ISBLANK(AN551)), "", _xlfn.CONCAT("[", IF(ISBLANK(AM551), "", _xlfn.CONCAT("[""mac"", """, AM551, """]")), IF(ISBLANK(AN551), "", _xlfn.CONCAT(", [""ip"", """, AN551, """]")), "]"))</f>
        <v/>
      </c>
    </row>
    <row r="552" spans="6:41" ht="16" hidden="1" customHeight="1" x14ac:dyDescent="0.2">
      <c r="F552" s="8" t="str">
        <f>IF(ISBLANK(E552), "", Table2[[#This Row],[unique_id]])</f>
        <v/>
      </c>
      <c r="N552" s="8"/>
      <c r="O552" s="10"/>
      <c r="P552" s="10"/>
      <c r="Q552" s="10"/>
      <c r="R552" s="10"/>
      <c r="S552" s="10"/>
      <c r="T552" s="8"/>
      <c r="AA552" s="8" t="str">
        <f>IF(ISBLANK(Z552),  "", _xlfn.CONCAT("haas/entity/sensor/", LOWER(C552), "/", E552, "/config"))</f>
        <v/>
      </c>
      <c r="AB552" s="8" t="str">
        <f>IF(ISBLANK(Z552),  "", _xlfn.CONCAT(LOWER(C552), "/", E552))</f>
        <v/>
      </c>
      <c r="AE552" s="8"/>
      <c r="AO552" s="8" t="str">
        <f>IF(AND(ISBLANK(AM552), ISBLANK(AN552)), "", _xlfn.CONCAT("[", IF(ISBLANK(AM552), "", _xlfn.CONCAT("[""mac"", """, AM552, """]")), IF(ISBLANK(AN552), "", _xlfn.CONCAT(", [""ip"", """, AN552, """]")), "]"))</f>
        <v/>
      </c>
    </row>
    <row r="553" spans="6:41" ht="16" hidden="1" customHeight="1" x14ac:dyDescent="0.2">
      <c r="F553" s="8" t="str">
        <f>IF(ISBLANK(E553), "", Table2[[#This Row],[unique_id]])</f>
        <v/>
      </c>
      <c r="N553" s="8"/>
      <c r="O553" s="10"/>
      <c r="P553" s="10"/>
      <c r="Q553" s="10"/>
      <c r="R553" s="10"/>
      <c r="S553" s="10"/>
      <c r="T553" s="8"/>
      <c r="AA553" s="8" t="str">
        <f>IF(ISBLANK(Z553),  "", _xlfn.CONCAT("haas/entity/sensor/", LOWER(C553), "/", E553, "/config"))</f>
        <v/>
      </c>
      <c r="AB553" s="8" t="str">
        <f>IF(ISBLANK(Z553),  "", _xlfn.CONCAT(LOWER(C553), "/", E553))</f>
        <v/>
      </c>
      <c r="AE553" s="8"/>
      <c r="AO553" s="8" t="str">
        <f>IF(AND(ISBLANK(AM553), ISBLANK(AN553)), "", _xlfn.CONCAT("[", IF(ISBLANK(AM553), "", _xlfn.CONCAT("[""mac"", """, AM553, """]")), IF(ISBLANK(AN553), "", _xlfn.CONCAT(", [""ip"", """, AN553, """]")), "]"))</f>
        <v/>
      </c>
    </row>
    <row r="554" spans="6:41" ht="16" hidden="1" customHeight="1" x14ac:dyDescent="0.2">
      <c r="F554" s="8" t="str">
        <f>IF(ISBLANK(E554), "", Table2[[#This Row],[unique_id]])</f>
        <v/>
      </c>
      <c r="N554" s="8"/>
      <c r="O554" s="10"/>
      <c r="P554" s="10"/>
      <c r="Q554" s="10"/>
      <c r="R554" s="10"/>
      <c r="S554" s="10"/>
      <c r="T554" s="8"/>
      <c r="AA554" s="8" t="str">
        <f>IF(ISBLANK(Z554),  "", _xlfn.CONCAT("haas/entity/sensor/", LOWER(C554), "/", E554, "/config"))</f>
        <v/>
      </c>
      <c r="AB554" s="8" t="str">
        <f>IF(ISBLANK(Z554),  "", _xlfn.CONCAT(LOWER(C554), "/", E554))</f>
        <v/>
      </c>
      <c r="AE554" s="8"/>
      <c r="AO554" s="8" t="str">
        <f>IF(AND(ISBLANK(AM554), ISBLANK(AN554)), "", _xlfn.CONCAT("[", IF(ISBLANK(AM554), "", _xlfn.CONCAT("[""mac"", """, AM554, """]")), IF(ISBLANK(AN554), "", _xlfn.CONCAT(", [""ip"", """, AN554, """]")), "]"))</f>
        <v/>
      </c>
    </row>
    <row r="555" spans="6:41" ht="16" hidden="1" customHeight="1" x14ac:dyDescent="0.2">
      <c r="F555" s="8" t="str">
        <f>IF(ISBLANK(E555), "", Table2[[#This Row],[unique_id]])</f>
        <v/>
      </c>
      <c r="N555" s="8"/>
      <c r="O555" s="10"/>
      <c r="P555" s="10"/>
      <c r="Q555" s="10"/>
      <c r="R555" s="10"/>
      <c r="S555" s="10"/>
      <c r="T555" s="8"/>
      <c r="AA555" s="8" t="str">
        <f>IF(ISBLANK(Z555),  "", _xlfn.CONCAT("haas/entity/sensor/", LOWER(C555), "/", E555, "/config"))</f>
        <v/>
      </c>
      <c r="AB555" s="8" t="str">
        <f>IF(ISBLANK(Z555),  "", _xlfn.CONCAT(LOWER(C555), "/", E555))</f>
        <v/>
      </c>
      <c r="AE555" s="8"/>
      <c r="AO555" s="8" t="str">
        <f>IF(AND(ISBLANK(AM555), ISBLANK(AN555)), "", _xlfn.CONCAT("[", IF(ISBLANK(AM555), "", _xlfn.CONCAT("[""mac"", """, AM555, """]")), IF(ISBLANK(AN555), "", _xlfn.CONCAT(", [""ip"", """, AN555, """]")), "]"))</f>
        <v/>
      </c>
    </row>
    <row r="556" spans="6:41" ht="16" hidden="1" customHeight="1" x14ac:dyDescent="0.2">
      <c r="F556" s="8" t="str">
        <f>IF(ISBLANK(E556), "", Table2[[#This Row],[unique_id]])</f>
        <v/>
      </c>
      <c r="N556" s="8"/>
      <c r="O556" s="10"/>
      <c r="P556" s="10"/>
      <c r="Q556" s="10"/>
      <c r="R556" s="10"/>
      <c r="S556" s="10"/>
      <c r="T556" s="8"/>
      <c r="AA556" s="8" t="str">
        <f>IF(ISBLANK(Z556),  "", _xlfn.CONCAT("haas/entity/sensor/", LOWER(C556), "/", E556, "/config"))</f>
        <v/>
      </c>
      <c r="AB556" s="8" t="str">
        <f>IF(ISBLANK(Z556),  "", _xlfn.CONCAT(LOWER(C556), "/", E556))</f>
        <v/>
      </c>
      <c r="AE556" s="8"/>
      <c r="AO556" s="8" t="str">
        <f>IF(AND(ISBLANK(AM556), ISBLANK(AN556)), "", _xlfn.CONCAT("[", IF(ISBLANK(AM556), "", _xlfn.CONCAT("[""mac"", """, AM556, """]")), IF(ISBLANK(AN556), "", _xlfn.CONCAT(", [""ip"", """, AN556, """]")), "]"))</f>
        <v/>
      </c>
    </row>
    <row r="557" spans="6:41" ht="16" hidden="1" customHeight="1" x14ac:dyDescent="0.2">
      <c r="F557" s="8" t="str">
        <f>IF(ISBLANK(E557), "", Table2[[#This Row],[unique_id]])</f>
        <v/>
      </c>
      <c r="N557" s="8"/>
      <c r="O557" s="10"/>
      <c r="P557" s="10"/>
      <c r="Q557" s="10"/>
      <c r="R557" s="10"/>
      <c r="S557" s="10"/>
      <c r="T557" s="8"/>
      <c r="AA557" s="8" t="str">
        <f>IF(ISBLANK(Z557),  "", _xlfn.CONCAT("haas/entity/sensor/", LOWER(C557), "/", E557, "/config"))</f>
        <v/>
      </c>
      <c r="AB557" s="8" t="str">
        <f>IF(ISBLANK(Z557),  "", _xlfn.CONCAT(LOWER(C557), "/", E557))</f>
        <v/>
      </c>
      <c r="AE557" s="8"/>
      <c r="AO557" s="8" t="str">
        <f>IF(AND(ISBLANK(AM557), ISBLANK(AN557)), "", _xlfn.CONCAT("[", IF(ISBLANK(AM557), "", _xlfn.CONCAT("[""mac"", """, AM557, """]")), IF(ISBLANK(AN557), "", _xlfn.CONCAT(", [""ip"", """, AN557, """]")), "]"))</f>
        <v/>
      </c>
    </row>
    <row r="558" spans="6:41" ht="16" hidden="1" customHeight="1" x14ac:dyDescent="0.2">
      <c r="F558" s="8" t="str">
        <f>IF(ISBLANK(E558), "", Table2[[#This Row],[unique_id]])</f>
        <v/>
      </c>
      <c r="N558" s="8"/>
      <c r="O558" s="10"/>
      <c r="P558" s="10"/>
      <c r="Q558" s="10"/>
      <c r="R558" s="10"/>
      <c r="S558" s="10"/>
      <c r="T558" s="8"/>
      <c r="AA558" s="8" t="str">
        <f>IF(ISBLANK(Z558),  "", _xlfn.CONCAT("haas/entity/sensor/", LOWER(C558), "/", E558, "/config"))</f>
        <v/>
      </c>
      <c r="AB558" s="8" t="str">
        <f>IF(ISBLANK(Z558),  "", _xlfn.CONCAT(LOWER(C558), "/", E558))</f>
        <v/>
      </c>
      <c r="AE558" s="8"/>
      <c r="AO558" s="8" t="str">
        <f>IF(AND(ISBLANK(AM558), ISBLANK(AN558)), "", _xlfn.CONCAT("[", IF(ISBLANK(AM558), "", _xlfn.CONCAT("[""mac"", """, AM558, """]")), IF(ISBLANK(AN558), "", _xlfn.CONCAT(", [""ip"", """, AN558, """]")), "]"))</f>
        <v/>
      </c>
    </row>
    <row r="559" spans="6:41" ht="16" hidden="1" customHeight="1" x14ac:dyDescent="0.2">
      <c r="F559" s="8" t="str">
        <f>IF(ISBLANK(E559), "", Table2[[#This Row],[unique_id]])</f>
        <v/>
      </c>
      <c r="N559" s="8"/>
      <c r="O559" s="10"/>
      <c r="P559" s="10"/>
      <c r="Q559" s="10"/>
      <c r="R559" s="10"/>
      <c r="S559" s="10"/>
      <c r="T559" s="8"/>
      <c r="AA559" s="8" t="str">
        <f>IF(ISBLANK(Z559),  "", _xlfn.CONCAT("haas/entity/sensor/", LOWER(C559), "/", E559, "/config"))</f>
        <v/>
      </c>
      <c r="AB559" s="8" t="str">
        <f>IF(ISBLANK(Z559),  "", _xlfn.CONCAT(LOWER(C559), "/", E559))</f>
        <v/>
      </c>
      <c r="AE559" s="8"/>
      <c r="AO559" s="8" t="str">
        <f>IF(AND(ISBLANK(AM559), ISBLANK(AN559)), "", _xlfn.CONCAT("[", IF(ISBLANK(AM559), "", _xlfn.CONCAT("[""mac"", """, AM559, """]")), IF(ISBLANK(AN559), "", _xlfn.CONCAT(", [""ip"", """, AN559, """]")), "]"))</f>
        <v/>
      </c>
    </row>
    <row r="560" spans="6:41" ht="16" hidden="1" customHeight="1" x14ac:dyDescent="0.2">
      <c r="F560" s="8" t="str">
        <f>IF(ISBLANK(E560), "", Table2[[#This Row],[unique_id]])</f>
        <v/>
      </c>
      <c r="N560" s="8"/>
      <c r="O560" s="10"/>
      <c r="P560" s="10"/>
      <c r="Q560" s="10"/>
      <c r="R560" s="10"/>
      <c r="S560" s="10"/>
      <c r="T560" s="8"/>
      <c r="AA560" s="8" t="str">
        <f>IF(ISBLANK(Z560),  "", _xlfn.CONCAT("haas/entity/sensor/", LOWER(C560), "/", E560, "/config"))</f>
        <v/>
      </c>
      <c r="AB560" s="8" t="str">
        <f>IF(ISBLANK(Z560),  "", _xlfn.CONCAT(LOWER(C560), "/", E560))</f>
        <v/>
      </c>
      <c r="AE560" s="8"/>
      <c r="AO560" s="8" t="str">
        <f>IF(AND(ISBLANK(AM560), ISBLANK(AN560)), "", _xlfn.CONCAT("[", IF(ISBLANK(AM560), "", _xlfn.CONCAT("[""mac"", """, AM560, """]")), IF(ISBLANK(AN560), "", _xlfn.CONCAT(", [""ip"", """, AN560, """]")), "]"))</f>
        <v/>
      </c>
    </row>
    <row r="561" spans="6:41" ht="16" hidden="1" customHeight="1" x14ac:dyDescent="0.2">
      <c r="F561" s="8" t="str">
        <f>IF(ISBLANK(E561), "", Table2[[#This Row],[unique_id]])</f>
        <v/>
      </c>
      <c r="N561" s="8"/>
      <c r="O561" s="10"/>
      <c r="P561" s="10"/>
      <c r="Q561" s="10"/>
      <c r="R561" s="10"/>
      <c r="S561" s="10"/>
      <c r="T561" s="8"/>
      <c r="AA561" s="8" t="str">
        <f>IF(ISBLANK(Z561),  "", _xlfn.CONCAT("haas/entity/sensor/", LOWER(C561), "/", E561, "/config"))</f>
        <v/>
      </c>
      <c r="AB561" s="8" t="str">
        <f>IF(ISBLANK(Z561),  "", _xlfn.CONCAT(LOWER(C561), "/", E561))</f>
        <v/>
      </c>
      <c r="AE561" s="8"/>
      <c r="AO561" s="8" t="str">
        <f>IF(AND(ISBLANK(AM561), ISBLANK(AN561)), "", _xlfn.CONCAT("[", IF(ISBLANK(AM561), "", _xlfn.CONCAT("[""mac"", """, AM561, """]")), IF(ISBLANK(AN561), "", _xlfn.CONCAT(", [""ip"", """, AN561, """]")), "]"))</f>
        <v/>
      </c>
    </row>
    <row r="562" spans="6:41" ht="16" hidden="1" customHeight="1" x14ac:dyDescent="0.2">
      <c r="F562" s="8" t="str">
        <f>IF(ISBLANK(E562), "", Table2[[#This Row],[unique_id]])</f>
        <v/>
      </c>
      <c r="N562" s="8"/>
      <c r="O562" s="10"/>
      <c r="P562" s="10"/>
      <c r="Q562" s="10"/>
      <c r="R562" s="10"/>
      <c r="S562" s="10"/>
      <c r="T562" s="8"/>
      <c r="AA562" s="8" t="str">
        <f>IF(ISBLANK(Z562),  "", _xlfn.CONCAT("haas/entity/sensor/", LOWER(C562), "/", E562, "/config"))</f>
        <v/>
      </c>
      <c r="AB562" s="8" t="str">
        <f>IF(ISBLANK(Z562),  "", _xlfn.CONCAT(LOWER(C562), "/", E562))</f>
        <v/>
      </c>
      <c r="AE562" s="8"/>
      <c r="AO562" s="8" t="str">
        <f>IF(AND(ISBLANK(AM562), ISBLANK(AN562)), "", _xlfn.CONCAT("[", IF(ISBLANK(AM562), "", _xlfn.CONCAT("[""mac"", """, AM562, """]")), IF(ISBLANK(AN562), "", _xlfn.CONCAT(", [""ip"", """, AN562, """]")), "]"))</f>
        <v/>
      </c>
    </row>
    <row r="563" spans="6:41" ht="16" hidden="1" customHeight="1" x14ac:dyDescent="0.2">
      <c r="F563" s="8" t="str">
        <f>IF(ISBLANK(E563), "", Table2[[#This Row],[unique_id]])</f>
        <v/>
      </c>
      <c r="N563" s="8"/>
      <c r="O563" s="10"/>
      <c r="P563" s="10"/>
      <c r="Q563" s="10"/>
      <c r="R563" s="10"/>
      <c r="S563" s="10"/>
      <c r="T563" s="8"/>
      <c r="AA563" s="8" t="str">
        <f>IF(ISBLANK(Z563),  "", _xlfn.CONCAT("haas/entity/sensor/", LOWER(C563), "/", E563, "/config"))</f>
        <v/>
      </c>
      <c r="AB563" s="8" t="str">
        <f>IF(ISBLANK(Z563),  "", _xlfn.CONCAT(LOWER(C563), "/", E563))</f>
        <v/>
      </c>
      <c r="AE563" s="8"/>
      <c r="AO563" s="8" t="str">
        <f>IF(AND(ISBLANK(AM563), ISBLANK(AN563)), "", _xlfn.CONCAT("[", IF(ISBLANK(AM563), "", _xlfn.CONCAT("[""mac"", """, AM563, """]")), IF(ISBLANK(AN563), "", _xlfn.CONCAT(", [""ip"", """, AN563, """]")), "]"))</f>
        <v/>
      </c>
    </row>
    <row r="564" spans="6:41" ht="16" hidden="1" customHeight="1" x14ac:dyDescent="0.2">
      <c r="F564" s="8" t="str">
        <f>IF(ISBLANK(E564), "", Table2[[#This Row],[unique_id]])</f>
        <v/>
      </c>
      <c r="N564" s="8"/>
      <c r="O564" s="10"/>
      <c r="P564" s="10"/>
      <c r="Q564" s="10"/>
      <c r="R564" s="10"/>
      <c r="S564" s="10"/>
      <c r="T564" s="8"/>
      <c r="AA564" s="8" t="str">
        <f>IF(ISBLANK(Z564),  "", _xlfn.CONCAT("haas/entity/sensor/", LOWER(C564), "/", E564, "/config"))</f>
        <v/>
      </c>
      <c r="AB564" s="8" t="str">
        <f>IF(ISBLANK(Z564),  "", _xlfn.CONCAT(LOWER(C564), "/", E564))</f>
        <v/>
      </c>
      <c r="AE564" s="8"/>
      <c r="AO564" s="8" t="str">
        <f>IF(AND(ISBLANK(AM564), ISBLANK(AN564)), "", _xlfn.CONCAT("[", IF(ISBLANK(AM564), "", _xlfn.CONCAT("[""mac"", """, AM564, """]")), IF(ISBLANK(AN564), "", _xlfn.CONCAT(", [""ip"", """, AN564, """]")), "]"))</f>
        <v/>
      </c>
    </row>
    <row r="565" spans="6:41" ht="16" hidden="1" customHeight="1" x14ac:dyDescent="0.2">
      <c r="F565" s="8" t="str">
        <f>IF(ISBLANK(E565), "", Table2[[#This Row],[unique_id]])</f>
        <v/>
      </c>
      <c r="N565" s="8"/>
      <c r="O565" s="10"/>
      <c r="P565" s="10"/>
      <c r="Q565" s="10"/>
      <c r="R565" s="10"/>
      <c r="S565" s="10"/>
      <c r="T565" s="8"/>
      <c r="AA565" s="8" t="str">
        <f>IF(ISBLANK(Z565),  "", _xlfn.CONCAT("haas/entity/sensor/", LOWER(C565), "/", E565, "/config"))</f>
        <v/>
      </c>
      <c r="AB565" s="8" t="str">
        <f>IF(ISBLANK(Z565),  "", _xlfn.CONCAT(LOWER(C565), "/", E565))</f>
        <v/>
      </c>
      <c r="AE565" s="8"/>
      <c r="AO565" s="8" t="str">
        <f>IF(AND(ISBLANK(AM565), ISBLANK(AN565)), "", _xlfn.CONCAT("[", IF(ISBLANK(AM565), "", _xlfn.CONCAT("[""mac"", """, AM565, """]")), IF(ISBLANK(AN565), "", _xlfn.CONCAT(", [""ip"", """, AN565, """]")), "]"))</f>
        <v/>
      </c>
    </row>
    <row r="566" spans="6:41" ht="16" hidden="1" customHeight="1" x14ac:dyDescent="0.2">
      <c r="F566" s="8" t="str">
        <f>IF(ISBLANK(E566), "", Table2[[#This Row],[unique_id]])</f>
        <v/>
      </c>
      <c r="N566" s="8"/>
      <c r="O566" s="10"/>
      <c r="P566" s="10"/>
      <c r="Q566" s="10"/>
      <c r="R566" s="10"/>
      <c r="S566" s="10"/>
      <c r="T566" s="8"/>
      <c r="AA566" s="8" t="str">
        <f>IF(ISBLANK(Z566),  "", _xlfn.CONCAT("haas/entity/sensor/", LOWER(C566), "/", E566, "/config"))</f>
        <v/>
      </c>
      <c r="AB566" s="8" t="str">
        <f>IF(ISBLANK(Z566),  "", _xlfn.CONCAT(LOWER(C566), "/", E566))</f>
        <v/>
      </c>
      <c r="AE566" s="8"/>
      <c r="AO566" s="8" t="str">
        <f>IF(AND(ISBLANK(AM566), ISBLANK(AN566)), "", _xlfn.CONCAT("[", IF(ISBLANK(AM566), "", _xlfn.CONCAT("[""mac"", """, AM566, """]")), IF(ISBLANK(AN566), "", _xlfn.CONCAT(", [""ip"", """, AN566, """]")), "]"))</f>
        <v/>
      </c>
    </row>
    <row r="567" spans="6:41" ht="16" hidden="1" customHeight="1" x14ac:dyDescent="0.2">
      <c r="F567" s="8" t="str">
        <f>IF(ISBLANK(E567), "", Table2[[#This Row],[unique_id]])</f>
        <v/>
      </c>
      <c r="N567" s="8"/>
      <c r="O567" s="10"/>
      <c r="P567" s="10"/>
      <c r="Q567" s="10"/>
      <c r="R567" s="10"/>
      <c r="S567" s="10"/>
      <c r="T567" s="8"/>
      <c r="AA567" s="8" t="str">
        <f>IF(ISBLANK(Z567),  "", _xlfn.CONCAT("haas/entity/sensor/", LOWER(C567), "/", E567, "/config"))</f>
        <v/>
      </c>
      <c r="AB567" s="8" t="str">
        <f>IF(ISBLANK(Z567),  "", _xlfn.CONCAT(LOWER(C567), "/", E567))</f>
        <v/>
      </c>
      <c r="AE567" s="8"/>
      <c r="AO567" s="8" t="str">
        <f>IF(AND(ISBLANK(AM567), ISBLANK(AN567)), "", _xlfn.CONCAT("[", IF(ISBLANK(AM567), "", _xlfn.CONCAT("[""mac"", """, AM567, """]")), IF(ISBLANK(AN567), "", _xlfn.CONCAT(", [""ip"", """, AN567, """]")), "]"))</f>
        <v/>
      </c>
    </row>
    <row r="568" spans="6:41" ht="16" hidden="1" customHeight="1" x14ac:dyDescent="0.2">
      <c r="F568" s="8" t="str">
        <f>IF(ISBLANK(E568), "", Table2[[#This Row],[unique_id]])</f>
        <v/>
      </c>
      <c r="N568" s="8"/>
      <c r="O568" s="10"/>
      <c r="P568" s="10"/>
      <c r="Q568" s="10"/>
      <c r="R568" s="10"/>
      <c r="S568" s="10"/>
      <c r="T568" s="8"/>
      <c r="AA568" s="8" t="str">
        <f>IF(ISBLANK(Z568),  "", _xlfn.CONCAT("haas/entity/sensor/", LOWER(C568), "/", E568, "/config"))</f>
        <v/>
      </c>
      <c r="AB568" s="8" t="str">
        <f>IF(ISBLANK(Z568),  "", _xlfn.CONCAT(LOWER(C568), "/", E568))</f>
        <v/>
      </c>
      <c r="AE568" s="8"/>
      <c r="AO568" s="8" t="str">
        <f>IF(AND(ISBLANK(AM568), ISBLANK(AN568)), "", _xlfn.CONCAT("[", IF(ISBLANK(AM568), "", _xlfn.CONCAT("[""mac"", """, AM568, """]")), IF(ISBLANK(AN568), "", _xlfn.CONCAT(", [""ip"", """, AN568, """]")), "]"))</f>
        <v/>
      </c>
    </row>
    <row r="569" spans="6:41" ht="16" hidden="1" customHeight="1" x14ac:dyDescent="0.2">
      <c r="F569" s="8" t="str">
        <f>IF(ISBLANK(E569), "", Table2[[#This Row],[unique_id]])</f>
        <v/>
      </c>
      <c r="N569" s="8"/>
      <c r="O569" s="10"/>
      <c r="P569" s="10"/>
      <c r="Q569" s="10"/>
      <c r="R569" s="10"/>
      <c r="S569" s="10"/>
      <c r="T569" s="8"/>
      <c r="AA569" s="8" t="str">
        <f>IF(ISBLANK(Z569),  "", _xlfn.CONCAT("haas/entity/sensor/", LOWER(C569), "/", E569, "/config"))</f>
        <v/>
      </c>
      <c r="AB569" s="8" t="str">
        <f>IF(ISBLANK(Z569),  "", _xlfn.CONCAT(LOWER(C569), "/", E569))</f>
        <v/>
      </c>
      <c r="AE569" s="8"/>
      <c r="AO569" s="8" t="str">
        <f>IF(AND(ISBLANK(AM569), ISBLANK(AN569)), "", _xlfn.CONCAT("[", IF(ISBLANK(AM569), "", _xlfn.CONCAT("[""mac"", """, AM569, """]")), IF(ISBLANK(AN569), "", _xlfn.CONCAT(", [""ip"", """, AN569, """]")), "]"))</f>
        <v/>
      </c>
    </row>
    <row r="570" spans="6:41" ht="16" hidden="1" customHeight="1" x14ac:dyDescent="0.2">
      <c r="F570" s="8" t="str">
        <f>IF(ISBLANK(E570), "", Table2[[#This Row],[unique_id]])</f>
        <v/>
      </c>
      <c r="N570" s="8"/>
      <c r="O570" s="10"/>
      <c r="P570" s="10"/>
      <c r="Q570" s="10"/>
      <c r="R570" s="10"/>
      <c r="S570" s="10"/>
      <c r="T570" s="8"/>
      <c r="AA570" s="8" t="str">
        <f>IF(ISBLANK(Z570),  "", _xlfn.CONCAT("haas/entity/sensor/", LOWER(C570), "/", E570, "/config"))</f>
        <v/>
      </c>
      <c r="AB570" s="8" t="str">
        <f>IF(ISBLANK(Z570),  "", _xlfn.CONCAT(LOWER(C570), "/", E570))</f>
        <v/>
      </c>
      <c r="AE570" s="8"/>
      <c r="AO570" s="8" t="str">
        <f>IF(AND(ISBLANK(AM570), ISBLANK(AN570)), "", _xlfn.CONCAT("[", IF(ISBLANK(AM570), "", _xlfn.CONCAT("[""mac"", """, AM570, """]")), IF(ISBLANK(AN570), "", _xlfn.CONCAT(", [""ip"", """, AN570, """]")), "]"))</f>
        <v/>
      </c>
    </row>
    <row r="571" spans="6:41" ht="16" hidden="1" customHeight="1" x14ac:dyDescent="0.2">
      <c r="F571" s="8" t="str">
        <f>IF(ISBLANK(E571), "", Table2[[#This Row],[unique_id]])</f>
        <v/>
      </c>
      <c r="N571" s="8"/>
      <c r="O571" s="10"/>
      <c r="P571" s="10"/>
      <c r="Q571" s="10"/>
      <c r="R571" s="10"/>
      <c r="S571" s="10"/>
      <c r="T571" s="8"/>
      <c r="AA571" s="8" t="str">
        <f>IF(ISBLANK(Z571),  "", _xlfn.CONCAT("haas/entity/sensor/", LOWER(C571), "/", E571, "/config"))</f>
        <v/>
      </c>
      <c r="AB571" s="8" t="str">
        <f>IF(ISBLANK(Z571),  "", _xlfn.CONCAT(LOWER(C571), "/", E571))</f>
        <v/>
      </c>
      <c r="AE571" s="8"/>
      <c r="AO571" s="8" t="str">
        <f>IF(AND(ISBLANK(AM571), ISBLANK(AN571)), "", _xlfn.CONCAT("[", IF(ISBLANK(AM571), "", _xlfn.CONCAT("[""mac"", """, AM571, """]")), IF(ISBLANK(AN571), "", _xlfn.CONCAT(", [""ip"", """, AN571, """]")), "]"))</f>
        <v/>
      </c>
    </row>
    <row r="572" spans="6:41" ht="16" hidden="1" customHeight="1" x14ac:dyDescent="0.2">
      <c r="F572" s="8" t="str">
        <f>IF(ISBLANK(E572), "", Table2[[#This Row],[unique_id]])</f>
        <v/>
      </c>
      <c r="N572" s="8"/>
      <c r="O572" s="10"/>
      <c r="P572" s="10"/>
      <c r="Q572" s="10"/>
      <c r="R572" s="10"/>
      <c r="S572" s="10"/>
      <c r="T572" s="8"/>
      <c r="AA572" s="8" t="str">
        <f>IF(ISBLANK(Z572),  "", _xlfn.CONCAT("haas/entity/sensor/", LOWER(C572), "/", E572, "/config"))</f>
        <v/>
      </c>
      <c r="AB572" s="8" t="str">
        <f>IF(ISBLANK(Z572),  "", _xlfn.CONCAT(LOWER(C572), "/", E572))</f>
        <v/>
      </c>
      <c r="AE572" s="8"/>
      <c r="AO572" s="8" t="str">
        <f>IF(AND(ISBLANK(AM572), ISBLANK(AN572)), "", _xlfn.CONCAT("[", IF(ISBLANK(AM572), "", _xlfn.CONCAT("[""mac"", """, AM572, """]")), IF(ISBLANK(AN572), "", _xlfn.CONCAT(", [""ip"", """, AN572, """]")), "]"))</f>
        <v/>
      </c>
    </row>
    <row r="573" spans="6:41" ht="16" hidden="1" customHeight="1" x14ac:dyDescent="0.2">
      <c r="F573" s="8" t="str">
        <f>IF(ISBLANK(E573), "", Table2[[#This Row],[unique_id]])</f>
        <v/>
      </c>
      <c r="N573" s="8"/>
      <c r="O573" s="10"/>
      <c r="P573" s="10"/>
      <c r="Q573" s="10"/>
      <c r="R573" s="10"/>
      <c r="S573" s="10"/>
      <c r="T573" s="8"/>
      <c r="AA573" s="8" t="str">
        <f>IF(ISBLANK(Z573),  "", _xlfn.CONCAT("haas/entity/sensor/", LOWER(C573), "/", E573, "/config"))</f>
        <v/>
      </c>
      <c r="AB573" s="8" t="str">
        <f>IF(ISBLANK(Z573),  "", _xlfn.CONCAT(LOWER(C573), "/", E573))</f>
        <v/>
      </c>
      <c r="AE573" s="8"/>
      <c r="AO573" s="8" t="str">
        <f>IF(AND(ISBLANK(AM573), ISBLANK(AN573)), "", _xlfn.CONCAT("[", IF(ISBLANK(AM573), "", _xlfn.CONCAT("[""mac"", """, AM573, """]")), IF(ISBLANK(AN573), "", _xlfn.CONCAT(", [""ip"", """, AN573, """]")), "]"))</f>
        <v/>
      </c>
    </row>
    <row r="574" spans="6:41" ht="16" hidden="1" customHeight="1" x14ac:dyDescent="0.2">
      <c r="F574" s="8" t="str">
        <f>IF(ISBLANK(E574), "", Table2[[#This Row],[unique_id]])</f>
        <v/>
      </c>
      <c r="N574" s="8"/>
      <c r="O574" s="10"/>
      <c r="P574" s="10"/>
      <c r="Q574" s="10"/>
      <c r="R574" s="10"/>
      <c r="S574" s="10"/>
      <c r="T574" s="8"/>
      <c r="AA574" s="8" t="str">
        <f>IF(ISBLANK(Z574),  "", _xlfn.CONCAT("haas/entity/sensor/", LOWER(C574), "/", E574, "/config"))</f>
        <v/>
      </c>
      <c r="AB574" s="8" t="str">
        <f>IF(ISBLANK(Z574),  "", _xlfn.CONCAT(LOWER(C574), "/", E574))</f>
        <v/>
      </c>
      <c r="AE574" s="8"/>
      <c r="AO574" s="8" t="str">
        <f>IF(AND(ISBLANK(AM574), ISBLANK(AN574)), "", _xlfn.CONCAT("[", IF(ISBLANK(AM574), "", _xlfn.CONCAT("[""mac"", """, AM574, """]")), IF(ISBLANK(AN574), "", _xlfn.CONCAT(", [""ip"", """, AN574, """]")), "]"))</f>
        <v/>
      </c>
    </row>
    <row r="575" spans="6:41" ht="16" hidden="1" customHeight="1" x14ac:dyDescent="0.2">
      <c r="F575" s="8" t="str">
        <f>IF(ISBLANK(E575), "", Table2[[#This Row],[unique_id]])</f>
        <v/>
      </c>
      <c r="N575" s="8"/>
      <c r="O575" s="10"/>
      <c r="P575" s="10"/>
      <c r="Q575" s="10"/>
      <c r="R575" s="10"/>
      <c r="S575" s="10"/>
      <c r="T575" s="8"/>
      <c r="AA575" s="8" t="str">
        <f>IF(ISBLANK(Z575),  "", _xlfn.CONCAT("haas/entity/sensor/", LOWER(C575), "/", E575, "/config"))</f>
        <v/>
      </c>
      <c r="AB575" s="8" t="str">
        <f>IF(ISBLANK(Z575),  "", _xlfn.CONCAT(LOWER(C575), "/", E575))</f>
        <v/>
      </c>
      <c r="AE575" s="8"/>
      <c r="AO575" s="8" t="str">
        <f>IF(AND(ISBLANK(AM575), ISBLANK(AN575)), "", _xlfn.CONCAT("[", IF(ISBLANK(AM575), "", _xlfn.CONCAT("[""mac"", """, AM575, """]")), IF(ISBLANK(AN575), "", _xlfn.CONCAT(", [""ip"", """, AN575, """]")), "]"))</f>
        <v/>
      </c>
    </row>
    <row r="576" spans="6:41" ht="16" hidden="1" customHeight="1" x14ac:dyDescent="0.2">
      <c r="F576" s="8" t="str">
        <f>IF(ISBLANK(E576), "", Table2[[#This Row],[unique_id]])</f>
        <v/>
      </c>
      <c r="N576" s="8"/>
      <c r="O576" s="10"/>
      <c r="P576" s="10"/>
      <c r="Q576" s="10"/>
      <c r="R576" s="10"/>
      <c r="S576" s="10"/>
      <c r="T576" s="8"/>
      <c r="AA576" s="8" t="str">
        <f>IF(ISBLANK(Z576),  "", _xlfn.CONCAT("haas/entity/sensor/", LOWER(C576), "/", E576, "/config"))</f>
        <v/>
      </c>
      <c r="AB576" s="8" t="str">
        <f>IF(ISBLANK(Z576),  "", _xlfn.CONCAT(LOWER(C576), "/", E576))</f>
        <v/>
      </c>
      <c r="AE576" s="8"/>
      <c r="AO576" s="8" t="str">
        <f>IF(AND(ISBLANK(AM576), ISBLANK(AN576)), "", _xlfn.CONCAT("[", IF(ISBLANK(AM576), "", _xlfn.CONCAT("[""mac"", """, AM576, """]")), IF(ISBLANK(AN576), "", _xlfn.CONCAT(", [""ip"", """, AN576, """]")), "]"))</f>
        <v/>
      </c>
    </row>
    <row r="577" spans="6:41" ht="16" hidden="1" customHeight="1" x14ac:dyDescent="0.2">
      <c r="F577" s="8" t="str">
        <f>IF(ISBLANK(E577), "", Table2[[#This Row],[unique_id]])</f>
        <v/>
      </c>
      <c r="N577" s="8"/>
      <c r="O577" s="10"/>
      <c r="P577" s="10"/>
      <c r="Q577" s="10"/>
      <c r="R577" s="10"/>
      <c r="S577" s="10"/>
      <c r="T577" s="8"/>
      <c r="AA577" s="8" t="str">
        <f>IF(ISBLANK(Z577),  "", _xlfn.CONCAT("haas/entity/sensor/", LOWER(C577), "/", E577, "/config"))</f>
        <v/>
      </c>
      <c r="AB577" s="8" t="str">
        <f>IF(ISBLANK(Z577),  "", _xlfn.CONCAT(LOWER(C577), "/", E577))</f>
        <v/>
      </c>
      <c r="AE577" s="8"/>
      <c r="AO577" s="8" t="str">
        <f>IF(AND(ISBLANK(AM577), ISBLANK(AN577)), "", _xlfn.CONCAT("[", IF(ISBLANK(AM577), "", _xlfn.CONCAT("[""mac"", """, AM577, """]")), IF(ISBLANK(AN577), "", _xlfn.CONCAT(", [""ip"", """, AN577, """]")), "]"))</f>
        <v/>
      </c>
    </row>
    <row r="578" spans="6:41" ht="16" hidden="1" customHeight="1" x14ac:dyDescent="0.2">
      <c r="F578" s="8" t="str">
        <f>IF(ISBLANK(E578), "", Table2[[#This Row],[unique_id]])</f>
        <v/>
      </c>
      <c r="N578" s="8"/>
      <c r="O578" s="10"/>
      <c r="P578" s="10"/>
      <c r="Q578" s="10"/>
      <c r="R578" s="10"/>
      <c r="S578" s="10"/>
      <c r="T578" s="8"/>
      <c r="AA578" s="8" t="str">
        <f>IF(ISBLANK(Z578),  "", _xlfn.CONCAT("haas/entity/sensor/", LOWER(C578), "/", E578, "/config"))</f>
        <v/>
      </c>
      <c r="AB578" s="8" t="str">
        <f>IF(ISBLANK(Z578),  "", _xlfn.CONCAT(LOWER(C578), "/", E578))</f>
        <v/>
      </c>
      <c r="AE578" s="8"/>
      <c r="AO578" s="8" t="str">
        <f>IF(AND(ISBLANK(AM578), ISBLANK(AN578)), "", _xlfn.CONCAT("[", IF(ISBLANK(AM578), "", _xlfn.CONCAT("[""mac"", """, AM578, """]")), IF(ISBLANK(AN578), "", _xlfn.CONCAT(", [""ip"", """, AN578, """]")), "]"))</f>
        <v/>
      </c>
    </row>
    <row r="579" spans="6:41" ht="16" hidden="1" customHeight="1" x14ac:dyDescent="0.2">
      <c r="F579" s="8" t="str">
        <f>IF(ISBLANK(E579), "", Table2[[#This Row],[unique_id]])</f>
        <v/>
      </c>
      <c r="N579" s="8"/>
      <c r="O579" s="10"/>
      <c r="P579" s="10"/>
      <c r="Q579" s="10"/>
      <c r="R579" s="10"/>
      <c r="S579" s="10"/>
      <c r="T579" s="8"/>
      <c r="AA579" s="8" t="str">
        <f>IF(ISBLANK(Z579),  "", _xlfn.CONCAT("haas/entity/sensor/", LOWER(C579), "/", E579, "/config"))</f>
        <v/>
      </c>
      <c r="AB579" s="8" t="str">
        <f>IF(ISBLANK(Z579),  "", _xlfn.CONCAT(LOWER(C579), "/", E579))</f>
        <v/>
      </c>
      <c r="AE579" s="8"/>
      <c r="AO579" s="8" t="str">
        <f>IF(AND(ISBLANK(AM579), ISBLANK(AN579)), "", _xlfn.CONCAT("[", IF(ISBLANK(AM579), "", _xlfn.CONCAT("[""mac"", """, AM579, """]")), IF(ISBLANK(AN579), "", _xlfn.CONCAT(", [""ip"", """, AN579, """]")), "]"))</f>
        <v/>
      </c>
    </row>
    <row r="580" spans="6:41" ht="16" hidden="1" customHeight="1" x14ac:dyDescent="0.2">
      <c r="F580" s="8" t="str">
        <f>IF(ISBLANK(E580), "", Table2[[#This Row],[unique_id]])</f>
        <v/>
      </c>
      <c r="N580" s="8"/>
      <c r="O580" s="10"/>
      <c r="P580" s="10"/>
      <c r="Q580" s="10"/>
      <c r="R580" s="10"/>
      <c r="S580" s="10"/>
      <c r="T580" s="8"/>
      <c r="AA580" s="8" t="str">
        <f>IF(ISBLANK(Z580),  "", _xlfn.CONCAT("haas/entity/sensor/", LOWER(C580), "/", E580, "/config"))</f>
        <v/>
      </c>
      <c r="AB580" s="8" t="str">
        <f>IF(ISBLANK(Z580),  "", _xlfn.CONCAT(LOWER(C580), "/", E580))</f>
        <v/>
      </c>
      <c r="AE580" s="8"/>
      <c r="AO580" s="8" t="str">
        <f>IF(AND(ISBLANK(AM580), ISBLANK(AN580)), "", _xlfn.CONCAT("[", IF(ISBLANK(AM580), "", _xlfn.CONCAT("[""mac"", """, AM580, """]")), IF(ISBLANK(AN580), "", _xlfn.CONCAT(", [""ip"", """, AN580, """]")), "]"))</f>
        <v/>
      </c>
    </row>
    <row r="581" spans="6:41" ht="16" hidden="1" customHeight="1" x14ac:dyDescent="0.2">
      <c r="F581" s="8" t="str">
        <f>IF(ISBLANK(E581), "", Table2[[#This Row],[unique_id]])</f>
        <v/>
      </c>
      <c r="N581" s="8"/>
      <c r="O581" s="10"/>
      <c r="P581" s="10"/>
      <c r="Q581" s="10"/>
      <c r="R581" s="10"/>
      <c r="S581" s="10"/>
      <c r="T581" s="8"/>
      <c r="AA581" s="8" t="str">
        <f>IF(ISBLANK(Z581),  "", _xlfn.CONCAT("haas/entity/sensor/", LOWER(C581), "/", E581, "/config"))</f>
        <v/>
      </c>
      <c r="AB581" s="8" t="str">
        <f>IF(ISBLANK(Z581),  "", _xlfn.CONCAT(LOWER(C581), "/", E581))</f>
        <v/>
      </c>
      <c r="AE581" s="8"/>
      <c r="AO581" s="8" t="str">
        <f>IF(AND(ISBLANK(AM581), ISBLANK(AN581)), "", _xlfn.CONCAT("[", IF(ISBLANK(AM581), "", _xlfn.CONCAT("[""mac"", """, AM581, """]")), IF(ISBLANK(AN581), "", _xlfn.CONCAT(", [""ip"", """, AN581, """]")), "]"))</f>
        <v/>
      </c>
    </row>
    <row r="582" spans="6:41" ht="16" hidden="1" customHeight="1" x14ac:dyDescent="0.2">
      <c r="F582" s="8" t="str">
        <f>IF(ISBLANK(E582), "", Table2[[#This Row],[unique_id]])</f>
        <v/>
      </c>
      <c r="N582" s="8"/>
      <c r="O582" s="10"/>
      <c r="P582" s="10"/>
      <c r="Q582" s="10"/>
      <c r="R582" s="10"/>
      <c r="S582" s="10"/>
      <c r="T582" s="8"/>
      <c r="AA582" s="8" t="str">
        <f>IF(ISBLANK(Z582),  "", _xlfn.CONCAT("haas/entity/sensor/", LOWER(C582), "/", E582, "/config"))</f>
        <v/>
      </c>
      <c r="AB582" s="8" t="str">
        <f>IF(ISBLANK(Z582),  "", _xlfn.CONCAT(LOWER(C582), "/", E582))</f>
        <v/>
      </c>
      <c r="AE582" s="8"/>
      <c r="AO582" s="8" t="str">
        <f>IF(AND(ISBLANK(AM582), ISBLANK(AN582)), "", _xlfn.CONCAT("[", IF(ISBLANK(AM582), "", _xlfn.CONCAT("[""mac"", """, AM582, """]")), IF(ISBLANK(AN582), "", _xlfn.CONCAT(", [""ip"", """, AN582, """]")), "]"))</f>
        <v/>
      </c>
    </row>
    <row r="583" spans="6:41" ht="16" hidden="1" customHeight="1" x14ac:dyDescent="0.2">
      <c r="F583" s="8" t="str">
        <f>IF(ISBLANK(E583), "", Table2[[#This Row],[unique_id]])</f>
        <v/>
      </c>
      <c r="N583" s="8"/>
      <c r="O583" s="10"/>
      <c r="P583" s="10"/>
      <c r="Q583" s="10"/>
      <c r="R583" s="10"/>
      <c r="S583" s="10"/>
      <c r="T583" s="8"/>
      <c r="AA583" s="8" t="str">
        <f>IF(ISBLANK(Z583),  "", _xlfn.CONCAT("haas/entity/sensor/", LOWER(C583), "/", E583, "/config"))</f>
        <v/>
      </c>
      <c r="AB583" s="8" t="str">
        <f>IF(ISBLANK(Z583),  "", _xlfn.CONCAT(LOWER(C583), "/", E583))</f>
        <v/>
      </c>
      <c r="AE583" s="8"/>
      <c r="AO583" s="8" t="str">
        <f>IF(AND(ISBLANK(AM583), ISBLANK(AN583)), "", _xlfn.CONCAT("[", IF(ISBLANK(AM583), "", _xlfn.CONCAT("[""mac"", """, AM583, """]")), IF(ISBLANK(AN583), "", _xlfn.CONCAT(", [""ip"", """, AN583, """]")), "]"))</f>
        <v/>
      </c>
    </row>
    <row r="584" spans="6:41" ht="16" hidden="1" customHeight="1" x14ac:dyDescent="0.2">
      <c r="F584" s="8" t="str">
        <f>IF(ISBLANK(E584), "", Table2[[#This Row],[unique_id]])</f>
        <v/>
      </c>
      <c r="N584" s="8"/>
      <c r="O584" s="10"/>
      <c r="P584" s="10"/>
      <c r="Q584" s="10"/>
      <c r="R584" s="10"/>
      <c r="S584" s="10"/>
      <c r="T584" s="8"/>
      <c r="AA584" s="8" t="str">
        <f>IF(ISBLANK(Z584),  "", _xlfn.CONCAT("haas/entity/sensor/", LOWER(C584), "/", E584, "/config"))</f>
        <v/>
      </c>
      <c r="AB584" s="8" t="str">
        <f>IF(ISBLANK(Z584),  "", _xlfn.CONCAT(LOWER(C584), "/", E584))</f>
        <v/>
      </c>
      <c r="AE584" s="8"/>
      <c r="AO584" s="8" t="str">
        <f>IF(AND(ISBLANK(AM584), ISBLANK(AN584)), "", _xlfn.CONCAT("[", IF(ISBLANK(AM584), "", _xlfn.CONCAT("[""mac"", """, AM584, """]")), IF(ISBLANK(AN584), "", _xlfn.CONCAT(", [""ip"", """, AN584, """]")), "]"))</f>
        <v/>
      </c>
    </row>
    <row r="585" spans="6:41" ht="16" hidden="1" customHeight="1" x14ac:dyDescent="0.2">
      <c r="F585" s="8" t="str">
        <f>IF(ISBLANK(E585), "", Table2[[#This Row],[unique_id]])</f>
        <v/>
      </c>
      <c r="N585" s="8"/>
      <c r="O585" s="10"/>
      <c r="P585" s="10"/>
      <c r="Q585" s="10"/>
      <c r="R585" s="10"/>
      <c r="S585" s="10"/>
      <c r="T585" s="8"/>
      <c r="AA585" s="8" t="str">
        <f>IF(ISBLANK(Z585),  "", _xlfn.CONCAT("haas/entity/sensor/", LOWER(C585), "/", E585, "/config"))</f>
        <v/>
      </c>
      <c r="AB585" s="8" t="str">
        <f>IF(ISBLANK(Z585),  "", _xlfn.CONCAT(LOWER(C585), "/", E585))</f>
        <v/>
      </c>
      <c r="AE585" s="8"/>
      <c r="AO585" s="8" t="str">
        <f>IF(AND(ISBLANK(AM585), ISBLANK(AN585)), "", _xlfn.CONCAT("[", IF(ISBLANK(AM585), "", _xlfn.CONCAT("[""mac"", """, AM585, """]")), IF(ISBLANK(AN585), "", _xlfn.CONCAT(", [""ip"", """, AN585, """]")), "]"))</f>
        <v/>
      </c>
    </row>
    <row r="586" spans="6:41" ht="16" hidden="1" customHeight="1" x14ac:dyDescent="0.2">
      <c r="F586" s="8" t="str">
        <f>IF(ISBLANK(E586), "", Table2[[#This Row],[unique_id]])</f>
        <v/>
      </c>
      <c r="N586" s="8"/>
      <c r="O586" s="10"/>
      <c r="P586" s="10"/>
      <c r="Q586" s="10"/>
      <c r="R586" s="10"/>
      <c r="S586" s="10"/>
      <c r="T586" s="8"/>
      <c r="AA586" s="8" t="str">
        <f>IF(ISBLANK(Z586),  "", _xlfn.CONCAT("haas/entity/sensor/", LOWER(C586), "/", E586, "/config"))</f>
        <v/>
      </c>
      <c r="AB586" s="8" t="str">
        <f>IF(ISBLANK(Z586),  "", _xlfn.CONCAT(LOWER(C586), "/", E586))</f>
        <v/>
      </c>
      <c r="AE586" s="8"/>
      <c r="AO586" s="8" t="str">
        <f>IF(AND(ISBLANK(AM586), ISBLANK(AN586)), "", _xlfn.CONCAT("[", IF(ISBLANK(AM586), "", _xlfn.CONCAT("[""mac"", """, AM586, """]")), IF(ISBLANK(AN586), "", _xlfn.CONCAT(", [""ip"", """, AN586, """]")), "]"))</f>
        <v/>
      </c>
    </row>
    <row r="587" spans="6:41" ht="16" hidden="1" customHeight="1" x14ac:dyDescent="0.2">
      <c r="F587" s="8" t="str">
        <f>IF(ISBLANK(E587), "", Table2[[#This Row],[unique_id]])</f>
        <v/>
      </c>
      <c r="N587" s="8"/>
      <c r="O587" s="10"/>
      <c r="P587" s="10"/>
      <c r="Q587" s="10"/>
      <c r="R587" s="10"/>
      <c r="S587" s="10"/>
      <c r="T587" s="8"/>
      <c r="AA587" s="8" t="str">
        <f>IF(ISBLANK(Z587),  "", _xlfn.CONCAT("haas/entity/sensor/", LOWER(C587), "/", E587, "/config"))</f>
        <v/>
      </c>
      <c r="AB587" s="8" t="str">
        <f>IF(ISBLANK(Z587),  "", _xlfn.CONCAT(LOWER(C587), "/", E587))</f>
        <v/>
      </c>
      <c r="AE587" s="8"/>
      <c r="AO587" s="8" t="str">
        <f>IF(AND(ISBLANK(AM587), ISBLANK(AN587)), "", _xlfn.CONCAT("[", IF(ISBLANK(AM587), "", _xlfn.CONCAT("[""mac"", """, AM587, """]")), IF(ISBLANK(AN587), "", _xlfn.CONCAT(", [""ip"", """, AN587, """]")), "]"))</f>
        <v/>
      </c>
    </row>
    <row r="588" spans="6:41" ht="16" hidden="1" customHeight="1" x14ac:dyDescent="0.2">
      <c r="F588" s="8" t="str">
        <f>IF(ISBLANK(E588), "", Table2[[#This Row],[unique_id]])</f>
        <v/>
      </c>
      <c r="N588" s="8"/>
      <c r="O588" s="10"/>
      <c r="P588" s="10"/>
      <c r="Q588" s="10"/>
      <c r="R588" s="10"/>
      <c r="S588" s="10"/>
      <c r="T588" s="8"/>
      <c r="AA588" s="8" t="str">
        <f>IF(ISBLANK(Z588),  "", _xlfn.CONCAT("haas/entity/sensor/", LOWER(C588), "/", E588, "/config"))</f>
        <v/>
      </c>
      <c r="AB588" s="8" t="str">
        <f>IF(ISBLANK(Z588),  "", _xlfn.CONCAT(LOWER(C588), "/", E588))</f>
        <v/>
      </c>
      <c r="AE588" s="8"/>
      <c r="AO588" s="8" t="str">
        <f>IF(AND(ISBLANK(AM588), ISBLANK(AN588)), "", _xlfn.CONCAT("[", IF(ISBLANK(AM588), "", _xlfn.CONCAT("[""mac"", """, AM588, """]")), IF(ISBLANK(AN588), "", _xlfn.CONCAT(", [""ip"", """, AN588, """]")), "]"))</f>
        <v/>
      </c>
    </row>
    <row r="589" spans="6:41" ht="16" hidden="1" customHeight="1" x14ac:dyDescent="0.2">
      <c r="F589" s="8" t="str">
        <f>IF(ISBLANK(E589), "", Table2[[#This Row],[unique_id]])</f>
        <v/>
      </c>
      <c r="N589" s="8"/>
      <c r="O589" s="10"/>
      <c r="P589" s="10"/>
      <c r="Q589" s="10"/>
      <c r="R589" s="10"/>
      <c r="S589" s="10"/>
      <c r="T589" s="8"/>
      <c r="AA589" s="8" t="str">
        <f>IF(ISBLANK(Z589),  "", _xlfn.CONCAT("haas/entity/sensor/", LOWER(C589), "/", E589, "/config"))</f>
        <v/>
      </c>
      <c r="AB589" s="8" t="str">
        <f>IF(ISBLANK(Z589),  "", _xlfn.CONCAT(LOWER(C589), "/", E589))</f>
        <v/>
      </c>
      <c r="AE589" s="8"/>
      <c r="AO589" s="8" t="str">
        <f>IF(AND(ISBLANK(AM589), ISBLANK(AN589)), "", _xlfn.CONCAT("[", IF(ISBLANK(AM589), "", _xlfn.CONCAT("[""mac"", """, AM589, """]")), IF(ISBLANK(AN589), "", _xlfn.CONCAT(", [""ip"", """, AN589, """]")), "]"))</f>
        <v/>
      </c>
    </row>
    <row r="590" spans="6:41" ht="16" hidden="1" customHeight="1" x14ac:dyDescent="0.2">
      <c r="F590" s="8" t="str">
        <f>IF(ISBLANK(E590), "", Table2[[#This Row],[unique_id]])</f>
        <v/>
      </c>
      <c r="N590" s="8"/>
      <c r="O590" s="10"/>
      <c r="P590" s="10"/>
      <c r="Q590" s="10"/>
      <c r="R590" s="10"/>
      <c r="S590" s="10"/>
      <c r="T590" s="8"/>
      <c r="AA590" s="8" t="str">
        <f>IF(ISBLANK(Z590),  "", _xlfn.CONCAT("haas/entity/sensor/", LOWER(C590), "/", E590, "/config"))</f>
        <v/>
      </c>
      <c r="AB590" s="8" t="str">
        <f>IF(ISBLANK(Z590),  "", _xlfn.CONCAT(LOWER(C590), "/", E590))</f>
        <v/>
      </c>
      <c r="AE590" s="8"/>
      <c r="AO590" s="8" t="str">
        <f>IF(AND(ISBLANK(AM590), ISBLANK(AN590)), "", _xlfn.CONCAT("[", IF(ISBLANK(AM590), "", _xlfn.CONCAT("[""mac"", """, AM590, """]")), IF(ISBLANK(AN590), "", _xlfn.CONCAT(", [""ip"", """, AN590, """]")), "]"))</f>
        <v/>
      </c>
    </row>
    <row r="591" spans="6:41" ht="16" hidden="1" customHeight="1" x14ac:dyDescent="0.2">
      <c r="F591" s="8" t="str">
        <f>IF(ISBLANK(E591), "", Table2[[#This Row],[unique_id]])</f>
        <v/>
      </c>
      <c r="N591" s="8"/>
      <c r="O591" s="10"/>
      <c r="P591" s="10"/>
      <c r="Q591" s="10"/>
      <c r="R591" s="10"/>
      <c r="S591" s="10"/>
      <c r="T591" s="8"/>
      <c r="AA591" s="8" t="str">
        <f>IF(ISBLANK(Z591),  "", _xlfn.CONCAT("haas/entity/sensor/", LOWER(C591), "/", E591, "/config"))</f>
        <v/>
      </c>
      <c r="AB591" s="8" t="str">
        <f>IF(ISBLANK(Z591),  "", _xlfn.CONCAT(LOWER(C591), "/", E591))</f>
        <v/>
      </c>
      <c r="AE591" s="8"/>
      <c r="AO591" s="8" t="str">
        <f>IF(AND(ISBLANK(AM591), ISBLANK(AN591)), "", _xlfn.CONCAT("[", IF(ISBLANK(AM591), "", _xlfn.CONCAT("[""mac"", """, AM591, """]")), IF(ISBLANK(AN591), "", _xlfn.CONCAT(", [""ip"", """, AN591, """]")), "]"))</f>
        <v/>
      </c>
    </row>
    <row r="592" spans="6:41" ht="16" hidden="1" customHeight="1" x14ac:dyDescent="0.2">
      <c r="F592" s="8" t="str">
        <f>IF(ISBLANK(E592), "", Table2[[#This Row],[unique_id]])</f>
        <v/>
      </c>
      <c r="N592" s="8"/>
      <c r="O592" s="10"/>
      <c r="P592" s="10"/>
      <c r="Q592" s="10"/>
      <c r="R592" s="10"/>
      <c r="S592" s="10"/>
      <c r="T592" s="8"/>
      <c r="AA592" s="8" t="str">
        <f>IF(ISBLANK(Z592),  "", _xlfn.CONCAT("haas/entity/sensor/", LOWER(C592), "/", E592, "/config"))</f>
        <v/>
      </c>
      <c r="AB592" s="8" t="str">
        <f>IF(ISBLANK(Z592),  "", _xlfn.CONCAT(LOWER(C592), "/", E592))</f>
        <v/>
      </c>
      <c r="AE592" s="8"/>
      <c r="AO592" s="8" t="str">
        <f>IF(AND(ISBLANK(AM592), ISBLANK(AN592)), "", _xlfn.CONCAT("[", IF(ISBLANK(AM592), "", _xlfn.CONCAT("[""mac"", """, AM592, """]")), IF(ISBLANK(AN592), "", _xlfn.CONCAT(", [""ip"", """, AN592, """]")), "]"))</f>
        <v/>
      </c>
    </row>
    <row r="593" spans="6:41" ht="16" hidden="1" customHeight="1" x14ac:dyDescent="0.2">
      <c r="F593" s="8" t="str">
        <f>IF(ISBLANK(E593), "", Table2[[#This Row],[unique_id]])</f>
        <v/>
      </c>
      <c r="N593" s="8"/>
      <c r="O593" s="10"/>
      <c r="P593" s="10"/>
      <c r="Q593" s="10"/>
      <c r="R593" s="10"/>
      <c r="S593" s="10"/>
      <c r="T593" s="8"/>
      <c r="AA593" s="8" t="str">
        <f>IF(ISBLANK(Z593),  "", _xlfn.CONCAT("haas/entity/sensor/", LOWER(C593), "/", E593, "/config"))</f>
        <v/>
      </c>
      <c r="AB593" s="8" t="str">
        <f>IF(ISBLANK(Z593),  "", _xlfn.CONCAT(LOWER(C593), "/", E593))</f>
        <v/>
      </c>
      <c r="AE593" s="8"/>
      <c r="AO593" s="8" t="str">
        <f>IF(AND(ISBLANK(AM593), ISBLANK(AN593)), "", _xlfn.CONCAT("[", IF(ISBLANK(AM593), "", _xlfn.CONCAT("[""mac"", """, AM593, """]")), IF(ISBLANK(AN593), "", _xlfn.CONCAT(", [""ip"", """, AN593, """]")), "]"))</f>
        <v/>
      </c>
    </row>
    <row r="594" spans="6:41" ht="16" hidden="1" customHeight="1" x14ac:dyDescent="0.2">
      <c r="F594" s="8" t="str">
        <f>IF(ISBLANK(E594), "", Table2[[#This Row],[unique_id]])</f>
        <v/>
      </c>
      <c r="N594" s="8"/>
      <c r="O594" s="10"/>
      <c r="P594" s="10"/>
      <c r="Q594" s="10"/>
      <c r="R594" s="10"/>
      <c r="S594" s="10"/>
      <c r="T594" s="8"/>
      <c r="AA594" s="8" t="str">
        <f>IF(ISBLANK(Z594),  "", _xlfn.CONCAT("haas/entity/sensor/", LOWER(C594), "/", E594, "/config"))</f>
        <v/>
      </c>
      <c r="AB594" s="8" t="str">
        <f>IF(ISBLANK(Z594),  "", _xlfn.CONCAT(LOWER(C594), "/", E594))</f>
        <v/>
      </c>
      <c r="AE594" s="8"/>
      <c r="AO594" s="8" t="str">
        <f>IF(AND(ISBLANK(AM594), ISBLANK(AN594)), "", _xlfn.CONCAT("[", IF(ISBLANK(AM594), "", _xlfn.CONCAT("[""mac"", """, AM594, """]")), IF(ISBLANK(AN594), "", _xlfn.CONCAT(", [""ip"", """, AN594, """]")), "]"))</f>
        <v/>
      </c>
    </row>
    <row r="595" spans="6:41" ht="16" hidden="1" customHeight="1" x14ac:dyDescent="0.2">
      <c r="F595" s="8" t="str">
        <f>IF(ISBLANK(E595), "", Table2[[#This Row],[unique_id]])</f>
        <v/>
      </c>
      <c r="N595" s="8"/>
      <c r="O595" s="10"/>
      <c r="P595" s="10"/>
      <c r="Q595" s="10"/>
      <c r="R595" s="10"/>
      <c r="S595" s="10"/>
      <c r="T595" s="8"/>
      <c r="AA595" s="8" t="str">
        <f>IF(ISBLANK(Z595),  "", _xlfn.CONCAT("haas/entity/sensor/", LOWER(C595), "/", E595, "/config"))</f>
        <v/>
      </c>
      <c r="AB595" s="8" t="str">
        <f>IF(ISBLANK(Z595),  "", _xlfn.CONCAT(LOWER(C595), "/", E595))</f>
        <v/>
      </c>
      <c r="AE595" s="8"/>
      <c r="AO595" s="8" t="str">
        <f>IF(AND(ISBLANK(AM595), ISBLANK(AN595)), "", _xlfn.CONCAT("[", IF(ISBLANK(AM595), "", _xlfn.CONCAT("[""mac"", """, AM595, """]")), IF(ISBLANK(AN595), "", _xlfn.CONCAT(", [""ip"", """, AN595, """]")), "]"))</f>
        <v/>
      </c>
    </row>
    <row r="596" spans="6:41" ht="16" hidden="1" customHeight="1" x14ac:dyDescent="0.2">
      <c r="F596" s="8" t="str">
        <f>IF(ISBLANK(E596), "", Table2[[#This Row],[unique_id]])</f>
        <v/>
      </c>
      <c r="N596" s="8"/>
      <c r="O596" s="10"/>
      <c r="P596" s="10"/>
      <c r="Q596" s="10"/>
      <c r="R596" s="10"/>
      <c r="S596" s="10"/>
      <c r="T596" s="8"/>
      <c r="AA596" s="8" t="str">
        <f>IF(ISBLANK(Z596),  "", _xlfn.CONCAT("haas/entity/sensor/", LOWER(C596), "/", E596, "/config"))</f>
        <v/>
      </c>
      <c r="AB596" s="8" t="str">
        <f>IF(ISBLANK(Z596),  "", _xlfn.CONCAT(LOWER(C596), "/", E596))</f>
        <v/>
      </c>
      <c r="AE596" s="8"/>
      <c r="AO596" s="8" t="str">
        <f>IF(AND(ISBLANK(AM596), ISBLANK(AN596)), "", _xlfn.CONCAT("[", IF(ISBLANK(AM596), "", _xlfn.CONCAT("[""mac"", """, AM596, """]")), IF(ISBLANK(AN596), "", _xlfn.CONCAT(", [""ip"", """, AN596, """]")), "]"))</f>
        <v/>
      </c>
    </row>
    <row r="597" spans="6:41" ht="16" hidden="1" customHeight="1" x14ac:dyDescent="0.2">
      <c r="F597" s="8" t="str">
        <f>IF(ISBLANK(E597), "", Table2[[#This Row],[unique_id]])</f>
        <v/>
      </c>
      <c r="N597" s="8"/>
      <c r="O597" s="10"/>
      <c r="P597" s="10"/>
      <c r="Q597" s="10"/>
      <c r="R597" s="10"/>
      <c r="S597" s="10"/>
      <c r="T597" s="8"/>
      <c r="AA597" s="8" t="str">
        <f>IF(ISBLANK(Z597),  "", _xlfn.CONCAT("haas/entity/sensor/", LOWER(C597), "/", E597, "/config"))</f>
        <v/>
      </c>
      <c r="AB597" s="8" t="str">
        <f>IF(ISBLANK(Z597),  "", _xlfn.CONCAT(LOWER(C597), "/", E597))</f>
        <v/>
      </c>
      <c r="AE597" s="8"/>
      <c r="AO597" s="8" t="str">
        <f>IF(AND(ISBLANK(AM597), ISBLANK(AN597)), "", _xlfn.CONCAT("[", IF(ISBLANK(AM597), "", _xlfn.CONCAT("[""mac"", """, AM597, """]")), IF(ISBLANK(AN597), "", _xlfn.CONCAT(", [""ip"", """, AN597, """]")), "]"))</f>
        <v/>
      </c>
    </row>
    <row r="598" spans="6:41" ht="16" hidden="1" customHeight="1" x14ac:dyDescent="0.2">
      <c r="F598" s="8" t="str">
        <f>IF(ISBLANK(E598), "", Table2[[#This Row],[unique_id]])</f>
        <v/>
      </c>
      <c r="N598" s="8"/>
      <c r="O598" s="10"/>
      <c r="P598" s="10"/>
      <c r="Q598" s="10"/>
      <c r="R598" s="10"/>
      <c r="S598" s="10"/>
      <c r="T598" s="8"/>
      <c r="AA598" s="8" t="str">
        <f>IF(ISBLANK(Z598),  "", _xlfn.CONCAT("haas/entity/sensor/", LOWER(C598), "/", E598, "/config"))</f>
        <v/>
      </c>
      <c r="AB598" s="8" t="str">
        <f>IF(ISBLANK(Z598),  "", _xlfn.CONCAT(LOWER(C598), "/", E598))</f>
        <v/>
      </c>
      <c r="AE598" s="8"/>
      <c r="AO598" s="8" t="str">
        <f>IF(AND(ISBLANK(AM598), ISBLANK(AN598)), "", _xlfn.CONCAT("[", IF(ISBLANK(AM598), "", _xlfn.CONCAT("[""mac"", """, AM598, """]")), IF(ISBLANK(AN598), "", _xlfn.CONCAT(", [""ip"", """, AN598, """]")), "]"))</f>
        <v/>
      </c>
    </row>
    <row r="599" spans="6:41" ht="16" hidden="1" customHeight="1" x14ac:dyDescent="0.2">
      <c r="F599" s="8" t="str">
        <f>IF(ISBLANK(E599), "", Table2[[#This Row],[unique_id]])</f>
        <v/>
      </c>
      <c r="N599" s="8"/>
      <c r="O599" s="10"/>
      <c r="P599" s="10"/>
      <c r="Q599" s="10"/>
      <c r="R599" s="10"/>
      <c r="S599" s="10"/>
      <c r="T599" s="8"/>
      <c r="AA599" s="8" t="str">
        <f>IF(ISBLANK(Z599),  "", _xlfn.CONCAT("haas/entity/sensor/", LOWER(C599), "/", E599, "/config"))</f>
        <v/>
      </c>
      <c r="AB599" s="8" t="str">
        <f>IF(ISBLANK(Z599),  "", _xlfn.CONCAT(LOWER(C599), "/", E599))</f>
        <v/>
      </c>
      <c r="AE599" s="8"/>
      <c r="AO599" s="8" t="str">
        <f>IF(AND(ISBLANK(AM599), ISBLANK(AN599)), "", _xlfn.CONCAT("[", IF(ISBLANK(AM599), "", _xlfn.CONCAT("[""mac"", """, AM599, """]")), IF(ISBLANK(AN599), "", _xlfn.CONCAT(", [""ip"", """, AN599, """]")), "]"))</f>
        <v/>
      </c>
    </row>
    <row r="600" spans="6:41" ht="16" hidden="1" customHeight="1" x14ac:dyDescent="0.2">
      <c r="F600" s="8" t="str">
        <f>IF(ISBLANK(E600), "", Table2[[#This Row],[unique_id]])</f>
        <v/>
      </c>
      <c r="N600" s="8"/>
      <c r="O600" s="10"/>
      <c r="P600" s="10"/>
      <c r="Q600" s="10"/>
      <c r="R600" s="10"/>
      <c r="S600" s="10"/>
      <c r="T600" s="8"/>
      <c r="AA600" s="8" t="str">
        <f>IF(ISBLANK(Z600),  "", _xlfn.CONCAT("haas/entity/sensor/", LOWER(C600), "/", E600, "/config"))</f>
        <v/>
      </c>
      <c r="AB600" s="8" t="str">
        <f>IF(ISBLANK(Z600),  "", _xlfn.CONCAT(LOWER(C600), "/", E600))</f>
        <v/>
      </c>
      <c r="AE600" s="8"/>
      <c r="AO600" s="8" t="str">
        <f>IF(AND(ISBLANK(AM600), ISBLANK(AN600)), "", _xlfn.CONCAT("[", IF(ISBLANK(AM600), "", _xlfn.CONCAT("[""mac"", """, AM600, """]")), IF(ISBLANK(AN600), "", _xlfn.CONCAT(", [""ip"", """, AN600, """]")), "]"))</f>
        <v/>
      </c>
    </row>
    <row r="601" spans="6:41" ht="16" hidden="1" customHeight="1" x14ac:dyDescent="0.2">
      <c r="F601" s="8" t="str">
        <f>IF(ISBLANK(E601), "", Table2[[#This Row],[unique_id]])</f>
        <v/>
      </c>
      <c r="N601" s="8"/>
      <c r="O601" s="10"/>
      <c r="P601" s="10"/>
      <c r="Q601" s="10"/>
      <c r="R601" s="10"/>
      <c r="S601" s="10"/>
      <c r="T601" s="8"/>
      <c r="AA601" s="8" t="str">
        <f>IF(ISBLANK(Z601),  "", _xlfn.CONCAT("haas/entity/sensor/", LOWER(C601), "/", E601, "/config"))</f>
        <v/>
      </c>
      <c r="AB601" s="8" t="str">
        <f>IF(ISBLANK(Z601),  "", _xlfn.CONCAT(LOWER(C601), "/", E601))</f>
        <v/>
      </c>
      <c r="AE601" s="8"/>
      <c r="AO601" s="8" t="str">
        <f>IF(AND(ISBLANK(AM601), ISBLANK(AN601)), "", _xlfn.CONCAT("[", IF(ISBLANK(AM601), "", _xlfn.CONCAT("[""mac"", """, AM601, """]")), IF(ISBLANK(AN601), "", _xlfn.CONCAT(", [""ip"", """, AN601, """]")), "]"))</f>
        <v/>
      </c>
    </row>
    <row r="602" spans="6:41" ht="16" hidden="1" customHeight="1" x14ac:dyDescent="0.2">
      <c r="F602" s="8" t="str">
        <f>IF(ISBLANK(E602), "", Table2[[#This Row],[unique_id]])</f>
        <v/>
      </c>
      <c r="N602" s="8"/>
      <c r="O602" s="10"/>
      <c r="P602" s="10"/>
      <c r="Q602" s="10"/>
      <c r="R602" s="10"/>
      <c r="S602" s="10"/>
      <c r="T602" s="8"/>
      <c r="AA602" s="8" t="str">
        <f>IF(ISBLANK(Z602),  "", _xlfn.CONCAT("haas/entity/sensor/", LOWER(C602), "/", E602, "/config"))</f>
        <v/>
      </c>
      <c r="AB602" s="8" t="str">
        <f>IF(ISBLANK(Z602),  "", _xlfn.CONCAT(LOWER(C602), "/", E602))</f>
        <v/>
      </c>
      <c r="AE602" s="8"/>
      <c r="AO602" s="8" t="str">
        <f>IF(AND(ISBLANK(AM602), ISBLANK(AN602)), "", _xlfn.CONCAT("[", IF(ISBLANK(AM602), "", _xlfn.CONCAT("[""mac"", """, AM602, """]")), IF(ISBLANK(AN602), "", _xlfn.CONCAT(", [""ip"", """, AN602, """]")), "]"))</f>
        <v/>
      </c>
    </row>
    <row r="603" spans="6:41" ht="16" hidden="1" customHeight="1" x14ac:dyDescent="0.2">
      <c r="F603" s="8" t="str">
        <f>IF(ISBLANK(E603), "", Table2[[#This Row],[unique_id]])</f>
        <v/>
      </c>
      <c r="N603" s="8"/>
      <c r="O603" s="10"/>
      <c r="P603" s="10"/>
      <c r="Q603" s="10"/>
      <c r="R603" s="10"/>
      <c r="S603" s="10"/>
      <c r="T603" s="8"/>
      <c r="AA603" s="8" t="str">
        <f>IF(ISBLANK(Z603),  "", _xlfn.CONCAT("haas/entity/sensor/", LOWER(C603), "/", E603, "/config"))</f>
        <v/>
      </c>
      <c r="AB603" s="8" t="str">
        <f>IF(ISBLANK(Z603),  "", _xlfn.CONCAT(LOWER(C603), "/", E603))</f>
        <v/>
      </c>
      <c r="AE603" s="8"/>
      <c r="AO603" s="8" t="str">
        <f>IF(AND(ISBLANK(AM603), ISBLANK(AN603)), "", _xlfn.CONCAT("[", IF(ISBLANK(AM603), "", _xlfn.CONCAT("[""mac"", """, AM603, """]")), IF(ISBLANK(AN603), "", _xlfn.CONCAT(", [""ip"", """, AN603, """]")), "]"))</f>
        <v/>
      </c>
    </row>
    <row r="604" spans="6:41" ht="16" hidden="1" customHeight="1" x14ac:dyDescent="0.2">
      <c r="F604" s="8" t="str">
        <f>IF(ISBLANK(E604), "", Table2[[#This Row],[unique_id]])</f>
        <v/>
      </c>
      <c r="N604" s="8"/>
      <c r="O604" s="10"/>
      <c r="P604" s="10"/>
      <c r="Q604" s="10"/>
      <c r="R604" s="10"/>
      <c r="S604" s="10"/>
      <c r="T604" s="8"/>
      <c r="AA604" s="8" t="str">
        <f>IF(ISBLANK(Z604),  "", _xlfn.CONCAT("haas/entity/sensor/", LOWER(C604), "/", E604, "/config"))</f>
        <v/>
      </c>
      <c r="AB604" s="8" t="str">
        <f>IF(ISBLANK(Z604),  "", _xlfn.CONCAT(LOWER(C604), "/", E604))</f>
        <v/>
      </c>
      <c r="AE604" s="8"/>
      <c r="AO604" s="8" t="str">
        <f>IF(AND(ISBLANK(AM604), ISBLANK(AN604)), "", _xlfn.CONCAT("[", IF(ISBLANK(AM604), "", _xlfn.CONCAT("[""mac"", """, AM604, """]")), IF(ISBLANK(AN604), "", _xlfn.CONCAT(", [""ip"", """, AN604, """]")), "]"))</f>
        <v/>
      </c>
    </row>
    <row r="605" spans="6:41" ht="16" hidden="1" customHeight="1" x14ac:dyDescent="0.2">
      <c r="F605" s="8" t="str">
        <f>IF(ISBLANK(E605), "", Table2[[#This Row],[unique_id]])</f>
        <v/>
      </c>
      <c r="N605" s="8"/>
      <c r="O605" s="10"/>
      <c r="P605" s="10"/>
      <c r="Q605" s="10"/>
      <c r="R605" s="10"/>
      <c r="S605" s="10"/>
      <c r="T605" s="8"/>
      <c r="AA605" s="8" t="str">
        <f>IF(ISBLANK(Z605),  "", _xlfn.CONCAT("haas/entity/sensor/", LOWER(C605), "/", E605, "/config"))</f>
        <v/>
      </c>
      <c r="AB605" s="8" t="str">
        <f>IF(ISBLANK(Z605),  "", _xlfn.CONCAT(LOWER(C605), "/", E605))</f>
        <v/>
      </c>
      <c r="AE605" s="8"/>
      <c r="AO605" s="8" t="str">
        <f>IF(AND(ISBLANK(AM605), ISBLANK(AN605)), "", _xlfn.CONCAT("[", IF(ISBLANK(AM605), "", _xlfn.CONCAT("[""mac"", """, AM605, """]")), IF(ISBLANK(AN605), "", _xlfn.CONCAT(", [""ip"", """, AN605, """]")), "]"))</f>
        <v/>
      </c>
    </row>
    <row r="606" spans="6:41" ht="16" hidden="1" customHeight="1" x14ac:dyDescent="0.2">
      <c r="F606" s="8" t="str">
        <f>IF(ISBLANK(E606), "", Table2[[#This Row],[unique_id]])</f>
        <v/>
      </c>
      <c r="N606" s="8"/>
      <c r="O606" s="10"/>
      <c r="P606" s="10"/>
      <c r="Q606" s="10"/>
      <c r="R606" s="10"/>
      <c r="S606" s="10"/>
      <c r="T606" s="8"/>
      <c r="AA606" s="8" t="str">
        <f>IF(ISBLANK(Z606),  "", _xlfn.CONCAT("haas/entity/sensor/", LOWER(C606), "/", E606, "/config"))</f>
        <v/>
      </c>
      <c r="AB606" s="8" t="str">
        <f>IF(ISBLANK(Z606),  "", _xlfn.CONCAT(LOWER(C606), "/", E606))</f>
        <v/>
      </c>
      <c r="AE606" s="8"/>
      <c r="AO606" s="8" t="str">
        <f>IF(AND(ISBLANK(AM606), ISBLANK(AN606)), "", _xlfn.CONCAT("[", IF(ISBLANK(AM606), "", _xlfn.CONCAT("[""mac"", """, AM606, """]")), IF(ISBLANK(AN606), "", _xlfn.CONCAT(", [""ip"", """, AN606, """]")), "]"))</f>
        <v/>
      </c>
    </row>
    <row r="607" spans="6:41" ht="16" hidden="1" customHeight="1" x14ac:dyDescent="0.2">
      <c r="F607" s="8" t="str">
        <f>IF(ISBLANK(E607), "", Table2[[#This Row],[unique_id]])</f>
        <v/>
      </c>
      <c r="N607" s="8"/>
      <c r="O607" s="10"/>
      <c r="P607" s="10"/>
      <c r="Q607" s="10"/>
      <c r="R607" s="10"/>
      <c r="S607" s="10"/>
      <c r="T607" s="8"/>
      <c r="AA607" s="8" t="str">
        <f>IF(ISBLANK(Z607),  "", _xlfn.CONCAT("haas/entity/sensor/", LOWER(C607), "/", E607, "/config"))</f>
        <v/>
      </c>
      <c r="AB607" s="8" t="str">
        <f>IF(ISBLANK(Z607),  "", _xlfn.CONCAT(LOWER(C607), "/", E607))</f>
        <v/>
      </c>
      <c r="AE607" s="8"/>
      <c r="AO607" s="8" t="str">
        <f>IF(AND(ISBLANK(AM607), ISBLANK(AN607)), "", _xlfn.CONCAT("[", IF(ISBLANK(AM607), "", _xlfn.CONCAT("[""mac"", """, AM607, """]")), IF(ISBLANK(AN607), "", _xlfn.CONCAT(", [""ip"", """, AN607, """]")), "]"))</f>
        <v/>
      </c>
    </row>
    <row r="608" spans="6:41" ht="16" hidden="1" customHeight="1" x14ac:dyDescent="0.2">
      <c r="F608" s="8" t="str">
        <f>IF(ISBLANK(E608), "", Table2[[#This Row],[unique_id]])</f>
        <v/>
      </c>
      <c r="N608" s="8"/>
      <c r="O608" s="10"/>
      <c r="P608" s="10"/>
      <c r="Q608" s="10"/>
      <c r="R608" s="10"/>
      <c r="S608" s="10"/>
      <c r="T608" s="8"/>
      <c r="AA608" s="8" t="str">
        <f>IF(ISBLANK(Z608),  "", _xlfn.CONCAT("haas/entity/sensor/", LOWER(C608), "/", E608, "/config"))</f>
        <v/>
      </c>
      <c r="AB608" s="8" t="str">
        <f>IF(ISBLANK(Z608),  "", _xlfn.CONCAT(LOWER(C608), "/", E608))</f>
        <v/>
      </c>
      <c r="AE608" s="8"/>
      <c r="AO608" s="8" t="str">
        <f>IF(AND(ISBLANK(AM608), ISBLANK(AN608)), "", _xlfn.CONCAT("[", IF(ISBLANK(AM608), "", _xlfn.CONCAT("[""mac"", """, AM608, """]")), IF(ISBLANK(AN608), "", _xlfn.CONCAT(", [""ip"", """, AN608, """]")), "]"))</f>
        <v/>
      </c>
    </row>
    <row r="609" spans="6:41" ht="16" hidden="1" customHeight="1" x14ac:dyDescent="0.2">
      <c r="F609" s="8" t="str">
        <f>IF(ISBLANK(E609), "", Table2[[#This Row],[unique_id]])</f>
        <v/>
      </c>
      <c r="N609" s="8"/>
      <c r="O609" s="10"/>
      <c r="P609" s="10"/>
      <c r="Q609" s="10"/>
      <c r="R609" s="10"/>
      <c r="S609" s="10"/>
      <c r="T609" s="8"/>
      <c r="AA609" s="8" t="str">
        <f>IF(ISBLANK(Z609),  "", _xlfn.CONCAT("haas/entity/sensor/", LOWER(C609), "/", E609, "/config"))</f>
        <v/>
      </c>
      <c r="AB609" s="8" t="str">
        <f>IF(ISBLANK(Z609),  "", _xlfn.CONCAT(LOWER(C609), "/", E609))</f>
        <v/>
      </c>
      <c r="AE609" s="8"/>
      <c r="AO609" s="8" t="str">
        <f>IF(AND(ISBLANK(AM609), ISBLANK(AN609)), "", _xlfn.CONCAT("[", IF(ISBLANK(AM609), "", _xlfn.CONCAT("[""mac"", """, AM609, """]")), IF(ISBLANK(AN609), "", _xlfn.CONCAT(", [""ip"", """, AN609, """]")), "]"))</f>
        <v/>
      </c>
    </row>
    <row r="610" spans="6:41" ht="16" hidden="1" customHeight="1" x14ac:dyDescent="0.2">
      <c r="F610" s="8" t="str">
        <f>IF(ISBLANK(E610), "", Table2[[#This Row],[unique_id]])</f>
        <v/>
      </c>
      <c r="N610" s="8"/>
      <c r="O610" s="10"/>
      <c r="P610" s="10"/>
      <c r="Q610" s="10"/>
      <c r="R610" s="10"/>
      <c r="S610" s="10"/>
      <c r="T610" s="8"/>
      <c r="AA610" s="8" t="str">
        <f>IF(ISBLANK(Z610),  "", _xlfn.CONCAT("haas/entity/sensor/", LOWER(C610), "/", E610, "/config"))</f>
        <v/>
      </c>
      <c r="AB610" s="8" t="str">
        <f>IF(ISBLANK(Z610),  "", _xlfn.CONCAT(LOWER(C610), "/", E610))</f>
        <v/>
      </c>
      <c r="AE610" s="8"/>
      <c r="AO610" s="8" t="str">
        <f>IF(AND(ISBLANK(AM610), ISBLANK(AN610)), "", _xlfn.CONCAT("[", IF(ISBLANK(AM610), "", _xlfn.CONCAT("[""mac"", """, AM610, """]")), IF(ISBLANK(AN610), "", _xlfn.CONCAT(", [""ip"", """, AN610, """]")), "]"))</f>
        <v/>
      </c>
    </row>
    <row r="611" spans="6:41" ht="16" hidden="1" customHeight="1" x14ac:dyDescent="0.2">
      <c r="F611" s="8" t="str">
        <f>IF(ISBLANK(E611), "", Table2[[#This Row],[unique_id]])</f>
        <v/>
      </c>
      <c r="N611" s="8"/>
      <c r="O611" s="10"/>
      <c r="P611" s="10"/>
      <c r="Q611" s="10"/>
      <c r="R611" s="10"/>
      <c r="S611" s="10"/>
      <c r="T611" s="8"/>
      <c r="AA611" s="8" t="str">
        <f>IF(ISBLANK(Z611),  "", _xlfn.CONCAT("haas/entity/sensor/", LOWER(C611), "/", E611, "/config"))</f>
        <v/>
      </c>
      <c r="AB611" s="8" t="str">
        <f>IF(ISBLANK(Z611),  "", _xlfn.CONCAT(LOWER(C611), "/", E611))</f>
        <v/>
      </c>
      <c r="AE611" s="8"/>
      <c r="AO611" s="8" t="str">
        <f>IF(AND(ISBLANK(AM611), ISBLANK(AN611)), "", _xlfn.CONCAT("[", IF(ISBLANK(AM611), "", _xlfn.CONCAT("[""mac"", """, AM611, """]")), IF(ISBLANK(AN611), "", _xlfn.CONCAT(", [""ip"", """, AN611, """]")), "]"))</f>
        <v/>
      </c>
    </row>
    <row r="612" spans="6:41" ht="16" hidden="1" customHeight="1" x14ac:dyDescent="0.2">
      <c r="F612" s="8" t="str">
        <f>IF(ISBLANK(E612), "", Table2[[#This Row],[unique_id]])</f>
        <v/>
      </c>
      <c r="N612" s="8"/>
      <c r="O612" s="10"/>
      <c r="P612" s="10"/>
      <c r="Q612" s="10"/>
      <c r="R612" s="10"/>
      <c r="S612" s="10"/>
      <c r="T612" s="8"/>
      <c r="AA612" s="8" t="str">
        <f>IF(ISBLANK(Z612),  "", _xlfn.CONCAT("haas/entity/sensor/", LOWER(C612), "/", E612, "/config"))</f>
        <v/>
      </c>
      <c r="AB612" s="8" t="str">
        <f>IF(ISBLANK(Z612),  "", _xlfn.CONCAT(LOWER(C612), "/", E612))</f>
        <v/>
      </c>
      <c r="AE612" s="8"/>
      <c r="AO612" s="8" t="str">
        <f>IF(AND(ISBLANK(AM612), ISBLANK(AN612)), "", _xlfn.CONCAT("[", IF(ISBLANK(AM612), "", _xlfn.CONCAT("[""mac"", """, AM612, """]")), IF(ISBLANK(AN612), "", _xlfn.CONCAT(", [""ip"", """, AN612, """]")), "]"))</f>
        <v/>
      </c>
    </row>
    <row r="613" spans="6:41" ht="16" hidden="1" customHeight="1" x14ac:dyDescent="0.2">
      <c r="F613" s="8" t="str">
        <f>IF(ISBLANK(E613), "", Table2[[#This Row],[unique_id]])</f>
        <v/>
      </c>
      <c r="N613" s="8"/>
      <c r="O613" s="10"/>
      <c r="P613" s="10"/>
      <c r="Q613" s="10"/>
      <c r="R613" s="10"/>
      <c r="S613" s="10"/>
      <c r="T613" s="8"/>
      <c r="AA613" s="8" t="str">
        <f>IF(ISBLANK(Z613),  "", _xlfn.CONCAT("haas/entity/sensor/", LOWER(C613), "/", E613, "/config"))</f>
        <v/>
      </c>
      <c r="AB613" s="8" t="str">
        <f>IF(ISBLANK(Z613),  "", _xlfn.CONCAT(LOWER(C613), "/", E613))</f>
        <v/>
      </c>
      <c r="AE613" s="8"/>
      <c r="AO613" s="8" t="str">
        <f>IF(AND(ISBLANK(AM613), ISBLANK(AN613)), "", _xlfn.CONCAT("[", IF(ISBLANK(AM613), "", _xlfn.CONCAT("[""mac"", """, AM613, """]")), IF(ISBLANK(AN613), "", _xlfn.CONCAT(", [""ip"", """, AN613, """]")), "]"))</f>
        <v/>
      </c>
    </row>
    <row r="614" spans="6:41" ht="16" hidden="1" customHeight="1" x14ac:dyDescent="0.2">
      <c r="F614" s="8" t="str">
        <f>IF(ISBLANK(E614), "", Table2[[#This Row],[unique_id]])</f>
        <v/>
      </c>
      <c r="N614" s="8"/>
      <c r="O614" s="10"/>
      <c r="P614" s="10"/>
      <c r="Q614" s="10"/>
      <c r="R614" s="10"/>
      <c r="S614" s="10"/>
      <c r="T614" s="8"/>
      <c r="AA614" s="8" t="str">
        <f>IF(ISBLANK(Z614),  "", _xlfn.CONCAT("haas/entity/sensor/", LOWER(C614), "/", E614, "/config"))</f>
        <v/>
      </c>
      <c r="AB614" s="8" t="str">
        <f>IF(ISBLANK(Z614),  "", _xlfn.CONCAT(LOWER(C614), "/", E614))</f>
        <v/>
      </c>
      <c r="AE614" s="8"/>
      <c r="AO614" s="8" t="str">
        <f>IF(AND(ISBLANK(AM614), ISBLANK(AN614)), "", _xlfn.CONCAT("[", IF(ISBLANK(AM614), "", _xlfn.CONCAT("[""mac"", """, AM614, """]")), IF(ISBLANK(AN614), "", _xlfn.CONCAT(", [""ip"", """, AN614, """]")), "]"))</f>
        <v/>
      </c>
    </row>
    <row r="615" spans="6:41" ht="16" hidden="1" customHeight="1" x14ac:dyDescent="0.2">
      <c r="F615" s="8" t="str">
        <f>IF(ISBLANK(E615), "", Table2[[#This Row],[unique_id]])</f>
        <v/>
      </c>
      <c r="N615" s="8"/>
      <c r="O615" s="10"/>
      <c r="P615" s="10"/>
      <c r="Q615" s="10"/>
      <c r="R615" s="10"/>
      <c r="S615" s="10"/>
      <c r="T615" s="8"/>
      <c r="AA615" s="8" t="str">
        <f>IF(ISBLANK(Z615),  "", _xlfn.CONCAT("haas/entity/sensor/", LOWER(C615), "/", E615, "/config"))</f>
        <v/>
      </c>
      <c r="AB615" s="8" t="str">
        <f>IF(ISBLANK(Z615),  "", _xlfn.CONCAT(LOWER(C615), "/", E615))</f>
        <v/>
      </c>
      <c r="AE615" s="8"/>
      <c r="AO615" s="8" t="str">
        <f>IF(AND(ISBLANK(AM615), ISBLANK(AN615)), "", _xlfn.CONCAT("[", IF(ISBLANK(AM615), "", _xlfn.CONCAT("[""mac"", """, AM615, """]")), IF(ISBLANK(AN615), "", _xlfn.CONCAT(", [""ip"", """, AN615, """]")), "]"))</f>
        <v/>
      </c>
    </row>
    <row r="616" spans="6:41" ht="16" hidden="1" customHeight="1" x14ac:dyDescent="0.2">
      <c r="F616" s="8" t="str">
        <f>IF(ISBLANK(E616), "", Table2[[#This Row],[unique_id]])</f>
        <v/>
      </c>
      <c r="N616" s="8"/>
      <c r="O616" s="10"/>
      <c r="P616" s="10"/>
      <c r="Q616" s="10"/>
      <c r="R616" s="10"/>
      <c r="S616" s="10"/>
      <c r="T616" s="8"/>
      <c r="AA616" s="8" t="str">
        <f>IF(ISBLANK(Z616),  "", _xlfn.CONCAT("haas/entity/sensor/", LOWER(C616), "/", E616, "/config"))</f>
        <v/>
      </c>
      <c r="AB616" s="8" t="str">
        <f>IF(ISBLANK(Z616),  "", _xlfn.CONCAT(LOWER(C616), "/", E616))</f>
        <v/>
      </c>
      <c r="AE616" s="8"/>
      <c r="AO616" s="8" t="str">
        <f>IF(AND(ISBLANK(AM616), ISBLANK(AN616)), "", _xlfn.CONCAT("[", IF(ISBLANK(AM616), "", _xlfn.CONCAT("[""mac"", """, AM616, """]")), IF(ISBLANK(AN616), "", _xlfn.CONCAT(", [""ip"", """, AN616, """]")), "]"))</f>
        <v/>
      </c>
    </row>
    <row r="617" spans="6:41" ht="16" hidden="1" customHeight="1" x14ac:dyDescent="0.2">
      <c r="F617" s="8" t="str">
        <f>IF(ISBLANK(E617), "", Table2[[#This Row],[unique_id]])</f>
        <v/>
      </c>
      <c r="N617" s="8"/>
      <c r="O617" s="10"/>
      <c r="P617" s="10"/>
      <c r="Q617" s="10"/>
      <c r="R617" s="10"/>
      <c r="S617" s="10"/>
      <c r="T617" s="8"/>
      <c r="AA617" s="8" t="str">
        <f>IF(ISBLANK(Z617),  "", _xlfn.CONCAT("haas/entity/sensor/", LOWER(C617), "/", E617, "/config"))</f>
        <v/>
      </c>
      <c r="AB617" s="8" t="str">
        <f>IF(ISBLANK(Z617),  "", _xlfn.CONCAT(LOWER(C617), "/", E617))</f>
        <v/>
      </c>
      <c r="AE617" s="8"/>
      <c r="AO617" s="8" t="str">
        <f>IF(AND(ISBLANK(AM617), ISBLANK(AN617)), "", _xlfn.CONCAT("[", IF(ISBLANK(AM617), "", _xlfn.CONCAT("[""mac"", """, AM617, """]")), IF(ISBLANK(AN617), "", _xlfn.CONCAT(", [""ip"", """, AN617, """]")), "]"))</f>
        <v/>
      </c>
    </row>
    <row r="618" spans="6:41" ht="16" hidden="1" customHeight="1" x14ac:dyDescent="0.2">
      <c r="F618" s="8" t="str">
        <f>IF(ISBLANK(E618), "", Table2[[#This Row],[unique_id]])</f>
        <v/>
      </c>
      <c r="N618" s="8"/>
      <c r="O618" s="10"/>
      <c r="P618" s="10"/>
      <c r="Q618" s="10"/>
      <c r="R618" s="10"/>
      <c r="S618" s="10"/>
      <c r="T618" s="8"/>
      <c r="AA618" s="8" t="str">
        <f>IF(ISBLANK(Z618),  "", _xlfn.CONCAT("haas/entity/sensor/", LOWER(C618), "/", E618, "/config"))</f>
        <v/>
      </c>
      <c r="AB618" s="8" t="str">
        <f>IF(ISBLANK(Z618),  "", _xlfn.CONCAT(LOWER(C618), "/", E618))</f>
        <v/>
      </c>
      <c r="AE618" s="8"/>
      <c r="AO618" s="8" t="str">
        <f>IF(AND(ISBLANK(AM618), ISBLANK(AN618)), "", _xlfn.CONCAT("[", IF(ISBLANK(AM618), "", _xlfn.CONCAT("[""mac"", """, AM618, """]")), IF(ISBLANK(AN618), "", _xlfn.CONCAT(", [""ip"", """, AN618, """]")), "]"))</f>
        <v/>
      </c>
    </row>
    <row r="619" spans="6:41" ht="16" hidden="1" customHeight="1" x14ac:dyDescent="0.2">
      <c r="F619" s="8" t="str">
        <f>IF(ISBLANK(E619), "", Table2[[#This Row],[unique_id]])</f>
        <v/>
      </c>
      <c r="N619" s="8"/>
      <c r="O619" s="10"/>
      <c r="P619" s="10"/>
      <c r="Q619" s="10"/>
      <c r="R619" s="10"/>
      <c r="S619" s="10"/>
      <c r="T619" s="8"/>
      <c r="AA619" s="8" t="str">
        <f>IF(ISBLANK(Z619),  "", _xlfn.CONCAT("haas/entity/sensor/", LOWER(C619), "/", E619, "/config"))</f>
        <v/>
      </c>
      <c r="AB619" s="8" t="str">
        <f>IF(ISBLANK(Z619),  "", _xlfn.CONCAT(LOWER(C619), "/", E619))</f>
        <v/>
      </c>
      <c r="AE619" s="8"/>
      <c r="AO619" s="8" t="str">
        <f>IF(AND(ISBLANK(AM619), ISBLANK(AN619)), "", _xlfn.CONCAT("[", IF(ISBLANK(AM619), "", _xlfn.CONCAT("[""mac"", """, AM619, """]")), IF(ISBLANK(AN619), "", _xlfn.CONCAT(", [""ip"", """, AN619, """]")), "]"))</f>
        <v/>
      </c>
    </row>
    <row r="620" spans="6:41" ht="16" hidden="1" customHeight="1" x14ac:dyDescent="0.2">
      <c r="F620" s="8" t="str">
        <f>IF(ISBLANK(E620), "", Table2[[#This Row],[unique_id]])</f>
        <v/>
      </c>
      <c r="N620" s="8"/>
      <c r="O620" s="10"/>
      <c r="P620" s="10"/>
      <c r="Q620" s="10"/>
      <c r="R620" s="10"/>
      <c r="S620" s="10"/>
      <c r="T620" s="8"/>
      <c r="AA620" s="8" t="str">
        <f>IF(ISBLANK(Z620),  "", _xlfn.CONCAT("haas/entity/sensor/", LOWER(C620), "/", E620, "/config"))</f>
        <v/>
      </c>
      <c r="AB620" s="8" t="str">
        <f>IF(ISBLANK(Z620),  "", _xlfn.CONCAT(LOWER(C620), "/", E620))</f>
        <v/>
      </c>
      <c r="AE620" s="8"/>
      <c r="AO620" s="8" t="str">
        <f>IF(AND(ISBLANK(AM620), ISBLANK(AN620)), "", _xlfn.CONCAT("[", IF(ISBLANK(AM620), "", _xlfn.CONCAT("[""mac"", """, AM620, """]")), IF(ISBLANK(AN620), "", _xlfn.CONCAT(", [""ip"", """, AN620, """]")), "]"))</f>
        <v/>
      </c>
    </row>
    <row r="621" spans="6:41" ht="16" hidden="1" customHeight="1" x14ac:dyDescent="0.2">
      <c r="F621" s="8" t="str">
        <f>IF(ISBLANK(E621), "", Table2[[#This Row],[unique_id]])</f>
        <v/>
      </c>
      <c r="N621" s="8"/>
      <c r="O621" s="10"/>
      <c r="P621" s="10"/>
      <c r="Q621" s="10"/>
      <c r="R621" s="10"/>
      <c r="S621" s="10"/>
      <c r="T621" s="8"/>
      <c r="AA621" s="8" t="str">
        <f>IF(ISBLANK(Z621),  "", _xlfn.CONCAT("haas/entity/sensor/", LOWER(C621), "/", E621, "/config"))</f>
        <v/>
      </c>
      <c r="AB621" s="8" t="str">
        <f>IF(ISBLANK(Z621),  "", _xlfn.CONCAT(LOWER(C621), "/", E621))</f>
        <v/>
      </c>
      <c r="AE621" s="8"/>
      <c r="AO621" s="8" t="str">
        <f>IF(AND(ISBLANK(AM621), ISBLANK(AN621)), "", _xlfn.CONCAT("[", IF(ISBLANK(AM621), "", _xlfn.CONCAT("[""mac"", """, AM621, """]")), IF(ISBLANK(AN621), "", _xlfn.CONCAT(", [""ip"", """, AN621, """]")), "]"))</f>
        <v/>
      </c>
    </row>
    <row r="622" spans="6:41" ht="16" hidden="1" customHeight="1" x14ac:dyDescent="0.2">
      <c r="F622" s="8" t="str">
        <f>IF(ISBLANK(E622), "", Table2[[#This Row],[unique_id]])</f>
        <v/>
      </c>
      <c r="N622" s="8"/>
      <c r="O622" s="10"/>
      <c r="P622" s="10"/>
      <c r="Q622" s="10"/>
      <c r="R622" s="10"/>
      <c r="S622" s="10"/>
      <c r="T622" s="8"/>
      <c r="AA622" s="8" t="str">
        <f>IF(ISBLANK(Z622),  "", _xlfn.CONCAT("haas/entity/sensor/", LOWER(C622), "/", E622, "/config"))</f>
        <v/>
      </c>
      <c r="AB622" s="8" t="str">
        <f>IF(ISBLANK(Z622),  "", _xlfn.CONCAT(LOWER(C622), "/", E622))</f>
        <v/>
      </c>
      <c r="AE622" s="8"/>
      <c r="AO622" s="8" t="str">
        <f>IF(AND(ISBLANK(AM622), ISBLANK(AN622)), "", _xlfn.CONCAT("[", IF(ISBLANK(AM622), "", _xlfn.CONCAT("[""mac"", """, AM622, """]")), IF(ISBLANK(AN622), "", _xlfn.CONCAT(", [""ip"", """, AN622, """]")), "]"))</f>
        <v/>
      </c>
    </row>
    <row r="623" spans="6:41" ht="16" hidden="1" customHeight="1" x14ac:dyDescent="0.2">
      <c r="F623" s="8" t="str">
        <f>IF(ISBLANK(E623), "", Table2[[#This Row],[unique_id]])</f>
        <v/>
      </c>
      <c r="N623" s="8"/>
      <c r="O623" s="10"/>
      <c r="P623" s="10"/>
      <c r="Q623" s="10"/>
      <c r="R623" s="10"/>
      <c r="S623" s="10"/>
      <c r="T623" s="8"/>
      <c r="AA623" s="8" t="str">
        <f>IF(ISBLANK(Z623),  "", _xlfn.CONCAT("haas/entity/sensor/", LOWER(C623), "/", E623, "/config"))</f>
        <v/>
      </c>
      <c r="AB623" s="8" t="str">
        <f>IF(ISBLANK(Z623),  "", _xlfn.CONCAT(LOWER(C623), "/", E623))</f>
        <v/>
      </c>
      <c r="AE623" s="8"/>
      <c r="AO623" s="8" t="str">
        <f>IF(AND(ISBLANK(AM623), ISBLANK(AN623)), "", _xlfn.CONCAT("[", IF(ISBLANK(AM623), "", _xlfn.CONCAT("[""mac"", """, AM623, """]")), IF(ISBLANK(AN623), "", _xlfn.CONCAT(", [""ip"", """, AN623, """]")), "]"))</f>
        <v/>
      </c>
    </row>
    <row r="624" spans="6:41" ht="16" hidden="1" customHeight="1" x14ac:dyDescent="0.2">
      <c r="F624" s="8" t="str">
        <f>IF(ISBLANK(E624), "", Table2[[#This Row],[unique_id]])</f>
        <v/>
      </c>
      <c r="N624" s="8"/>
      <c r="O624" s="10"/>
      <c r="P624" s="10"/>
      <c r="Q624" s="10"/>
      <c r="R624" s="10"/>
      <c r="S624" s="10"/>
      <c r="T624" s="8"/>
      <c r="AA624" s="8" t="str">
        <f>IF(ISBLANK(Z624),  "", _xlfn.CONCAT("haas/entity/sensor/", LOWER(C624), "/", E624, "/config"))</f>
        <v/>
      </c>
      <c r="AB624" s="8" t="str">
        <f>IF(ISBLANK(Z624),  "", _xlfn.CONCAT(LOWER(C624), "/", E624))</f>
        <v/>
      </c>
      <c r="AE624" s="8"/>
      <c r="AO624" s="8" t="str">
        <f>IF(AND(ISBLANK(AM624), ISBLANK(AN624)), "", _xlfn.CONCAT("[", IF(ISBLANK(AM624), "", _xlfn.CONCAT("[""mac"", """, AM624, """]")), IF(ISBLANK(AN624), "", _xlfn.CONCAT(", [""ip"", """, AN624, """]")), "]"))</f>
        <v/>
      </c>
    </row>
    <row r="625" spans="6:41" ht="16" hidden="1" customHeight="1" x14ac:dyDescent="0.2">
      <c r="F625" s="8" t="str">
        <f>IF(ISBLANK(E625), "", Table2[[#This Row],[unique_id]])</f>
        <v/>
      </c>
      <c r="N625" s="8"/>
      <c r="O625" s="10"/>
      <c r="P625" s="10"/>
      <c r="Q625" s="10"/>
      <c r="R625" s="10"/>
      <c r="S625" s="10"/>
      <c r="T625" s="8"/>
      <c r="AA625" s="8" t="str">
        <f>IF(ISBLANK(Z625),  "", _xlfn.CONCAT("haas/entity/sensor/", LOWER(C625), "/", E625, "/config"))</f>
        <v/>
      </c>
      <c r="AB625" s="8" t="str">
        <f>IF(ISBLANK(Z625),  "", _xlfn.CONCAT(LOWER(C625), "/", E625))</f>
        <v/>
      </c>
      <c r="AE625" s="8"/>
      <c r="AO625" s="8" t="str">
        <f>IF(AND(ISBLANK(AM625), ISBLANK(AN625)), "", _xlfn.CONCAT("[", IF(ISBLANK(AM625), "", _xlfn.CONCAT("[""mac"", """, AM625, """]")), IF(ISBLANK(AN625), "", _xlfn.CONCAT(", [""ip"", """, AN625, """]")), "]"))</f>
        <v/>
      </c>
    </row>
    <row r="626" spans="6:41" ht="16" hidden="1" customHeight="1" x14ac:dyDescent="0.2">
      <c r="F626" s="8" t="str">
        <f>IF(ISBLANK(E626), "", Table2[[#This Row],[unique_id]])</f>
        <v/>
      </c>
      <c r="N626" s="8"/>
      <c r="O626" s="10"/>
      <c r="P626" s="10"/>
      <c r="Q626" s="10"/>
      <c r="R626" s="10"/>
      <c r="S626" s="10"/>
      <c r="T626" s="8"/>
      <c r="AA626" s="8" t="str">
        <f>IF(ISBLANK(Z626),  "", _xlfn.CONCAT("haas/entity/sensor/", LOWER(C626), "/", E626, "/config"))</f>
        <v/>
      </c>
      <c r="AB626" s="8" t="str">
        <f>IF(ISBLANK(Z626),  "", _xlfn.CONCAT(LOWER(C626), "/", E626))</f>
        <v/>
      </c>
      <c r="AE626" s="8"/>
      <c r="AO626" s="8" t="str">
        <f>IF(AND(ISBLANK(AM626), ISBLANK(AN626)), "", _xlfn.CONCAT("[", IF(ISBLANK(AM626), "", _xlfn.CONCAT("[""mac"", """, AM626, """]")), IF(ISBLANK(AN626), "", _xlfn.CONCAT(", [""ip"", """, AN626, """]")), "]"))</f>
        <v/>
      </c>
    </row>
    <row r="627" spans="6:41" ht="16" hidden="1" customHeight="1" x14ac:dyDescent="0.2">
      <c r="F627" s="8" t="str">
        <f>IF(ISBLANK(E627), "", Table2[[#This Row],[unique_id]])</f>
        <v/>
      </c>
      <c r="N627" s="8"/>
      <c r="O627" s="10"/>
      <c r="P627" s="10"/>
      <c r="Q627" s="10"/>
      <c r="R627" s="10"/>
      <c r="S627" s="10"/>
      <c r="T627" s="8"/>
      <c r="AA627" s="8" t="str">
        <f>IF(ISBLANK(Z627),  "", _xlfn.CONCAT("haas/entity/sensor/", LOWER(C627), "/", E627, "/config"))</f>
        <v/>
      </c>
      <c r="AB627" s="8" t="str">
        <f>IF(ISBLANK(Z627),  "", _xlfn.CONCAT(LOWER(C627), "/", E627))</f>
        <v/>
      </c>
      <c r="AE627" s="8"/>
      <c r="AO627" s="8" t="str">
        <f>IF(AND(ISBLANK(AM627), ISBLANK(AN627)), "", _xlfn.CONCAT("[", IF(ISBLANK(AM627), "", _xlfn.CONCAT("[""mac"", """, AM627, """]")), IF(ISBLANK(AN627), "", _xlfn.CONCAT(", [""ip"", """, AN627, """]")), "]"))</f>
        <v/>
      </c>
    </row>
    <row r="628" spans="6:41" ht="16" hidden="1" customHeight="1" x14ac:dyDescent="0.2">
      <c r="F628" s="8" t="str">
        <f>IF(ISBLANK(E628), "", Table2[[#This Row],[unique_id]])</f>
        <v/>
      </c>
      <c r="N628" s="8"/>
      <c r="O628" s="10"/>
      <c r="P628" s="10"/>
      <c r="Q628" s="10"/>
      <c r="R628" s="10"/>
      <c r="S628" s="10"/>
      <c r="T628" s="8"/>
      <c r="AA628" s="8" t="str">
        <f>IF(ISBLANK(Z628),  "", _xlfn.CONCAT("haas/entity/sensor/", LOWER(C628), "/", E628, "/config"))</f>
        <v/>
      </c>
      <c r="AB628" s="8" t="str">
        <f>IF(ISBLANK(Z628),  "", _xlfn.CONCAT(LOWER(C628), "/", E628))</f>
        <v/>
      </c>
      <c r="AE628" s="8"/>
      <c r="AO628" s="8" t="str">
        <f>IF(AND(ISBLANK(AM628), ISBLANK(AN628)), "", _xlfn.CONCAT("[", IF(ISBLANK(AM628), "", _xlfn.CONCAT("[""mac"", """, AM628, """]")), IF(ISBLANK(AN628), "", _xlfn.CONCAT(", [""ip"", """, AN628, """]")), "]"))</f>
        <v/>
      </c>
    </row>
    <row r="629" spans="6:41" ht="16" hidden="1" customHeight="1" x14ac:dyDescent="0.2">
      <c r="F629" s="8" t="str">
        <f>IF(ISBLANK(E629), "", Table2[[#This Row],[unique_id]])</f>
        <v/>
      </c>
      <c r="N629" s="8"/>
      <c r="O629" s="10"/>
      <c r="P629" s="10"/>
      <c r="Q629" s="10"/>
      <c r="R629" s="10"/>
      <c r="S629" s="10"/>
      <c r="T629" s="8"/>
      <c r="AA629" s="8" t="str">
        <f>IF(ISBLANK(Z629),  "", _xlfn.CONCAT("haas/entity/sensor/", LOWER(C629), "/", E629, "/config"))</f>
        <v/>
      </c>
      <c r="AB629" s="8" t="str">
        <f>IF(ISBLANK(Z629),  "", _xlfn.CONCAT(LOWER(C629), "/", E629))</f>
        <v/>
      </c>
      <c r="AE629" s="8"/>
      <c r="AO629" s="8" t="str">
        <f>IF(AND(ISBLANK(AM629), ISBLANK(AN629)), "", _xlfn.CONCAT("[", IF(ISBLANK(AM629), "", _xlfn.CONCAT("[""mac"", """, AM629, """]")), IF(ISBLANK(AN629), "", _xlfn.CONCAT(", [""ip"", """, AN629, """]")), "]"))</f>
        <v/>
      </c>
    </row>
    <row r="630" spans="6:41" ht="16" hidden="1" customHeight="1" x14ac:dyDescent="0.2">
      <c r="F630" s="8" t="str">
        <f>IF(ISBLANK(E630), "", Table2[[#This Row],[unique_id]])</f>
        <v/>
      </c>
      <c r="N630" s="8"/>
      <c r="O630" s="10"/>
      <c r="P630" s="10"/>
      <c r="Q630" s="10"/>
      <c r="R630" s="10"/>
      <c r="S630" s="10"/>
      <c r="T630" s="8"/>
      <c r="AA630" s="8" t="str">
        <f>IF(ISBLANK(Z630),  "", _xlfn.CONCAT("haas/entity/sensor/", LOWER(C630), "/", E630, "/config"))</f>
        <v/>
      </c>
      <c r="AB630" s="8" t="str">
        <f>IF(ISBLANK(Z630),  "", _xlfn.CONCAT(LOWER(C630), "/", E630))</f>
        <v/>
      </c>
      <c r="AE630" s="8"/>
      <c r="AO630" s="8" t="str">
        <f>IF(AND(ISBLANK(AM630), ISBLANK(AN630)), "", _xlfn.CONCAT("[", IF(ISBLANK(AM630), "", _xlfn.CONCAT("[""mac"", """, AM630, """]")), IF(ISBLANK(AN630), "", _xlfn.CONCAT(", [""ip"", """, AN630, """]")), "]"))</f>
        <v/>
      </c>
    </row>
    <row r="631" spans="6:41" ht="16" hidden="1" customHeight="1" x14ac:dyDescent="0.2">
      <c r="F631" s="8" t="str">
        <f>IF(ISBLANK(E631), "", Table2[[#This Row],[unique_id]])</f>
        <v/>
      </c>
      <c r="N631" s="8"/>
      <c r="O631" s="10"/>
      <c r="P631" s="10"/>
      <c r="Q631" s="10"/>
      <c r="R631" s="10"/>
      <c r="S631" s="10"/>
      <c r="T631" s="8"/>
      <c r="AA631" s="8" t="str">
        <f>IF(ISBLANK(Z631),  "", _xlfn.CONCAT("haas/entity/sensor/", LOWER(C631), "/", E631, "/config"))</f>
        <v/>
      </c>
      <c r="AB631" s="8" t="str">
        <f>IF(ISBLANK(Z631),  "", _xlfn.CONCAT(LOWER(C631), "/", E631))</f>
        <v/>
      </c>
      <c r="AE631" s="8"/>
      <c r="AO631" s="8" t="str">
        <f>IF(AND(ISBLANK(AM631), ISBLANK(AN631)), "", _xlfn.CONCAT("[", IF(ISBLANK(AM631), "", _xlfn.CONCAT("[""mac"", """, AM631, """]")), IF(ISBLANK(AN631), "", _xlfn.CONCAT(", [""ip"", """, AN631, """]")), "]"))</f>
        <v/>
      </c>
    </row>
    <row r="632" spans="6:41" ht="16" hidden="1" customHeight="1" x14ac:dyDescent="0.2">
      <c r="F632" s="8" t="str">
        <f>IF(ISBLANK(E632), "", Table2[[#This Row],[unique_id]])</f>
        <v/>
      </c>
      <c r="N632" s="8"/>
      <c r="O632" s="10"/>
      <c r="P632" s="10"/>
      <c r="Q632" s="10"/>
      <c r="R632" s="10"/>
      <c r="S632" s="10"/>
      <c r="T632" s="8"/>
      <c r="AA632" s="8" t="str">
        <f>IF(ISBLANK(Z632),  "", _xlfn.CONCAT("haas/entity/sensor/", LOWER(C632), "/", E632, "/config"))</f>
        <v/>
      </c>
      <c r="AB632" s="8" t="str">
        <f>IF(ISBLANK(Z632),  "", _xlfn.CONCAT(LOWER(C632), "/", E632))</f>
        <v/>
      </c>
      <c r="AE632" s="8"/>
      <c r="AO632" s="8" t="str">
        <f>IF(AND(ISBLANK(AM632), ISBLANK(AN632)), "", _xlfn.CONCAT("[", IF(ISBLANK(AM632), "", _xlfn.CONCAT("[""mac"", """, AM632, """]")), IF(ISBLANK(AN632), "", _xlfn.CONCAT(", [""ip"", """, AN632, """]")), "]"))</f>
        <v/>
      </c>
    </row>
    <row r="633" spans="6:41" ht="16" hidden="1" customHeight="1" x14ac:dyDescent="0.2">
      <c r="F633" s="8" t="str">
        <f>IF(ISBLANK(E633), "", Table2[[#This Row],[unique_id]])</f>
        <v/>
      </c>
      <c r="N633" s="8"/>
      <c r="O633" s="10"/>
      <c r="P633" s="10"/>
      <c r="Q633" s="10"/>
      <c r="R633" s="10"/>
      <c r="S633" s="10"/>
      <c r="T633" s="8"/>
      <c r="AA633" s="8" t="str">
        <f>IF(ISBLANK(Z633),  "", _xlfn.CONCAT("haas/entity/sensor/", LOWER(C633), "/", E633, "/config"))</f>
        <v/>
      </c>
      <c r="AB633" s="8" t="str">
        <f>IF(ISBLANK(Z633),  "", _xlfn.CONCAT(LOWER(C633), "/", E633))</f>
        <v/>
      </c>
      <c r="AE633" s="8"/>
      <c r="AO633" s="8" t="str">
        <f>IF(AND(ISBLANK(AM633), ISBLANK(AN633)), "", _xlfn.CONCAT("[", IF(ISBLANK(AM633), "", _xlfn.CONCAT("[""mac"", """, AM633, """]")), IF(ISBLANK(AN633), "", _xlfn.CONCAT(", [""ip"", """, AN633, """]")), "]"))</f>
        <v/>
      </c>
    </row>
    <row r="634" spans="6:41" ht="16" hidden="1" customHeight="1" x14ac:dyDescent="0.2">
      <c r="F634" s="8" t="str">
        <f>IF(ISBLANK(E634), "", Table2[[#This Row],[unique_id]])</f>
        <v/>
      </c>
      <c r="N634" s="8"/>
      <c r="O634" s="10"/>
      <c r="P634" s="10"/>
      <c r="Q634" s="10"/>
      <c r="R634" s="10"/>
      <c r="S634" s="10"/>
      <c r="T634" s="8"/>
      <c r="AA634" s="8" t="str">
        <f>IF(ISBLANK(Z634),  "", _xlfn.CONCAT("haas/entity/sensor/", LOWER(C634), "/", E634, "/config"))</f>
        <v/>
      </c>
      <c r="AB634" s="8" t="str">
        <f>IF(ISBLANK(Z634),  "", _xlfn.CONCAT(LOWER(C634), "/", E634))</f>
        <v/>
      </c>
      <c r="AE634" s="8"/>
      <c r="AO634" s="8" t="str">
        <f>IF(AND(ISBLANK(AM634), ISBLANK(AN634)), "", _xlfn.CONCAT("[", IF(ISBLANK(AM634), "", _xlfn.CONCAT("[""mac"", """, AM634, """]")), IF(ISBLANK(AN634), "", _xlfn.CONCAT(", [""ip"", """, AN634, """]")), "]"))</f>
        <v/>
      </c>
    </row>
    <row r="635" spans="6:41" ht="16" hidden="1" customHeight="1" x14ac:dyDescent="0.2">
      <c r="F635" s="8" t="str">
        <f>IF(ISBLANK(E635), "", Table2[[#This Row],[unique_id]])</f>
        <v/>
      </c>
      <c r="N635" s="8"/>
      <c r="O635" s="10"/>
      <c r="P635" s="10"/>
      <c r="Q635" s="10"/>
      <c r="R635" s="10"/>
      <c r="S635" s="10"/>
      <c r="T635" s="8"/>
      <c r="AA635" s="8" t="str">
        <f>IF(ISBLANK(Z635),  "", _xlfn.CONCAT("haas/entity/sensor/", LOWER(C635), "/", E635, "/config"))</f>
        <v/>
      </c>
      <c r="AB635" s="8" t="str">
        <f>IF(ISBLANK(Z635),  "", _xlfn.CONCAT(LOWER(C635), "/", E635))</f>
        <v/>
      </c>
      <c r="AE635" s="8"/>
      <c r="AO635" s="8" t="str">
        <f>IF(AND(ISBLANK(AM635), ISBLANK(AN635)), "", _xlfn.CONCAT("[", IF(ISBLANK(AM635), "", _xlfn.CONCAT("[""mac"", """, AM635, """]")), IF(ISBLANK(AN635), "", _xlfn.CONCAT(", [""ip"", """, AN635, """]")), "]"))</f>
        <v/>
      </c>
    </row>
    <row r="636" spans="6:41" ht="16" hidden="1" customHeight="1" x14ac:dyDescent="0.2">
      <c r="F636" s="8" t="str">
        <f>IF(ISBLANK(E636), "", Table2[[#This Row],[unique_id]])</f>
        <v/>
      </c>
      <c r="N636" s="8"/>
      <c r="O636" s="10"/>
      <c r="P636" s="10"/>
      <c r="Q636" s="10"/>
      <c r="R636" s="10"/>
      <c r="S636" s="10"/>
      <c r="T636" s="8"/>
      <c r="AA636" s="8" t="str">
        <f>IF(ISBLANK(Z636),  "", _xlfn.CONCAT("haas/entity/sensor/", LOWER(C636), "/", E636, "/config"))</f>
        <v/>
      </c>
      <c r="AB636" s="8" t="str">
        <f>IF(ISBLANK(Z636),  "", _xlfn.CONCAT(LOWER(C636), "/", E636))</f>
        <v/>
      </c>
      <c r="AE636" s="8"/>
      <c r="AO636" s="8" t="str">
        <f>IF(AND(ISBLANK(AM636), ISBLANK(AN636)), "", _xlfn.CONCAT("[", IF(ISBLANK(AM636), "", _xlfn.CONCAT("[""mac"", """, AM636, """]")), IF(ISBLANK(AN636), "", _xlfn.CONCAT(", [""ip"", """, AN636, """]")), "]"))</f>
        <v/>
      </c>
    </row>
    <row r="637" spans="6:41" ht="16" hidden="1" customHeight="1" x14ac:dyDescent="0.2">
      <c r="F637" s="8" t="str">
        <f>IF(ISBLANK(E637), "", Table2[[#This Row],[unique_id]])</f>
        <v/>
      </c>
      <c r="N637" s="8"/>
      <c r="O637" s="10"/>
      <c r="P637" s="10"/>
      <c r="Q637" s="10"/>
      <c r="R637" s="10"/>
      <c r="S637" s="10"/>
      <c r="T637" s="8"/>
      <c r="AA637" s="8" t="str">
        <f>IF(ISBLANK(Z637),  "", _xlfn.CONCAT("haas/entity/sensor/", LOWER(C637), "/", E637, "/config"))</f>
        <v/>
      </c>
      <c r="AB637" s="8" t="str">
        <f>IF(ISBLANK(Z637),  "", _xlfn.CONCAT(LOWER(C637), "/", E637))</f>
        <v/>
      </c>
      <c r="AE637" s="8"/>
      <c r="AO637" s="8" t="str">
        <f>IF(AND(ISBLANK(AM637), ISBLANK(AN637)), "", _xlfn.CONCAT("[", IF(ISBLANK(AM637), "", _xlfn.CONCAT("[""mac"", """, AM637, """]")), IF(ISBLANK(AN637), "", _xlfn.CONCAT(", [""ip"", """, AN637, """]")), "]"))</f>
        <v/>
      </c>
    </row>
    <row r="638" spans="6:41" ht="16" hidden="1" customHeight="1" x14ac:dyDescent="0.2">
      <c r="F638" s="8" t="str">
        <f>IF(ISBLANK(E638), "", Table2[[#This Row],[unique_id]])</f>
        <v/>
      </c>
      <c r="N638" s="8"/>
      <c r="O638" s="10"/>
      <c r="P638" s="10"/>
      <c r="Q638" s="10"/>
      <c r="R638" s="10"/>
      <c r="S638" s="10"/>
      <c r="T638" s="8"/>
      <c r="AA638" s="8" t="str">
        <f>IF(ISBLANK(Z638),  "", _xlfn.CONCAT("haas/entity/sensor/", LOWER(C638), "/", E638, "/config"))</f>
        <v/>
      </c>
      <c r="AB638" s="8" t="str">
        <f>IF(ISBLANK(Z638),  "", _xlfn.CONCAT(LOWER(C638), "/", E638))</f>
        <v/>
      </c>
      <c r="AE638" s="8"/>
      <c r="AO638" s="8" t="str">
        <f>IF(AND(ISBLANK(AM638), ISBLANK(AN638)), "", _xlfn.CONCAT("[", IF(ISBLANK(AM638), "", _xlfn.CONCAT("[""mac"", """, AM638, """]")), IF(ISBLANK(AN638), "", _xlfn.CONCAT(", [""ip"", """, AN638, """]")), "]"))</f>
        <v/>
      </c>
    </row>
    <row r="639" spans="6:41" ht="16" hidden="1" customHeight="1" x14ac:dyDescent="0.2">
      <c r="F639" s="8" t="str">
        <f>IF(ISBLANK(E639), "", Table2[[#This Row],[unique_id]])</f>
        <v/>
      </c>
      <c r="N639" s="8"/>
      <c r="O639" s="10"/>
      <c r="P639" s="10"/>
      <c r="Q639" s="10"/>
      <c r="R639" s="10"/>
      <c r="S639" s="10"/>
      <c r="T639" s="8"/>
      <c r="AA639" s="8" t="str">
        <f>IF(ISBLANK(Z639),  "", _xlfn.CONCAT("haas/entity/sensor/", LOWER(C639), "/", E639, "/config"))</f>
        <v/>
      </c>
      <c r="AB639" s="8" t="str">
        <f>IF(ISBLANK(Z639),  "", _xlfn.CONCAT(LOWER(C639), "/", E639))</f>
        <v/>
      </c>
      <c r="AE639" s="8"/>
      <c r="AO639" s="8" t="str">
        <f>IF(AND(ISBLANK(AM639), ISBLANK(AN639)), "", _xlfn.CONCAT("[", IF(ISBLANK(AM639), "", _xlfn.CONCAT("[""mac"", """, AM639, """]")), IF(ISBLANK(AN639), "", _xlfn.CONCAT(", [""ip"", """, AN639, """]")), "]"))</f>
        <v/>
      </c>
    </row>
    <row r="640" spans="6:41" ht="16" hidden="1" customHeight="1" x14ac:dyDescent="0.2">
      <c r="F640" s="8" t="str">
        <f>IF(ISBLANK(E640), "", Table2[[#This Row],[unique_id]])</f>
        <v/>
      </c>
      <c r="N640" s="8"/>
      <c r="O640" s="10"/>
      <c r="P640" s="10"/>
      <c r="Q640" s="10"/>
      <c r="R640" s="10"/>
      <c r="S640" s="10"/>
      <c r="T640" s="8"/>
      <c r="AA640" s="8" t="str">
        <f>IF(ISBLANK(Z640),  "", _xlfn.CONCAT("haas/entity/sensor/", LOWER(C640), "/", E640, "/config"))</f>
        <v/>
      </c>
      <c r="AB640" s="8" t="str">
        <f>IF(ISBLANK(Z640),  "", _xlfn.CONCAT(LOWER(C640), "/", E640))</f>
        <v/>
      </c>
      <c r="AE640" s="8"/>
      <c r="AO640" s="8" t="str">
        <f>IF(AND(ISBLANK(AM640), ISBLANK(AN640)), "", _xlfn.CONCAT("[", IF(ISBLANK(AM640), "", _xlfn.CONCAT("[""mac"", """, AM640, """]")), IF(ISBLANK(AN640), "", _xlfn.CONCAT(", [""ip"", """, AN640, """]")), "]"))</f>
        <v/>
      </c>
    </row>
    <row r="641" spans="6:41" ht="16" hidden="1" customHeight="1" x14ac:dyDescent="0.2">
      <c r="F641" s="8" t="str">
        <f>IF(ISBLANK(E641), "", Table2[[#This Row],[unique_id]])</f>
        <v/>
      </c>
      <c r="N641" s="8"/>
      <c r="O641" s="10"/>
      <c r="P641" s="10"/>
      <c r="Q641" s="10"/>
      <c r="R641" s="10"/>
      <c r="S641" s="10"/>
      <c r="T641" s="8"/>
      <c r="AA641" s="8" t="str">
        <f>IF(ISBLANK(Z641),  "", _xlfn.CONCAT("haas/entity/sensor/", LOWER(C641), "/", E641, "/config"))</f>
        <v/>
      </c>
      <c r="AB641" s="8" t="str">
        <f>IF(ISBLANK(Z641),  "", _xlfn.CONCAT(LOWER(C641), "/", E641))</f>
        <v/>
      </c>
      <c r="AE641" s="8"/>
      <c r="AO641" s="8" t="str">
        <f>IF(AND(ISBLANK(AM641), ISBLANK(AN641)), "", _xlfn.CONCAT("[", IF(ISBLANK(AM641), "", _xlfn.CONCAT("[""mac"", """, AM641, """]")), IF(ISBLANK(AN641), "", _xlfn.CONCAT(", [""ip"", """, AN641, """]")), "]"))</f>
        <v/>
      </c>
    </row>
    <row r="642" spans="6:41" ht="16" hidden="1" customHeight="1" x14ac:dyDescent="0.2">
      <c r="F642" s="8" t="str">
        <f>IF(ISBLANK(E642), "", Table2[[#This Row],[unique_id]])</f>
        <v/>
      </c>
      <c r="N642" s="8"/>
      <c r="O642" s="10"/>
      <c r="P642" s="10"/>
      <c r="Q642" s="10"/>
      <c r="R642" s="10"/>
      <c r="S642" s="10"/>
      <c r="T642" s="8"/>
      <c r="AA642" s="8" t="str">
        <f>IF(ISBLANK(Z642),  "", _xlfn.CONCAT("haas/entity/sensor/", LOWER(C642), "/", E642, "/config"))</f>
        <v/>
      </c>
      <c r="AB642" s="8" t="str">
        <f>IF(ISBLANK(Z642),  "", _xlfn.CONCAT(LOWER(C642), "/", E642))</f>
        <v/>
      </c>
      <c r="AE642" s="8"/>
      <c r="AO642" s="8" t="str">
        <f>IF(AND(ISBLANK(AM642), ISBLANK(AN642)), "", _xlfn.CONCAT("[", IF(ISBLANK(AM642), "", _xlfn.CONCAT("[""mac"", """, AM642, """]")), IF(ISBLANK(AN642), "", _xlfn.CONCAT(", [""ip"", """, AN642, """]")), "]"))</f>
        <v/>
      </c>
    </row>
    <row r="643" spans="6:41" ht="16" hidden="1" customHeight="1" x14ac:dyDescent="0.2">
      <c r="F643" s="8" t="str">
        <f>IF(ISBLANK(E643), "", Table2[[#This Row],[unique_id]])</f>
        <v/>
      </c>
      <c r="N643" s="8"/>
      <c r="O643" s="10"/>
      <c r="P643" s="10"/>
      <c r="Q643" s="10"/>
      <c r="R643" s="10"/>
      <c r="S643" s="10"/>
      <c r="T643" s="8"/>
      <c r="AA643" s="8" t="str">
        <f>IF(ISBLANK(Z643),  "", _xlfn.CONCAT("haas/entity/sensor/", LOWER(C643), "/", E643, "/config"))</f>
        <v/>
      </c>
      <c r="AB643" s="8" t="str">
        <f>IF(ISBLANK(Z643),  "", _xlfn.CONCAT(LOWER(C643), "/", E643))</f>
        <v/>
      </c>
      <c r="AE643" s="8"/>
      <c r="AO643" s="8" t="str">
        <f>IF(AND(ISBLANK(AM643), ISBLANK(AN643)), "", _xlfn.CONCAT("[", IF(ISBLANK(AM643), "", _xlfn.CONCAT("[""mac"", """, AM643, """]")), IF(ISBLANK(AN643), "", _xlfn.CONCAT(", [""ip"", """, AN643, """]")), "]"))</f>
        <v/>
      </c>
    </row>
    <row r="644" spans="6:41" ht="16" hidden="1" customHeight="1" x14ac:dyDescent="0.2">
      <c r="F644" s="8" t="str">
        <f>IF(ISBLANK(E644), "", Table2[[#This Row],[unique_id]])</f>
        <v/>
      </c>
      <c r="N644" s="8"/>
      <c r="O644" s="10"/>
      <c r="P644" s="10"/>
      <c r="Q644" s="10"/>
      <c r="R644" s="10"/>
      <c r="S644" s="10"/>
      <c r="T644" s="8"/>
      <c r="AA644" s="8" t="str">
        <f>IF(ISBLANK(Z644),  "", _xlfn.CONCAT("haas/entity/sensor/", LOWER(C644), "/", E644, "/config"))</f>
        <v/>
      </c>
      <c r="AB644" s="8" t="str">
        <f>IF(ISBLANK(Z644),  "", _xlfn.CONCAT(LOWER(C644), "/", E644))</f>
        <v/>
      </c>
      <c r="AE644" s="8"/>
      <c r="AO644" s="8" t="str">
        <f>IF(AND(ISBLANK(AM644), ISBLANK(AN644)), "", _xlfn.CONCAT("[", IF(ISBLANK(AM644), "", _xlfn.CONCAT("[""mac"", """, AM644, """]")), IF(ISBLANK(AN644), "", _xlfn.CONCAT(", [""ip"", """, AN644, """]")), "]"))</f>
        <v/>
      </c>
    </row>
    <row r="645" spans="6:41" ht="16" hidden="1" customHeight="1" x14ac:dyDescent="0.2">
      <c r="F645" s="8" t="str">
        <f>IF(ISBLANK(E645), "", Table2[[#This Row],[unique_id]])</f>
        <v/>
      </c>
      <c r="N645" s="8"/>
      <c r="O645" s="10"/>
      <c r="P645" s="10"/>
      <c r="Q645" s="10"/>
      <c r="R645" s="10"/>
      <c r="S645" s="10"/>
      <c r="T645" s="8"/>
      <c r="AA645" s="8" t="str">
        <f>IF(ISBLANK(Z645),  "", _xlfn.CONCAT("haas/entity/sensor/", LOWER(C645), "/", E645, "/config"))</f>
        <v/>
      </c>
      <c r="AB645" s="8" t="str">
        <f>IF(ISBLANK(Z645),  "", _xlfn.CONCAT(LOWER(C645), "/", E645))</f>
        <v/>
      </c>
      <c r="AE645" s="8"/>
      <c r="AO645" s="8" t="str">
        <f>IF(AND(ISBLANK(AM645), ISBLANK(AN645)), "", _xlfn.CONCAT("[", IF(ISBLANK(AM645), "", _xlfn.CONCAT("[""mac"", """, AM645, """]")), IF(ISBLANK(AN645), "", _xlfn.CONCAT(", [""ip"", """, AN645, """]")), "]"))</f>
        <v/>
      </c>
    </row>
    <row r="646" spans="6:41" ht="16" hidden="1" customHeight="1" x14ac:dyDescent="0.2">
      <c r="F646" s="8" t="str">
        <f>IF(ISBLANK(E646), "", Table2[[#This Row],[unique_id]])</f>
        <v/>
      </c>
      <c r="N646" s="8"/>
      <c r="O646" s="10"/>
      <c r="P646" s="10"/>
      <c r="Q646" s="10"/>
      <c r="R646" s="10"/>
      <c r="S646" s="10"/>
      <c r="T646" s="8"/>
      <c r="AA646" s="8" t="str">
        <f>IF(ISBLANK(Z646),  "", _xlfn.CONCAT("haas/entity/sensor/", LOWER(C646), "/", E646, "/config"))</f>
        <v/>
      </c>
      <c r="AB646" s="8" t="str">
        <f>IF(ISBLANK(Z646),  "", _xlfn.CONCAT(LOWER(C646), "/", E646))</f>
        <v/>
      </c>
      <c r="AE646" s="8"/>
      <c r="AO646" s="8" t="str">
        <f>IF(AND(ISBLANK(AM646), ISBLANK(AN646)), "", _xlfn.CONCAT("[", IF(ISBLANK(AM646), "", _xlfn.CONCAT("[""mac"", """, AM646, """]")), IF(ISBLANK(AN646), "", _xlfn.CONCAT(", [""ip"", """, AN646, """]")), "]"))</f>
        <v/>
      </c>
    </row>
    <row r="647" spans="6:41" ht="16" hidden="1" customHeight="1" x14ac:dyDescent="0.2">
      <c r="F647" s="8" t="str">
        <f>IF(ISBLANK(E647), "", Table2[[#This Row],[unique_id]])</f>
        <v/>
      </c>
      <c r="N647" s="8"/>
      <c r="O647" s="10"/>
      <c r="P647" s="10"/>
      <c r="Q647" s="10"/>
      <c r="R647" s="10"/>
      <c r="S647" s="10"/>
      <c r="T647" s="8"/>
      <c r="AA647" s="8" t="str">
        <f>IF(ISBLANK(Z647),  "", _xlfn.CONCAT("haas/entity/sensor/", LOWER(C647), "/", E647, "/config"))</f>
        <v/>
      </c>
      <c r="AB647" s="8" t="str">
        <f>IF(ISBLANK(Z647),  "", _xlfn.CONCAT(LOWER(C647), "/", E647))</f>
        <v/>
      </c>
      <c r="AE647" s="8"/>
      <c r="AO647" s="8" t="str">
        <f>IF(AND(ISBLANK(AM647), ISBLANK(AN647)), "", _xlfn.CONCAT("[", IF(ISBLANK(AM647), "", _xlfn.CONCAT("[""mac"", """, AM647, """]")), IF(ISBLANK(AN647), "", _xlfn.CONCAT(", [""ip"", """, AN647, """]")), "]"))</f>
        <v/>
      </c>
    </row>
    <row r="648" spans="6:41" ht="16" hidden="1" customHeight="1" x14ac:dyDescent="0.2">
      <c r="F648" s="8" t="str">
        <f>IF(ISBLANK(E648), "", Table2[[#This Row],[unique_id]])</f>
        <v/>
      </c>
      <c r="N648" s="8"/>
      <c r="O648" s="10"/>
      <c r="P648" s="10"/>
      <c r="Q648" s="10"/>
      <c r="R648" s="10"/>
      <c r="S648" s="10"/>
      <c r="T648" s="8"/>
      <c r="AA648" s="8" t="str">
        <f>IF(ISBLANK(Z648),  "", _xlfn.CONCAT("haas/entity/sensor/", LOWER(C648), "/", E648, "/config"))</f>
        <v/>
      </c>
      <c r="AB648" s="8" t="str">
        <f>IF(ISBLANK(Z648),  "", _xlfn.CONCAT(LOWER(C648), "/", E648))</f>
        <v/>
      </c>
      <c r="AE648" s="8"/>
      <c r="AO648" s="8" t="str">
        <f>IF(AND(ISBLANK(AM648), ISBLANK(AN648)), "", _xlfn.CONCAT("[", IF(ISBLANK(AM648), "", _xlfn.CONCAT("[""mac"", """, AM648, """]")), IF(ISBLANK(AN648), "", _xlfn.CONCAT(", [""ip"", """, AN648, """]")), "]"))</f>
        <v/>
      </c>
    </row>
    <row r="649" spans="6:41" ht="16" hidden="1" customHeight="1" x14ac:dyDescent="0.2">
      <c r="F649" s="8" t="str">
        <f>IF(ISBLANK(E649), "", Table2[[#This Row],[unique_id]])</f>
        <v/>
      </c>
      <c r="N649" s="8"/>
      <c r="O649" s="10"/>
      <c r="P649" s="10"/>
      <c r="Q649" s="10"/>
      <c r="R649" s="10"/>
      <c r="S649" s="10"/>
      <c r="T649" s="8"/>
      <c r="AA649" s="8" t="str">
        <f>IF(ISBLANK(Z649),  "", _xlfn.CONCAT("haas/entity/sensor/", LOWER(C649), "/", E649, "/config"))</f>
        <v/>
      </c>
      <c r="AB649" s="8" t="str">
        <f>IF(ISBLANK(Z649),  "", _xlfn.CONCAT(LOWER(C649), "/", E649))</f>
        <v/>
      </c>
      <c r="AE649" s="8"/>
      <c r="AO649" s="8" t="str">
        <f>IF(AND(ISBLANK(AM649), ISBLANK(AN649)), "", _xlfn.CONCAT("[", IF(ISBLANK(AM649), "", _xlfn.CONCAT("[""mac"", """, AM649, """]")), IF(ISBLANK(AN649), "", _xlfn.CONCAT(", [""ip"", """, AN649, """]")), "]"))</f>
        <v/>
      </c>
    </row>
    <row r="650" spans="6:41" ht="16" hidden="1" customHeight="1" x14ac:dyDescent="0.2">
      <c r="F650" s="8" t="str">
        <f>IF(ISBLANK(E650), "", Table2[[#This Row],[unique_id]])</f>
        <v/>
      </c>
      <c r="N650" s="8"/>
      <c r="O650" s="10"/>
      <c r="P650" s="10"/>
      <c r="Q650" s="10"/>
      <c r="R650" s="10"/>
      <c r="S650" s="10"/>
      <c r="T650" s="8"/>
      <c r="AA650" s="8" t="str">
        <f>IF(ISBLANK(Z650),  "", _xlfn.CONCAT("haas/entity/sensor/", LOWER(C650), "/", E650, "/config"))</f>
        <v/>
      </c>
      <c r="AB650" s="8" t="str">
        <f>IF(ISBLANK(Z650),  "", _xlfn.CONCAT(LOWER(C650), "/", E650))</f>
        <v/>
      </c>
      <c r="AE650" s="8"/>
      <c r="AO650" s="8" t="str">
        <f>IF(AND(ISBLANK(AM650), ISBLANK(AN650)), "", _xlfn.CONCAT("[", IF(ISBLANK(AM650), "", _xlfn.CONCAT("[""mac"", """, AM650, """]")), IF(ISBLANK(AN650), "", _xlfn.CONCAT(", [""ip"", """, AN650, """]")), "]"))</f>
        <v/>
      </c>
    </row>
    <row r="651" spans="6:41" ht="16" hidden="1" customHeight="1" x14ac:dyDescent="0.2">
      <c r="F651" s="8" t="str">
        <f>IF(ISBLANK(E651), "", Table2[[#This Row],[unique_id]])</f>
        <v/>
      </c>
      <c r="N651" s="8"/>
      <c r="O651" s="10"/>
      <c r="P651" s="10"/>
      <c r="Q651" s="10"/>
      <c r="R651" s="10"/>
      <c r="S651" s="10"/>
      <c r="T651" s="8"/>
      <c r="AA651" s="8" t="str">
        <f>IF(ISBLANK(Z651),  "", _xlfn.CONCAT("haas/entity/sensor/", LOWER(C651), "/", E651, "/config"))</f>
        <v/>
      </c>
      <c r="AB651" s="8" t="str">
        <f>IF(ISBLANK(Z651),  "", _xlfn.CONCAT(LOWER(C651), "/", E651))</f>
        <v/>
      </c>
      <c r="AE651" s="8"/>
      <c r="AO651" s="8" t="str">
        <f>IF(AND(ISBLANK(AM651), ISBLANK(AN651)), "", _xlfn.CONCAT("[", IF(ISBLANK(AM651), "", _xlfn.CONCAT("[""mac"", """, AM651, """]")), IF(ISBLANK(AN651), "", _xlfn.CONCAT(", [""ip"", """, AN651, """]")), "]"))</f>
        <v/>
      </c>
    </row>
    <row r="652" spans="6:41" ht="16" hidden="1" customHeight="1" x14ac:dyDescent="0.2">
      <c r="F652" s="8" t="str">
        <f>IF(ISBLANK(E652), "", Table2[[#This Row],[unique_id]])</f>
        <v/>
      </c>
      <c r="N652" s="8"/>
      <c r="O652" s="10"/>
      <c r="P652" s="10"/>
      <c r="Q652" s="10"/>
      <c r="R652" s="10"/>
      <c r="S652" s="10"/>
      <c r="T652" s="8"/>
      <c r="AA652" s="8" t="str">
        <f>IF(ISBLANK(Z652),  "", _xlfn.CONCAT("haas/entity/sensor/", LOWER(C652), "/", E652, "/config"))</f>
        <v/>
      </c>
      <c r="AB652" s="8" t="str">
        <f>IF(ISBLANK(Z652),  "", _xlfn.CONCAT(LOWER(C652), "/", E652))</f>
        <v/>
      </c>
      <c r="AE652" s="8"/>
      <c r="AO652" s="8" t="str">
        <f>IF(AND(ISBLANK(AM652), ISBLANK(AN652)), "", _xlfn.CONCAT("[", IF(ISBLANK(AM652), "", _xlfn.CONCAT("[""mac"", """, AM652, """]")), IF(ISBLANK(AN652), "", _xlfn.CONCAT(", [""ip"", """, AN652, """]")), "]"))</f>
        <v/>
      </c>
    </row>
    <row r="653" spans="6:41" ht="16" hidden="1" customHeight="1" x14ac:dyDescent="0.2">
      <c r="F653" s="8" t="str">
        <f>IF(ISBLANK(E653), "", Table2[[#This Row],[unique_id]])</f>
        <v/>
      </c>
      <c r="N653" s="8"/>
      <c r="O653" s="10"/>
      <c r="P653" s="10"/>
      <c r="Q653" s="10"/>
      <c r="R653" s="10"/>
      <c r="S653" s="10"/>
      <c r="T653" s="8"/>
      <c r="AA653" s="8" t="str">
        <f>IF(ISBLANK(Z653),  "", _xlfn.CONCAT("haas/entity/sensor/", LOWER(C653), "/", E653, "/config"))</f>
        <v/>
      </c>
      <c r="AB653" s="8" t="str">
        <f>IF(ISBLANK(Z653),  "", _xlfn.CONCAT(LOWER(C653), "/", E653))</f>
        <v/>
      </c>
      <c r="AE653" s="8"/>
      <c r="AO653" s="8" t="str">
        <f>IF(AND(ISBLANK(AM653), ISBLANK(AN653)), "", _xlfn.CONCAT("[", IF(ISBLANK(AM653), "", _xlfn.CONCAT("[""mac"", """, AM653, """]")), IF(ISBLANK(AN653), "", _xlfn.CONCAT(", [""ip"", """, AN653, """]")), "]"))</f>
        <v/>
      </c>
    </row>
    <row r="654" spans="6:41" ht="16" hidden="1" customHeight="1" x14ac:dyDescent="0.2">
      <c r="F654" s="8" t="str">
        <f>IF(ISBLANK(E654), "", Table2[[#This Row],[unique_id]])</f>
        <v/>
      </c>
      <c r="N654" s="8"/>
      <c r="O654" s="10"/>
      <c r="P654" s="10"/>
      <c r="Q654" s="10"/>
      <c r="R654" s="10"/>
      <c r="S654" s="10"/>
      <c r="T654" s="8"/>
      <c r="AA654" s="8" t="str">
        <f>IF(ISBLANK(Z654),  "", _xlfn.CONCAT("haas/entity/sensor/", LOWER(C654), "/", E654, "/config"))</f>
        <v/>
      </c>
      <c r="AB654" s="8" t="str">
        <f>IF(ISBLANK(Z654),  "", _xlfn.CONCAT(LOWER(C654), "/", E654))</f>
        <v/>
      </c>
      <c r="AE654" s="8"/>
      <c r="AO654" s="8" t="str">
        <f>IF(AND(ISBLANK(AM654), ISBLANK(AN654)), "", _xlfn.CONCAT("[", IF(ISBLANK(AM654), "", _xlfn.CONCAT("[""mac"", """, AM654, """]")), IF(ISBLANK(AN654), "", _xlfn.CONCAT(", [""ip"", """, AN654, """]")), "]"))</f>
        <v/>
      </c>
    </row>
    <row r="655" spans="6:41" ht="16" hidden="1" customHeight="1" x14ac:dyDescent="0.2">
      <c r="F655" s="8" t="str">
        <f>IF(ISBLANK(E655), "", Table2[[#This Row],[unique_id]])</f>
        <v/>
      </c>
      <c r="N655" s="8"/>
      <c r="O655" s="10"/>
      <c r="P655" s="10"/>
      <c r="Q655" s="10"/>
      <c r="R655" s="10"/>
      <c r="S655" s="10"/>
      <c r="T655" s="8"/>
      <c r="AA655" s="8" t="str">
        <f>IF(ISBLANK(Z655),  "", _xlfn.CONCAT("haas/entity/sensor/", LOWER(C655), "/", E655, "/config"))</f>
        <v/>
      </c>
      <c r="AB655" s="8" t="str">
        <f>IF(ISBLANK(Z655),  "", _xlfn.CONCAT(LOWER(C655), "/", E655))</f>
        <v/>
      </c>
      <c r="AE655" s="8"/>
      <c r="AO655" s="8" t="str">
        <f>IF(AND(ISBLANK(AM655), ISBLANK(AN655)), "", _xlfn.CONCAT("[", IF(ISBLANK(AM655), "", _xlfn.CONCAT("[""mac"", """, AM655, """]")), IF(ISBLANK(AN655), "", _xlfn.CONCAT(", [""ip"", """, AN655, """]")), "]"))</f>
        <v/>
      </c>
    </row>
    <row r="656" spans="6:41" ht="16" hidden="1" customHeight="1" x14ac:dyDescent="0.2">
      <c r="F656" s="8" t="str">
        <f>IF(ISBLANK(E656), "", Table2[[#This Row],[unique_id]])</f>
        <v/>
      </c>
      <c r="N656" s="8"/>
      <c r="O656" s="10"/>
      <c r="P656" s="10"/>
      <c r="Q656" s="10"/>
      <c r="R656" s="10"/>
      <c r="S656" s="10"/>
      <c r="T656" s="8"/>
      <c r="AA656" s="8" t="str">
        <f>IF(ISBLANK(Z656),  "", _xlfn.CONCAT("haas/entity/sensor/", LOWER(C656), "/", E656, "/config"))</f>
        <v/>
      </c>
      <c r="AB656" s="8" t="str">
        <f>IF(ISBLANK(Z656),  "", _xlfn.CONCAT(LOWER(C656), "/", E656))</f>
        <v/>
      </c>
      <c r="AE656" s="8"/>
      <c r="AO656" s="8" t="str">
        <f>IF(AND(ISBLANK(AM656), ISBLANK(AN656)), "", _xlfn.CONCAT("[", IF(ISBLANK(AM656), "", _xlfn.CONCAT("[""mac"", """, AM656, """]")), IF(ISBLANK(AN656), "", _xlfn.CONCAT(", [""ip"", """, AN656, """]")), "]"))</f>
        <v/>
      </c>
    </row>
    <row r="657" spans="6:41" ht="16" hidden="1" customHeight="1" x14ac:dyDescent="0.2">
      <c r="F657" s="8" t="str">
        <f>IF(ISBLANK(E657), "", Table2[[#This Row],[unique_id]])</f>
        <v/>
      </c>
      <c r="N657" s="8"/>
      <c r="O657" s="10"/>
      <c r="P657" s="10"/>
      <c r="Q657" s="10"/>
      <c r="R657" s="10"/>
      <c r="S657" s="10"/>
      <c r="T657" s="8"/>
      <c r="AA657" s="8" t="str">
        <f>IF(ISBLANK(Z657),  "", _xlfn.CONCAT("haas/entity/sensor/", LOWER(C657), "/", E657, "/config"))</f>
        <v/>
      </c>
      <c r="AB657" s="8" t="str">
        <f>IF(ISBLANK(Z657),  "", _xlfn.CONCAT(LOWER(C657), "/", E657))</f>
        <v/>
      </c>
      <c r="AE657" s="8"/>
      <c r="AO657" s="8" t="str">
        <f>IF(AND(ISBLANK(AM657), ISBLANK(AN657)), "", _xlfn.CONCAT("[", IF(ISBLANK(AM657), "", _xlfn.CONCAT("[""mac"", """, AM657, """]")), IF(ISBLANK(AN657), "", _xlfn.CONCAT(", [""ip"", """, AN657, """]")), "]"))</f>
        <v/>
      </c>
    </row>
    <row r="658" spans="6:41" ht="16" hidden="1" customHeight="1" x14ac:dyDescent="0.2">
      <c r="F658" s="8" t="str">
        <f>IF(ISBLANK(E658), "", Table2[[#This Row],[unique_id]])</f>
        <v/>
      </c>
      <c r="N658" s="8"/>
      <c r="O658" s="10"/>
      <c r="P658" s="10"/>
      <c r="Q658" s="10"/>
      <c r="R658" s="10"/>
      <c r="S658" s="10"/>
      <c r="T658" s="8"/>
      <c r="AA658" s="8" t="str">
        <f>IF(ISBLANK(Z658),  "", _xlfn.CONCAT("haas/entity/sensor/", LOWER(C658), "/", E658, "/config"))</f>
        <v/>
      </c>
      <c r="AB658" s="8" t="str">
        <f>IF(ISBLANK(Z658),  "", _xlfn.CONCAT(LOWER(C658), "/", E658))</f>
        <v/>
      </c>
      <c r="AE658" s="8"/>
      <c r="AO658" s="8" t="str">
        <f>IF(AND(ISBLANK(AM658), ISBLANK(AN658)), "", _xlfn.CONCAT("[", IF(ISBLANK(AM658), "", _xlfn.CONCAT("[""mac"", """, AM658, """]")), IF(ISBLANK(AN658), "", _xlfn.CONCAT(", [""ip"", """, AN658, """]")), "]"))</f>
        <v/>
      </c>
    </row>
    <row r="659" spans="6:41" ht="16" hidden="1" customHeight="1" x14ac:dyDescent="0.2">
      <c r="F659" s="8" t="str">
        <f>IF(ISBLANK(E659), "", Table2[[#This Row],[unique_id]])</f>
        <v/>
      </c>
      <c r="N659" s="8"/>
      <c r="O659" s="10"/>
      <c r="P659" s="10"/>
      <c r="Q659" s="10"/>
      <c r="R659" s="10"/>
      <c r="S659" s="10"/>
      <c r="T659" s="8"/>
      <c r="AA659" s="8" t="str">
        <f>IF(ISBLANK(Z659),  "", _xlfn.CONCAT("haas/entity/sensor/", LOWER(C659), "/", E659, "/config"))</f>
        <v/>
      </c>
      <c r="AB659" s="8" t="str">
        <f>IF(ISBLANK(Z659),  "", _xlfn.CONCAT(LOWER(C659), "/", E659))</f>
        <v/>
      </c>
      <c r="AE659" s="8"/>
      <c r="AO659" s="8" t="str">
        <f>IF(AND(ISBLANK(AM659), ISBLANK(AN659)), "", _xlfn.CONCAT("[", IF(ISBLANK(AM659), "", _xlfn.CONCAT("[""mac"", """, AM659, """]")), IF(ISBLANK(AN659), "", _xlfn.CONCAT(", [""ip"", """, AN659, """]")), "]"))</f>
        <v/>
      </c>
    </row>
    <row r="660" spans="6:41" ht="16" hidden="1" customHeight="1" x14ac:dyDescent="0.2">
      <c r="F660" s="8" t="str">
        <f>IF(ISBLANK(E660), "", Table2[[#This Row],[unique_id]])</f>
        <v/>
      </c>
      <c r="N660" s="8"/>
      <c r="O660" s="10"/>
      <c r="P660" s="10"/>
      <c r="Q660" s="10"/>
      <c r="R660" s="10"/>
      <c r="S660" s="10"/>
      <c r="T660" s="8"/>
      <c r="AA660" s="8" t="str">
        <f>IF(ISBLANK(Z660),  "", _xlfn.CONCAT("haas/entity/sensor/", LOWER(C660), "/", E660, "/config"))</f>
        <v/>
      </c>
      <c r="AB660" s="8" t="str">
        <f>IF(ISBLANK(Z660),  "", _xlfn.CONCAT(LOWER(C660), "/", E660))</f>
        <v/>
      </c>
      <c r="AE660" s="8"/>
      <c r="AO660" s="8" t="str">
        <f>IF(AND(ISBLANK(AM660), ISBLANK(AN660)), "", _xlfn.CONCAT("[", IF(ISBLANK(AM660), "", _xlfn.CONCAT("[""mac"", """, AM660, """]")), IF(ISBLANK(AN660), "", _xlfn.CONCAT(", [""ip"", """, AN660, """]")), "]"))</f>
        <v/>
      </c>
    </row>
    <row r="661" spans="6:41" ht="16" hidden="1" customHeight="1" x14ac:dyDescent="0.2">
      <c r="F661" s="8" t="str">
        <f>IF(ISBLANK(E661), "", Table2[[#This Row],[unique_id]])</f>
        <v/>
      </c>
      <c r="N661" s="8"/>
      <c r="O661" s="10"/>
      <c r="P661" s="10"/>
      <c r="Q661" s="10"/>
      <c r="R661" s="10"/>
      <c r="S661" s="10"/>
      <c r="T661" s="8"/>
      <c r="AA661" s="8" t="str">
        <f>IF(ISBLANK(Z661),  "", _xlfn.CONCAT("haas/entity/sensor/", LOWER(C661), "/", E661, "/config"))</f>
        <v/>
      </c>
      <c r="AB661" s="8" t="str">
        <f>IF(ISBLANK(Z661),  "", _xlfn.CONCAT(LOWER(C661), "/", E661))</f>
        <v/>
      </c>
      <c r="AE661" s="8"/>
      <c r="AO661" s="8" t="str">
        <f>IF(AND(ISBLANK(AM661), ISBLANK(AN661)), "", _xlfn.CONCAT("[", IF(ISBLANK(AM661), "", _xlfn.CONCAT("[""mac"", """, AM661, """]")), IF(ISBLANK(AN661), "", _xlfn.CONCAT(", [""ip"", """, AN661, """]")), "]"))</f>
        <v/>
      </c>
    </row>
    <row r="662" spans="6:41" ht="16" hidden="1" customHeight="1" x14ac:dyDescent="0.2">
      <c r="F662" s="8" t="str">
        <f>IF(ISBLANK(E662), "", Table2[[#This Row],[unique_id]])</f>
        <v/>
      </c>
      <c r="N662" s="8"/>
      <c r="O662" s="10"/>
      <c r="P662" s="10"/>
      <c r="Q662" s="10"/>
      <c r="R662" s="10"/>
      <c r="S662" s="10"/>
      <c r="T662" s="8"/>
      <c r="AA662" s="8" t="str">
        <f>IF(ISBLANK(Z662),  "", _xlfn.CONCAT("haas/entity/sensor/", LOWER(C662), "/", E662, "/config"))</f>
        <v/>
      </c>
      <c r="AB662" s="8" t="str">
        <f>IF(ISBLANK(Z662),  "", _xlfn.CONCAT(LOWER(C662), "/", E662))</f>
        <v/>
      </c>
      <c r="AE662" s="8"/>
      <c r="AO662" s="8" t="str">
        <f>IF(AND(ISBLANK(AM662), ISBLANK(AN662)), "", _xlfn.CONCAT("[", IF(ISBLANK(AM662), "", _xlfn.CONCAT("[""mac"", """, AM662, """]")), IF(ISBLANK(AN662), "", _xlfn.CONCAT(", [""ip"", """, AN662, """]")), "]"))</f>
        <v/>
      </c>
    </row>
    <row r="663" spans="6:41" ht="16" hidden="1" customHeight="1" x14ac:dyDescent="0.2">
      <c r="F663" s="8" t="str">
        <f>IF(ISBLANK(E663), "", Table2[[#This Row],[unique_id]])</f>
        <v/>
      </c>
      <c r="N663" s="8"/>
      <c r="O663" s="10"/>
      <c r="P663" s="10"/>
      <c r="Q663" s="10"/>
      <c r="R663" s="10"/>
      <c r="S663" s="10"/>
      <c r="T663" s="8"/>
      <c r="AA663" s="8" t="str">
        <f>IF(ISBLANK(Z663),  "", _xlfn.CONCAT("haas/entity/sensor/", LOWER(C663), "/", E663, "/config"))</f>
        <v/>
      </c>
      <c r="AB663" s="8" t="str">
        <f>IF(ISBLANK(Z663),  "", _xlfn.CONCAT(LOWER(C663), "/", E663))</f>
        <v/>
      </c>
      <c r="AE663" s="8"/>
      <c r="AO663" s="8" t="str">
        <f>IF(AND(ISBLANK(AM663), ISBLANK(AN663)), "", _xlfn.CONCAT("[", IF(ISBLANK(AM663), "", _xlfn.CONCAT("[""mac"", """, AM663, """]")), IF(ISBLANK(AN663), "", _xlfn.CONCAT(", [""ip"", """, AN663, """]")), "]"))</f>
        <v/>
      </c>
    </row>
  </sheetData>
  <mergeCells count="1">
    <mergeCell ref="V1:W1"/>
  </mergeCells>
  <phoneticPr fontId="2" type="noConversion"/>
  <hyperlinks>
    <hyperlink ref="T2" r:id="rId1" location="available-state-classes" xr:uid="{00000000-0004-0000-0000-000000000000}"/>
    <hyperlink ref="V2" r:id="rId2" location="L273" xr:uid="{00000000-0004-0000-0000-000001000000}"/>
    <hyperlink ref="AC2" r:id="rId3" display="Template" xr:uid="{00000000-0004-0000-0000-000002000000}"/>
    <hyperlink ref="U2" r:id="rId4" location="L460" xr:uid="{00000000-0004-0000-0000-000003000000}"/>
    <hyperlink ref="AE28" r:id="rId5" xr:uid="{AA7762EB-4D9F-0C4C-BBA6-16F264C5C4B4}"/>
    <hyperlink ref="AE29" r:id="rId6" xr:uid="{DF25D59C-0A79-1249-A0D9-909020869E69}"/>
    <hyperlink ref="AE30" r:id="rId7" xr:uid="{0BFDA579-F94A-C24C-A1AB-2AEC0E70C7E3}"/>
    <hyperlink ref="AE31" r:id="rId8" xr:uid="{BAF169C1-C55B-734F-83A3-1E700272045D}"/>
    <hyperlink ref="AE32" r:id="rId9" xr:uid="{7483C056-5C8A-0D49-A0FC-706E9E60F618}"/>
    <hyperlink ref="AE33" r:id="rId10" xr:uid="{8EADE576-5626-AD41-A703-EDF78E53D186}"/>
    <hyperlink ref="AE38" r:id="rId11" xr:uid="{838C2324-17CA-6D43-8365-CEC03ABF99DC}"/>
    <hyperlink ref="AE49" r:id="rId12" xr:uid="{5280AB01-47B5-BC42-9649-47D3083D5A9D}"/>
    <hyperlink ref="AE84" r:id="rId13" xr:uid="{4BF29126-EB14-0B45-B894-DF0FE67B857A}"/>
    <hyperlink ref="AE86" r:id="rId14" xr:uid="{DDE3E2D1-1181-724D-B8B1-18FC74D15177}"/>
    <hyperlink ref="AE27" r:id="rId15" xr:uid="{0B9554BA-3EE1-6C49-85DD-2D30A6523845}"/>
    <hyperlink ref="AE295" r:id="rId16" xr:uid="{6ECFAFAA-1F35-084B-BA26-702320AD43B3}"/>
    <hyperlink ref="AE293" r:id="rId17" xr:uid="{4974DDA2-5A9D-2B48-849B-7C9CD05A42E0}"/>
    <hyperlink ref="AE120" r:id="rId18" display="https://weewx.janeandgraham.com" xr:uid="{6CD4EDB8-D27A-C540-A84E-1B910BE1B22E}"/>
    <hyperlink ref="AE5" r:id="rId19" xr:uid="{29395BBD-DD9F-C640-A643-B763862D3453}"/>
    <hyperlink ref="AE4" r:id="rId20" xr:uid="{553873E8-F8F8-4743-967A-3C2A3F53DCDD}"/>
    <hyperlink ref="AE26" r:id="rId21" xr:uid="{8AE42A97-BCF9-634E-9139-43E81592BAF4}"/>
    <hyperlink ref="AE336" r:id="rId22" location="/device/0x00158d0005d9d088/info" xr:uid="{614C0E0D-76AD-7F46-B4B6-ECC89BCB3C74}"/>
    <hyperlink ref="R2" r:id="rId23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2022-12-12T02:11:07Z</dcterms:modified>
</cp:coreProperties>
</file>