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928D0BBF-F5EA-6D49-85A1-44E3D09E2EAE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87" i="1" l="1"/>
  <c r="W87" i="1"/>
  <c r="V87" i="1"/>
  <c r="F87" i="1"/>
  <c r="AI86" i="1"/>
  <c r="W86" i="1"/>
  <c r="V86" i="1"/>
  <c r="F86" i="1"/>
  <c r="F75" i="1"/>
  <c r="V75" i="1"/>
  <c r="W75" i="1"/>
  <c r="AI75" i="1"/>
  <c r="F76" i="1"/>
  <c r="V76" i="1"/>
  <c r="W76" i="1"/>
  <c r="AI76" i="1"/>
  <c r="F77" i="1"/>
  <c r="V77" i="1"/>
  <c r="W77" i="1"/>
  <c r="AI77" i="1"/>
  <c r="F79" i="1"/>
  <c r="V79" i="1"/>
  <c r="W79" i="1"/>
  <c r="AI79" i="1"/>
  <c r="Z157" i="1"/>
  <c r="Z156" i="1"/>
  <c r="AI148" i="1"/>
  <c r="W148" i="1"/>
  <c r="V148" i="1"/>
  <c r="F148" i="1"/>
  <c r="Z159" i="1"/>
  <c r="Z160" i="1"/>
  <c r="Z161" i="1"/>
  <c r="Z162" i="1"/>
  <c r="Z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8" i="1"/>
  <c r="F241" i="1"/>
  <c r="F242" i="1"/>
  <c r="F78" i="1"/>
  <c r="F244" i="1"/>
  <c r="F245" i="1"/>
  <c r="F246" i="1"/>
  <c r="F82" i="1"/>
  <c r="F83" i="1"/>
  <c r="F84" i="1"/>
  <c r="F85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8" i="1"/>
  <c r="F249" i="1"/>
  <c r="F251" i="1"/>
  <c r="F149" i="1"/>
  <c r="F150" i="1"/>
  <c r="F151" i="1"/>
  <c r="F152" i="1"/>
  <c r="F252" i="1"/>
  <c r="F253" i="1"/>
  <c r="F254" i="1"/>
  <c r="F257" i="1"/>
  <c r="F266" i="1"/>
  <c r="F267" i="1"/>
  <c r="F268" i="1"/>
  <c r="F269" i="1"/>
  <c r="F270" i="1"/>
  <c r="F271" i="1"/>
  <c r="F272" i="1"/>
  <c r="F273" i="1"/>
  <c r="F165" i="1"/>
  <c r="F274" i="1"/>
  <c r="F275" i="1"/>
  <c r="F27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8" i="1"/>
  <c r="F159" i="1"/>
  <c r="F243" i="1"/>
  <c r="F160" i="1"/>
  <c r="F161" i="1"/>
  <c r="F153" i="1"/>
  <c r="F247" i="1"/>
  <c r="F154" i="1"/>
  <c r="F155" i="1"/>
  <c r="F250" i="1"/>
  <c r="F162" i="1"/>
  <c r="F157" i="1"/>
  <c r="F156" i="1"/>
  <c r="F166" i="1"/>
  <c r="F255" i="1"/>
  <c r="F256" i="1"/>
  <c r="F167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163" i="1"/>
  <c r="W163" i="1"/>
  <c r="V163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2" i="1"/>
  <c r="AI80" i="1"/>
  <c r="V147" i="1"/>
  <c r="W147" i="1"/>
  <c r="AI147" i="1"/>
  <c r="AD245" i="1"/>
  <c r="Z245" i="1" s="1"/>
  <c r="AD246" i="1"/>
  <c r="Z246" i="1" s="1"/>
  <c r="AD244" i="1"/>
  <c r="Z244" i="1" s="1"/>
  <c r="AD242" i="1"/>
  <c r="Z242" i="1" s="1"/>
  <c r="AD241" i="1"/>
  <c r="Z241" i="1" s="1"/>
  <c r="AD168" i="1"/>
  <c r="Z168" i="1" s="1"/>
  <c r="AI168" i="1"/>
  <c r="AD155" i="1"/>
  <c r="Z155" i="1" s="1"/>
  <c r="AD154" i="1"/>
  <c r="Z154" i="1" s="1"/>
  <c r="AD153" i="1"/>
  <c r="Z153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6" i="1"/>
  <c r="Z276" i="1" s="1"/>
  <c r="V276" i="1"/>
  <c r="W276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273" i="1"/>
  <c r="W273" i="1"/>
  <c r="AI273" i="1"/>
  <c r="V274" i="1"/>
  <c r="W274" i="1"/>
  <c r="AI274" i="1"/>
  <c r="V275" i="1"/>
  <c r="W275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78" i="1"/>
  <c r="AI244" i="1"/>
  <c r="AI245" i="1"/>
  <c r="AI246" i="1"/>
  <c r="AI82" i="1"/>
  <c r="AI83" i="1"/>
  <c r="AI84" i="1"/>
  <c r="AI85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67" i="1"/>
  <c r="AI268" i="1"/>
  <c r="AI269" i="1"/>
  <c r="AI270" i="1"/>
  <c r="AI271" i="1"/>
  <c r="AI272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8" i="1"/>
  <c r="AI159" i="1"/>
  <c r="AI243" i="1"/>
  <c r="AI160" i="1"/>
  <c r="AI161" i="1"/>
  <c r="AI153" i="1"/>
  <c r="AI247" i="1"/>
  <c r="AI154" i="1"/>
  <c r="AI155" i="1"/>
  <c r="AI250" i="1"/>
  <c r="AI162" i="1"/>
  <c r="AI157" i="1"/>
  <c r="AI156" i="1"/>
  <c r="AI166" i="1"/>
  <c r="AI255" i="1"/>
  <c r="AI256" i="1"/>
  <c r="AI167" i="1"/>
  <c r="AI258" i="1"/>
  <c r="AI259" i="1"/>
  <c r="AI260" i="1"/>
  <c r="AI261" i="1"/>
  <c r="AI262" i="1"/>
  <c r="AI263" i="1"/>
  <c r="AI264" i="1"/>
  <c r="AI265" i="1"/>
  <c r="AI81" i="1"/>
  <c r="AI146" i="1"/>
  <c r="AI164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251" i="1"/>
  <c r="V251" i="1"/>
  <c r="W249" i="1"/>
  <c r="V249" i="1"/>
  <c r="W248" i="1"/>
  <c r="V248" i="1"/>
  <c r="W175" i="1"/>
  <c r="V175" i="1"/>
  <c r="W174" i="1"/>
  <c r="V174" i="1"/>
  <c r="W173" i="1"/>
  <c r="V173" i="1"/>
  <c r="W258" i="1"/>
  <c r="V258" i="1"/>
  <c r="W255" i="1"/>
  <c r="V255" i="1"/>
  <c r="W153" i="1"/>
  <c r="V153" i="1"/>
  <c r="V82" i="1"/>
  <c r="W82" i="1"/>
  <c r="V278" i="1"/>
  <c r="W278" i="1"/>
  <c r="V277" i="1"/>
  <c r="W277" i="1"/>
  <c r="V164" i="1"/>
  <c r="W164" i="1"/>
  <c r="V146" i="1"/>
  <c r="W146" i="1"/>
  <c r="V81" i="1"/>
  <c r="W81" i="1"/>
  <c r="V80" i="1"/>
  <c r="W80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7" i="1"/>
  <c r="V107" i="1"/>
  <c r="V73" i="1"/>
  <c r="W73" i="1"/>
  <c r="V72" i="1"/>
  <c r="W72" i="1"/>
  <c r="V85" i="1"/>
  <c r="W85" i="1"/>
  <c r="V90" i="1"/>
  <c r="W90" i="1"/>
  <c r="W89" i="1"/>
  <c r="V89" i="1"/>
  <c r="W84" i="1"/>
  <c r="V84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67" i="1"/>
  <c r="V167" i="1"/>
  <c r="W166" i="1"/>
  <c r="V166" i="1"/>
  <c r="W156" i="1"/>
  <c r="V156" i="1"/>
  <c r="W157" i="1"/>
  <c r="V157" i="1"/>
  <c r="W162" i="1"/>
  <c r="V162" i="1"/>
  <c r="W155" i="1"/>
  <c r="V155" i="1"/>
  <c r="W154" i="1"/>
  <c r="V154" i="1"/>
  <c r="W161" i="1"/>
  <c r="V161" i="1"/>
  <c r="W160" i="1"/>
  <c r="V160" i="1"/>
  <c r="W159" i="1"/>
  <c r="V159" i="1"/>
  <c r="W158" i="1"/>
  <c r="V15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88" i="1"/>
  <c r="V88" i="1"/>
  <c r="W83" i="1"/>
  <c r="V83" i="1"/>
  <c r="W246" i="1"/>
  <c r="V246" i="1"/>
  <c r="W245" i="1"/>
  <c r="V245" i="1"/>
  <c r="W244" i="1"/>
  <c r="V244" i="1"/>
  <c r="W78" i="1"/>
  <c r="V78" i="1"/>
  <c r="W242" i="1"/>
  <c r="V242" i="1"/>
  <c r="W241" i="1"/>
  <c r="V241" i="1"/>
  <c r="W168" i="1"/>
  <c r="V168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<sst xmlns="http://schemas.openxmlformats.org/spreadsheetml/2006/main" count="3219" uniqueCount="803">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</sst>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/>
  <sortState xmlns:xlrd2="http://schemas.microsoft.com/office/spreadsheetml/2017/richdata2" ref="A75:AJ276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A54" zoomScale="122" zoomScaleNormal="122" workbookViewId="0">
      <selection activeCell="E107" sqref="E10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392</v>
      </c>
      <c r="B1" s="13" t="s">
        <v>392</v>
      </c>
      <c r="C1" s="13" t="s">
        <v>392</v>
      </c>
      <c r="D1" s="13" t="s">
        <v>392</v>
      </c>
      <c r="E1" s="13" t="s">
        <v>392</v>
      </c>
      <c r="F1" s="13" t="s">
        <v>592</v>
      </c>
      <c r="G1" s="13" t="s">
        <v>392</v>
      </c>
      <c r="H1" s="13" t="s">
        <v>392</v>
      </c>
      <c r="I1" s="13" t="s">
        <v>392</v>
      </c>
      <c r="J1" s="13" t="s">
        <v>393</v>
      </c>
      <c r="K1" s="13" t="s">
        <v>393</v>
      </c>
      <c r="L1" s="13" t="s">
        <v>394</v>
      </c>
      <c r="M1" s="14" t="s">
        <v>393</v>
      </c>
      <c r="N1" s="15" t="s">
        <v>393</v>
      </c>
      <c r="O1" s="19" t="s">
        <v>207</v>
      </c>
      <c r="P1" s="19" t="s">
        <v>208</v>
      </c>
      <c r="Q1" s="37" t="s">
        <v>209</v>
      </c>
      <c r="R1" s="37"/>
      <c r="S1" s="19" t="s">
        <v>207</v>
      </c>
      <c r="T1" s="19" t="s">
        <v>207</v>
      </c>
      <c r="U1" s="19" t="s">
        <v>207</v>
      </c>
      <c r="V1" s="19" t="s">
        <v>207</v>
      </c>
      <c r="W1" s="19" t="s">
        <v>207</v>
      </c>
      <c r="X1" s="19" t="s">
        <v>207</v>
      </c>
      <c r="Y1" s="19" t="s">
        <v>207</v>
      </c>
      <c r="Z1" s="19" t="s">
        <v>207</v>
      </c>
      <c r="AA1" s="21" t="s">
        <v>207</v>
      </c>
      <c r="AB1" s="19" t="s">
        <v>207</v>
      </c>
      <c r="AC1" s="19" t="s">
        <v>207</v>
      </c>
      <c r="AD1" s="19" t="s">
        <v>207</v>
      </c>
      <c r="AE1" s="19" t="s">
        <v>207</v>
      </c>
      <c r="AF1" s="29" t="s">
        <v>207</v>
      </c>
      <c r="AG1" s="20" t="s">
        <v>743</v>
      </c>
      <c r="AH1" s="29" t="s">
        <v>743</v>
      </c>
      <c r="AI1" s="21" t="s">
        <v>744</v>
      </c>
      <c r="AJ1" s="19" t="s">
        <v>207</v>
      </c>
    </row>
    <row r="2" spans="1:36" s="6" customFormat="1" ht="33" customHeight="1" x14ac:dyDescent="0.2">
      <c r="A2" s="16" t="s">
        <v>181</v>
      </c>
      <c r="B2" s="16" t="s">
        <v>272</v>
      </c>
      <c r="C2" s="16" t="s">
        <v>179</v>
      </c>
      <c r="D2" s="16" t="s">
        <v>159</v>
      </c>
      <c r="E2" s="16" t="s">
        <v>160</v>
      </c>
      <c r="F2" s="16" t="s">
        <v>203</v>
      </c>
      <c r="G2" s="16" t="s">
        <v>201</v>
      </c>
      <c r="H2" s="16" t="s">
        <v>161</v>
      </c>
      <c r="I2" s="16" t="s">
        <v>162</v>
      </c>
      <c r="J2" s="16" t="s">
        <v>470</v>
      </c>
      <c r="K2" s="16" t="s">
        <v>374</v>
      </c>
      <c r="L2" s="16" t="s">
        <v>395</v>
      </c>
      <c r="M2" s="17" t="s">
        <v>167</v>
      </c>
      <c r="N2" s="18" t="s">
        <v>503</v>
      </c>
      <c r="O2" s="22" t="s">
        <v>163</v>
      </c>
      <c r="P2" s="22" t="s">
        <v>164</v>
      </c>
      <c r="Q2" s="22" t="s">
        <v>192</v>
      </c>
      <c r="R2" s="23" t="s">
        <v>165</v>
      </c>
      <c r="S2" s="23" t="s">
        <v>166</v>
      </c>
      <c r="T2" s="23" t="s">
        <v>168</v>
      </c>
      <c r="U2" s="23" t="s">
        <v>169</v>
      </c>
      <c r="V2" s="24" t="s">
        <v>170</v>
      </c>
      <c r="W2" s="23" t="s">
        <v>171</v>
      </c>
      <c r="X2" s="22" t="s">
        <v>172</v>
      </c>
      <c r="Y2" s="23">
        <v>1</v>
      </c>
      <c r="Z2" s="23" t="s">
        <v>598</v>
      </c>
      <c r="AA2" s="25" t="s">
        <v>173</v>
      </c>
      <c r="AB2" s="23" t="s">
        <v>174</v>
      </c>
      <c r="AC2" s="23" t="s">
        <v>175</v>
      </c>
      <c r="AD2" s="23" t="s">
        <v>176</v>
      </c>
      <c r="AE2" s="23" t="s">
        <v>177</v>
      </c>
      <c r="AF2" s="23" t="s">
        <v>723</v>
      </c>
      <c r="AG2" s="23" t="s">
        <v>596</v>
      </c>
      <c r="AH2" s="23" t="s">
        <v>597</v>
      </c>
      <c r="AI2" s="25" t="s">
        <v>595</v>
      </c>
      <c r="AJ2" s="25" t="s">
        <v>178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202</v>
      </c>
      <c r="H3" s="9" t="s">
        <v>5</v>
      </c>
      <c r="I3" s="9" t="s">
        <v>6</v>
      </c>
      <c r="J3" s="9" t="s">
        <v>469</v>
      </c>
      <c r="K3" s="9" t="s">
        <v>12</v>
      </c>
      <c r="L3" s="9" t="s">
        <v>391</v>
      </c>
      <c r="M3" s="10" t="s">
        <v>13</v>
      </c>
      <c r="N3" s="11" t="s">
        <v>501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722</v>
      </c>
      <c r="AG3" s="26" t="s">
        <v>593</v>
      </c>
      <c r="AH3" s="26" t="s">
        <v>594</v>
      </c>
      <c r="AI3" s="27" t="s">
        <v>644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504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548</v>
      </c>
      <c r="O4" s="1" t="s">
        <v>33</v>
      </c>
      <c r="P4" s="1" t="s">
        <v>90</v>
      </c>
      <c r="Q4" s="1" t="s">
        <v>91</v>
      </c>
      <c r="R4" s="1" t="s">
        <v>549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464</v>
      </c>
      <c r="Y4" s="1">
        <v>1</v>
      </c>
      <c r="Z4" s="1" t="s">
        <v>661</v>
      </c>
      <c r="AA4" s="2">
        <v>3.15</v>
      </c>
      <c r="AB4" s="1" t="s">
        <v>631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200</v>
      </c>
    </row>
    <row r="5" spans="1:36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505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548</v>
      </c>
      <c r="R5" s="1" t="s">
        <v>549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506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548</v>
      </c>
      <c r="R6" s="1" t="s">
        <v>549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507</v>
      </c>
      <c r="F7" s="1" t="str">
        <f>IF(ISBLANK(E7), "", Table2[[#This Row],[unique_id]])</f>
        <v>compensation_sensor_netatmo_parents_temperature</v>
      </c>
      <c r="G7" s="1" t="s">
        <v>241</v>
      </c>
      <c r="H7" s="1" t="s">
        <v>89</v>
      </c>
      <c r="I7" s="1" t="s">
        <v>32</v>
      </c>
      <c r="K7" s="1" t="s">
        <v>92</v>
      </c>
      <c r="N7" s="2" t="s">
        <v>548</v>
      </c>
      <c r="R7" s="1" t="s">
        <v>549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508</v>
      </c>
      <c r="F8" s="1" t="str">
        <f>IF(ISBLANK(E8), "", Table2[[#This Row],[unique_id]])</f>
        <v>compensation_sensor_netatmo_bertram_2_office_temperature</v>
      </c>
      <c r="G8" s="1" t="s">
        <v>267</v>
      </c>
      <c r="H8" s="1" t="s">
        <v>89</v>
      </c>
      <c r="I8" s="1" t="s">
        <v>32</v>
      </c>
      <c r="K8" s="1" t="s">
        <v>139</v>
      </c>
      <c r="N8" s="2" t="s">
        <v>548</v>
      </c>
      <c r="R8" s="1" t="s">
        <v>549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509</v>
      </c>
      <c r="F9" s="1" t="str">
        <f>IF(ISBLANK(E9), "", Table2[[#This Row],[unique_id]])</f>
        <v>compensation_sensor_netatmo_bertram_2_kitchen_temperature</v>
      </c>
      <c r="G9" s="1" t="s">
        <v>257</v>
      </c>
      <c r="H9" s="1" t="s">
        <v>89</v>
      </c>
      <c r="I9" s="1" t="s">
        <v>32</v>
      </c>
      <c r="K9" s="1" t="s">
        <v>139</v>
      </c>
      <c r="N9" s="2" t="s">
        <v>548</v>
      </c>
      <c r="R9" s="1" t="s">
        <v>549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510</v>
      </c>
      <c r="F10" s="1" t="str">
        <f>IF(ISBLANK(E10), "", Table2[[#This Row],[unique_id]])</f>
        <v>compensation_sensor_netatmo_bertram_2_office_pantry_temperature</v>
      </c>
      <c r="G10" s="1" t="s">
        <v>266</v>
      </c>
      <c r="H10" s="1" t="s">
        <v>89</v>
      </c>
      <c r="I10" s="1" t="s">
        <v>32</v>
      </c>
      <c r="K10" s="1" t="s">
        <v>139</v>
      </c>
      <c r="N10" s="2" t="s">
        <v>548</v>
      </c>
      <c r="R10" s="1" t="s">
        <v>549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511</v>
      </c>
      <c r="F11" s="1" t="str">
        <f>IF(ISBLANK(E11), "", Table2[[#This Row],[unique_id]])</f>
        <v>compensation_sensor_netatmo_bertram_2_office_lounge_temperature</v>
      </c>
      <c r="G11" s="1" t="s">
        <v>243</v>
      </c>
      <c r="H11" s="1" t="s">
        <v>89</v>
      </c>
      <c r="I11" s="1" t="s">
        <v>32</v>
      </c>
      <c r="K11" s="1" t="s">
        <v>139</v>
      </c>
      <c r="N11" s="2" t="s">
        <v>548</v>
      </c>
      <c r="R11" s="1" t="s">
        <v>549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512</v>
      </c>
      <c r="F12" s="1" t="str">
        <f>IF(ISBLANK(E12), "", Table2[[#This Row],[unique_id]])</f>
        <v>compensation_sensor_netatmo_bertram_2_office_dining_temperature</v>
      </c>
      <c r="G12" s="1" t="s">
        <v>242</v>
      </c>
      <c r="H12" s="1" t="s">
        <v>89</v>
      </c>
      <c r="I12" s="1" t="s">
        <v>32</v>
      </c>
      <c r="K12" s="1" t="s">
        <v>139</v>
      </c>
      <c r="N12" s="2" t="s">
        <v>548</v>
      </c>
      <c r="R12" s="1" t="s">
        <v>549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513</v>
      </c>
      <c r="F13" s="1" t="str">
        <f>IF(ISBLANK(E13), "", Table2[[#This Row],[unique_id]])</f>
        <v>compensation_sensor_netatmo_laundry_temperature</v>
      </c>
      <c r="G13" s="1" t="s">
        <v>268</v>
      </c>
      <c r="H13" s="1" t="s">
        <v>89</v>
      </c>
      <c r="I13" s="1" t="s">
        <v>32</v>
      </c>
      <c r="K13" s="1" t="s">
        <v>139</v>
      </c>
      <c r="N13" s="2" t="s">
        <v>548</v>
      </c>
      <c r="R13" s="1" t="s">
        <v>549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514</v>
      </c>
      <c r="F14" s="1" t="str">
        <f>IF(ISBLANK(E14), "", Table2[[#This Row],[unique_id]])</f>
        <v>compensation_sensor_netatmo_bertram_2_office_basement_temperature</v>
      </c>
      <c r="G14" s="1" t="s">
        <v>265</v>
      </c>
      <c r="H14" s="1" t="s">
        <v>89</v>
      </c>
      <c r="I14" s="1" t="s">
        <v>32</v>
      </c>
      <c r="K14" s="1" t="s">
        <v>139</v>
      </c>
      <c r="N14" s="2" t="s">
        <v>548</v>
      </c>
      <c r="R14" s="1" t="s">
        <v>549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515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548</v>
      </c>
      <c r="O15" s="1" t="s">
        <v>33</v>
      </c>
      <c r="P15" s="1" t="s">
        <v>90</v>
      </c>
      <c r="Q15" s="1" t="s">
        <v>91</v>
      </c>
      <c r="R15" s="1" t="s">
        <v>549</v>
      </c>
      <c r="S15" s="1">
        <v>300</v>
      </c>
      <c r="T15" s="2" t="s">
        <v>36</v>
      </c>
      <c r="U15" s="1" t="s">
        <v>184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464</v>
      </c>
      <c r="Y15" s="1">
        <v>1</v>
      </c>
      <c r="Z15" s="1" t="s">
        <v>661</v>
      </c>
      <c r="AA15" s="2">
        <v>3.15</v>
      </c>
      <c r="AB15" s="1" t="s">
        <v>631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200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516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548</v>
      </c>
      <c r="O16" s="1" t="s">
        <v>33</v>
      </c>
      <c r="P16" s="1" t="s">
        <v>90</v>
      </c>
      <c r="Q16" s="1" t="s">
        <v>91</v>
      </c>
      <c r="R16" s="1" t="s">
        <v>549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464</v>
      </c>
      <c r="Y16" s="1">
        <v>1</v>
      </c>
      <c r="Z16" s="1" t="s">
        <v>661</v>
      </c>
      <c r="AA16" s="2">
        <v>3.15</v>
      </c>
      <c r="AB16" s="1" t="s">
        <v>631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200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517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548</v>
      </c>
      <c r="O17" s="1" t="s">
        <v>33</v>
      </c>
      <c r="P17" s="1" t="s">
        <v>90</v>
      </c>
      <c r="Q17" s="1" t="s">
        <v>91</v>
      </c>
      <c r="R17" s="1" t="s">
        <v>549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464</v>
      </c>
      <c r="Y17" s="1">
        <v>1</v>
      </c>
      <c r="Z17" s="1" t="s">
        <v>661</v>
      </c>
      <c r="AA17" s="2">
        <v>3.15</v>
      </c>
      <c r="AB17" s="1" t="s">
        <v>631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200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518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548</v>
      </c>
      <c r="O18" s="1" t="s">
        <v>33</v>
      </c>
      <c r="P18" s="1" t="s">
        <v>90</v>
      </c>
      <c r="Q18" s="1" t="s">
        <v>91</v>
      </c>
      <c r="R18" s="1" t="s">
        <v>549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464</v>
      </c>
      <c r="Y18" s="1">
        <v>1</v>
      </c>
      <c r="Z18" s="1" t="s">
        <v>661</v>
      </c>
      <c r="AA18" s="2">
        <v>3.15</v>
      </c>
      <c r="AB18" s="1" t="s">
        <v>631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200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519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548</v>
      </c>
      <c r="O19" s="1" t="s">
        <v>33</v>
      </c>
      <c r="P19" s="1" t="s">
        <v>90</v>
      </c>
      <c r="Q19" s="1" t="s">
        <v>91</v>
      </c>
      <c r="R19" s="1" t="s">
        <v>549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464</v>
      </c>
      <c r="Y19" s="1">
        <v>1</v>
      </c>
      <c r="Z19" s="1" t="s">
        <v>661</v>
      </c>
      <c r="AA19" s="2">
        <v>3.15</v>
      </c>
      <c r="AB19" s="1" t="s">
        <v>631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200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520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548</v>
      </c>
      <c r="O20" s="1" t="s">
        <v>33</v>
      </c>
      <c r="P20" s="1" t="s">
        <v>90</v>
      </c>
      <c r="Q20" s="1" t="s">
        <v>91</v>
      </c>
      <c r="R20" s="1" t="s">
        <v>549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464</v>
      </c>
      <c r="Y20" s="1">
        <v>1</v>
      </c>
      <c r="Z20" s="1" t="s">
        <v>661</v>
      </c>
      <c r="AA20" s="2">
        <v>3.15</v>
      </c>
      <c r="AB20" s="1" t="s">
        <v>631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200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521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548</v>
      </c>
      <c r="O21" s="1" t="s">
        <v>33</v>
      </c>
      <c r="P21" s="1" t="s">
        <v>90</v>
      </c>
      <c r="Q21" s="1" t="s">
        <v>91</v>
      </c>
      <c r="R21" s="1" t="s">
        <v>549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464</v>
      </c>
      <c r="Y21" s="1">
        <v>1</v>
      </c>
      <c r="Z21" s="1" t="s">
        <v>661</v>
      </c>
      <c r="AA21" s="2">
        <v>3.15</v>
      </c>
      <c r="AB21" s="1" t="s">
        <v>631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200</v>
      </c>
    </row>
    <row r="22" spans="1:36" x14ac:dyDescent="0.2">
      <c r="A22" s="1">
        <v>1019</v>
      </c>
      <c r="B22" s="1" t="s">
        <v>28</v>
      </c>
      <c r="C22" s="1" t="s">
        <v>574</v>
      </c>
      <c r="D22" s="1" t="s">
        <v>579</v>
      </c>
      <c r="E22" s="1" t="s">
        <v>578</v>
      </c>
      <c r="F22" s="1" t="str">
        <f>IF(ISBLANK(E22), "", Table2[[#This Row],[unique_id]])</f>
        <v>column_break</v>
      </c>
      <c r="G22" s="1" t="s">
        <v>575</v>
      </c>
      <c r="H22" s="1" t="s">
        <v>89</v>
      </c>
      <c r="I22" s="1" t="s">
        <v>32</v>
      </c>
      <c r="K22" s="1" t="s">
        <v>576</v>
      </c>
      <c r="L22" s="1" t="s">
        <v>577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530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548</v>
      </c>
      <c r="O23" s="1" t="s">
        <v>33</v>
      </c>
      <c r="P23" s="1" t="s">
        <v>34</v>
      </c>
      <c r="Q23" s="1" t="s">
        <v>35</v>
      </c>
      <c r="R23" s="1" t="s">
        <v>551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465</v>
      </c>
      <c r="Y23" s="1">
        <v>1</v>
      </c>
      <c r="Z23" s="1" t="s">
        <v>661</v>
      </c>
      <c r="AA23" s="2">
        <v>3.15</v>
      </c>
      <c r="AB23" s="1" t="s">
        <v>631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200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531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548</v>
      </c>
      <c r="R24" s="1" t="s">
        <v>551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532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548</v>
      </c>
      <c r="R25" s="1" t="s">
        <v>551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533</v>
      </c>
      <c r="F26" s="1" t="str">
        <f>IF(ISBLANK(E26), "", Table2[[#This Row],[unique_id]])</f>
        <v>compensation_sensor_netatmo_parents_humidity</v>
      </c>
      <c r="G26" s="1" t="s">
        <v>241</v>
      </c>
      <c r="H26" s="1" t="s">
        <v>31</v>
      </c>
      <c r="I26" s="1" t="s">
        <v>32</v>
      </c>
      <c r="K26" s="1" t="s">
        <v>92</v>
      </c>
      <c r="N26" s="2" t="s">
        <v>548</v>
      </c>
      <c r="R26" s="1" t="s">
        <v>551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534</v>
      </c>
      <c r="F27" s="1" t="str">
        <f>IF(ISBLANK(E27), "", Table2[[#This Row],[unique_id]])</f>
        <v>compensation_sensor_netatmo_bertram_2_office_humidity</v>
      </c>
      <c r="G27" s="1" t="s">
        <v>267</v>
      </c>
      <c r="H27" s="1" t="s">
        <v>31</v>
      </c>
      <c r="I27" s="1" t="s">
        <v>32</v>
      </c>
      <c r="K27" s="1" t="s">
        <v>139</v>
      </c>
      <c r="N27" s="2" t="s">
        <v>548</v>
      </c>
      <c r="R27" s="1" t="s">
        <v>551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535</v>
      </c>
      <c r="F28" s="1" t="str">
        <f>IF(ISBLANK(E28), "", Table2[[#This Row],[unique_id]])</f>
        <v>compensation_sensor_netatmo_bertram_2_kitchen_humidity</v>
      </c>
      <c r="G28" s="1" t="s">
        <v>257</v>
      </c>
      <c r="H28" s="1" t="s">
        <v>31</v>
      </c>
      <c r="I28" s="1" t="s">
        <v>32</v>
      </c>
      <c r="K28" s="1" t="s">
        <v>139</v>
      </c>
      <c r="N28" s="2" t="s">
        <v>548</v>
      </c>
      <c r="R28" s="1" t="s">
        <v>551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536</v>
      </c>
      <c r="F29" s="1" t="str">
        <f>IF(ISBLANK(E29), "", Table2[[#This Row],[unique_id]])</f>
        <v>compensation_sensor_netatmo_bertram_2_office_pantry_humidity</v>
      </c>
      <c r="G29" s="1" t="s">
        <v>266</v>
      </c>
      <c r="H29" s="1" t="s">
        <v>31</v>
      </c>
      <c r="I29" s="1" t="s">
        <v>32</v>
      </c>
      <c r="K29" s="1" t="s">
        <v>139</v>
      </c>
      <c r="N29" s="2" t="s">
        <v>548</v>
      </c>
      <c r="R29" s="1" t="s">
        <v>551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537</v>
      </c>
      <c r="F30" s="1" t="str">
        <f>IF(ISBLANK(E30), "", Table2[[#This Row],[unique_id]])</f>
        <v>compensation_sensor_netatmo_bertram_2_office_lounge_humidity</v>
      </c>
      <c r="G30" s="1" t="s">
        <v>243</v>
      </c>
      <c r="H30" s="1" t="s">
        <v>31</v>
      </c>
      <c r="I30" s="1" t="s">
        <v>32</v>
      </c>
      <c r="K30" s="1" t="s">
        <v>139</v>
      </c>
      <c r="N30" s="2" t="s">
        <v>548</v>
      </c>
      <c r="R30" s="1" t="s">
        <v>551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538</v>
      </c>
      <c r="F31" s="1" t="str">
        <f>IF(ISBLANK(E31), "", Table2[[#This Row],[unique_id]])</f>
        <v>compensation_sensor_netatmo_bertram_2_office_dining_humidity</v>
      </c>
      <c r="G31" s="1" t="s">
        <v>242</v>
      </c>
      <c r="H31" s="1" t="s">
        <v>31</v>
      </c>
      <c r="I31" s="1" t="s">
        <v>32</v>
      </c>
      <c r="K31" s="1" t="s">
        <v>139</v>
      </c>
      <c r="N31" s="2" t="s">
        <v>548</v>
      </c>
      <c r="R31" s="1" t="s">
        <v>551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539</v>
      </c>
      <c r="F32" s="1" t="str">
        <f>IF(ISBLANK(E32), "", Table2[[#This Row],[unique_id]])</f>
        <v>compensation_sensor_netatmo_laundry_humidity</v>
      </c>
      <c r="G32" s="1" t="s">
        <v>268</v>
      </c>
      <c r="H32" s="1" t="s">
        <v>31</v>
      </c>
      <c r="I32" s="1" t="s">
        <v>32</v>
      </c>
      <c r="K32" s="1" t="s">
        <v>139</v>
      </c>
      <c r="N32" s="2" t="s">
        <v>548</v>
      </c>
      <c r="R32" s="1" t="s">
        <v>551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540</v>
      </c>
      <c r="F33" s="1" t="str">
        <f>IF(ISBLANK(E33), "", Table2[[#This Row],[unique_id]])</f>
        <v>compensation_sensor_netatmo_bertram_2_office_basement_humidity</v>
      </c>
      <c r="G33" s="1" t="s">
        <v>265</v>
      </c>
      <c r="H33" s="1" t="s">
        <v>31</v>
      </c>
      <c r="I33" s="1" t="s">
        <v>32</v>
      </c>
      <c r="K33" s="1" t="s">
        <v>139</v>
      </c>
      <c r="N33" s="2" t="s">
        <v>548</v>
      </c>
      <c r="R33" s="1" t="s">
        <v>551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541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548</v>
      </c>
      <c r="O34" s="1" t="s">
        <v>33</v>
      </c>
      <c r="P34" s="1" t="s">
        <v>34</v>
      </c>
      <c r="Q34" s="1" t="s">
        <v>35</v>
      </c>
      <c r="R34" s="1" t="s">
        <v>551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465</v>
      </c>
      <c r="Y34" s="1">
        <v>1</v>
      </c>
      <c r="Z34" s="1" t="s">
        <v>661</v>
      </c>
      <c r="AA34" s="2">
        <v>3.15</v>
      </c>
      <c r="AB34" s="1" t="s">
        <v>631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200</v>
      </c>
    </row>
    <row r="35" spans="1:36" x14ac:dyDescent="0.2">
      <c r="A35" s="1">
        <v>1062</v>
      </c>
      <c r="B35" s="1" t="s">
        <v>28</v>
      </c>
      <c r="C35" s="1" t="s">
        <v>574</v>
      </c>
      <c r="D35" s="1" t="s">
        <v>579</v>
      </c>
      <c r="E35" s="1" t="s">
        <v>578</v>
      </c>
      <c r="F35" s="1" t="str">
        <f>IF(ISBLANK(E35), "", Table2[[#This Row],[unique_id]])</f>
        <v>column_break</v>
      </c>
      <c r="G35" s="1" t="s">
        <v>575</v>
      </c>
      <c r="H35" s="1" t="s">
        <v>31</v>
      </c>
      <c r="I35" s="1" t="s">
        <v>32</v>
      </c>
      <c r="K35" s="1" t="s">
        <v>576</v>
      </c>
      <c r="L35" s="1" t="s">
        <v>577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522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193</v>
      </c>
      <c r="I36" s="1" t="s">
        <v>32</v>
      </c>
      <c r="N36" s="2" t="s">
        <v>548</v>
      </c>
      <c r="R36" s="1" t="s">
        <v>339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523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193</v>
      </c>
      <c r="I37" s="1" t="s">
        <v>32</v>
      </c>
      <c r="K37" s="1" t="s">
        <v>92</v>
      </c>
      <c r="N37" s="2" t="s">
        <v>548</v>
      </c>
      <c r="R37" s="1" t="s">
        <v>339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500</v>
      </c>
      <c r="F38" s="1" t="str">
        <f>IF(ISBLANK(E38), "", Table2[[#This Row],[unique_id]])</f>
        <v>compensation_sensor_netatmo_parents_co2</v>
      </c>
      <c r="G38" s="1" t="s">
        <v>241</v>
      </c>
      <c r="H38" s="1" t="s">
        <v>193</v>
      </c>
      <c r="I38" s="1" t="s">
        <v>32</v>
      </c>
      <c r="K38" s="1" t="s">
        <v>92</v>
      </c>
      <c r="N38" s="2" t="s">
        <v>502</v>
      </c>
      <c r="R38" s="1" t="s">
        <v>339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524</v>
      </c>
      <c r="F39" s="1" t="str">
        <f>IF(ISBLANK(E39), "", Table2[[#This Row],[unique_id]])</f>
        <v>compensation_sensor_netatmo_bertram_2_office_co2</v>
      </c>
      <c r="G39" s="1" t="s">
        <v>267</v>
      </c>
      <c r="H39" s="1" t="s">
        <v>193</v>
      </c>
      <c r="I39" s="1" t="s">
        <v>32</v>
      </c>
      <c r="K39" s="1" t="s">
        <v>92</v>
      </c>
      <c r="N39" s="2" t="s">
        <v>548</v>
      </c>
      <c r="R39" s="1" t="s">
        <v>339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525</v>
      </c>
      <c r="F40" s="1" t="str">
        <f>IF(ISBLANK(E40), "", Table2[[#This Row],[unique_id]])</f>
        <v>compensation_sensor_netatmo_bertram_2_kitchen_co2</v>
      </c>
      <c r="G40" s="1" t="s">
        <v>257</v>
      </c>
      <c r="H40" s="1" t="s">
        <v>193</v>
      </c>
      <c r="I40" s="1" t="s">
        <v>32</v>
      </c>
      <c r="K40" s="1" t="s">
        <v>92</v>
      </c>
      <c r="N40" s="2" t="s">
        <v>548</v>
      </c>
      <c r="R40" s="1" t="s">
        <v>339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526</v>
      </c>
      <c r="F41" s="1" t="str">
        <f>IF(ISBLANK(E41), "", Table2[[#This Row],[unique_id]])</f>
        <v>compensation_sensor_netatmo_bertram_2_office_pantry_co2</v>
      </c>
      <c r="G41" s="1" t="s">
        <v>266</v>
      </c>
      <c r="H41" s="1" t="s">
        <v>193</v>
      </c>
      <c r="I41" s="1" t="s">
        <v>32</v>
      </c>
      <c r="K41" s="1" t="s">
        <v>139</v>
      </c>
      <c r="N41" s="2" t="s">
        <v>548</v>
      </c>
      <c r="R41" s="1" t="s">
        <v>339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527</v>
      </c>
      <c r="F42" s="1" t="str">
        <f>IF(ISBLANK(E42), "", Table2[[#This Row],[unique_id]])</f>
        <v>compensation_sensor_netatmo_bertram_2_office_lounge_co2</v>
      </c>
      <c r="G42" s="1" t="s">
        <v>243</v>
      </c>
      <c r="H42" s="1" t="s">
        <v>193</v>
      </c>
      <c r="I42" s="1" t="s">
        <v>32</v>
      </c>
      <c r="K42" s="1" t="s">
        <v>139</v>
      </c>
      <c r="N42" s="2" t="s">
        <v>548</v>
      </c>
      <c r="R42" s="1" t="s">
        <v>339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528</v>
      </c>
      <c r="F43" s="1" t="str">
        <f>IF(ISBLANK(E43), "", Table2[[#This Row],[unique_id]])</f>
        <v>compensation_sensor_netatmo_bertram_2_office_dining_co2</v>
      </c>
      <c r="G43" s="1" t="s">
        <v>242</v>
      </c>
      <c r="H43" s="1" t="s">
        <v>193</v>
      </c>
      <c r="I43" s="1" t="s">
        <v>32</v>
      </c>
      <c r="K43" s="1" t="s">
        <v>139</v>
      </c>
      <c r="N43" s="2" t="s">
        <v>548</v>
      </c>
      <c r="R43" s="1" t="s">
        <v>339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529</v>
      </c>
      <c r="F44" s="1" t="str">
        <f>IF(ISBLANK(E44), "", Table2[[#This Row],[unique_id]])</f>
        <v>compensation_sensor_netatmo_laundry_co2</v>
      </c>
      <c r="G44" s="1" t="s">
        <v>268</v>
      </c>
      <c r="H44" s="1" t="s">
        <v>193</v>
      </c>
      <c r="I44" s="1" t="s">
        <v>32</v>
      </c>
      <c r="N44" s="2" t="s">
        <v>548</v>
      </c>
      <c r="R44" s="1" t="s">
        <v>339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x14ac:dyDescent="0.2">
      <c r="A45" s="1">
        <v>1109</v>
      </c>
      <c r="B45" s="1" t="s">
        <v>28</v>
      </c>
      <c r="C45" s="1" t="s">
        <v>574</v>
      </c>
      <c r="D45" s="1" t="s">
        <v>579</v>
      </c>
      <c r="E45" s="1" t="s">
        <v>578</v>
      </c>
      <c r="F45" s="1" t="str">
        <f>IF(ISBLANK(E45), "", Table2[[#This Row],[unique_id]])</f>
        <v>column_break</v>
      </c>
      <c r="G45" s="1" t="s">
        <v>575</v>
      </c>
      <c r="H45" s="1" t="s">
        <v>193</v>
      </c>
      <c r="I45" s="1" t="s">
        <v>32</v>
      </c>
      <c r="K45" s="1" t="s">
        <v>576</v>
      </c>
      <c r="L45" s="1" t="s">
        <v>577</v>
      </c>
      <c r="AI45" s="28" t="str">
        <f>IF(OR(ISBLANK(AG45), ISBLANK(AH45)), "", _xlfn.CONCAT("[[""mac"", """, AG45, """], [""ip"", """, AH45, """]]"))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542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194</v>
      </c>
      <c r="I46" s="1" t="s">
        <v>32</v>
      </c>
      <c r="K46" s="1" t="s">
        <v>92</v>
      </c>
      <c r="N46" s="2" t="s">
        <v>548</v>
      </c>
      <c r="R46" s="1" t="s">
        <v>550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543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194</v>
      </c>
      <c r="I47" s="1" t="s">
        <v>32</v>
      </c>
      <c r="K47" s="1" t="s">
        <v>92</v>
      </c>
      <c r="N47" s="2" t="s">
        <v>548</v>
      </c>
      <c r="R47" s="1" t="s">
        <v>550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544</v>
      </c>
      <c r="F48" s="1" t="str">
        <f>IF(ISBLANK(E48), "", Table2[[#This Row],[unique_id]])</f>
        <v>compensation_sensor_netatmo_parents_noise</v>
      </c>
      <c r="G48" s="1" t="s">
        <v>241</v>
      </c>
      <c r="H48" s="1" t="s">
        <v>194</v>
      </c>
      <c r="I48" s="1" t="s">
        <v>32</v>
      </c>
      <c r="K48" s="1" t="s">
        <v>92</v>
      </c>
      <c r="N48" s="2" t="s">
        <v>548</v>
      </c>
      <c r="R48" s="1" t="s">
        <v>550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545</v>
      </c>
      <c r="F49" s="1" t="str">
        <f>IF(ISBLANK(E49), "", Table2[[#This Row],[unique_id]])</f>
        <v>compensation_sensor_netatmo_bertram_2_office_noise</v>
      </c>
      <c r="G49" s="1" t="s">
        <v>267</v>
      </c>
      <c r="H49" s="1" t="s">
        <v>194</v>
      </c>
      <c r="I49" s="1" t="s">
        <v>32</v>
      </c>
      <c r="K49" s="1" t="s">
        <v>92</v>
      </c>
      <c r="N49" s="2" t="s">
        <v>548</v>
      </c>
      <c r="R49" s="1" t="s">
        <v>550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546</v>
      </c>
      <c r="F50" s="1" t="str">
        <f>IF(ISBLANK(E50), "", Table2[[#This Row],[unique_id]])</f>
        <v>compensation_sensor_netatmo_bertram_2_kitchen_noise</v>
      </c>
      <c r="G50" s="1" t="s">
        <v>257</v>
      </c>
      <c r="H50" s="1" t="s">
        <v>194</v>
      </c>
      <c r="I50" s="1" t="s">
        <v>32</v>
      </c>
      <c r="K50" s="1" t="s">
        <v>139</v>
      </c>
      <c r="N50" s="2" t="s">
        <v>548</v>
      </c>
      <c r="R50" s="1" t="s">
        <v>550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547</v>
      </c>
      <c r="F51" s="1" t="str">
        <f>IF(ISBLANK(E51), "", Table2[[#This Row],[unique_id]])</f>
        <v>compensation_sensor_netatmo_laundry_noise</v>
      </c>
      <c r="G51" s="1" t="s">
        <v>268</v>
      </c>
      <c r="H51" s="1" t="s">
        <v>194</v>
      </c>
      <c r="I51" s="1" t="s">
        <v>32</v>
      </c>
      <c r="K51" s="1" t="s">
        <v>139</v>
      </c>
      <c r="N51" s="2" t="s">
        <v>548</v>
      </c>
      <c r="R51" s="1" t="s">
        <v>550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188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465</v>
      </c>
      <c r="Y52" s="1">
        <v>1</v>
      </c>
      <c r="Z52" s="1" t="s">
        <v>661</v>
      </c>
      <c r="AA52" s="2">
        <v>3.15</v>
      </c>
      <c r="AB52" s="1" t="s">
        <v>631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200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189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465</v>
      </c>
      <c r="Y53" s="1">
        <v>1</v>
      </c>
      <c r="Z53" s="1" t="s">
        <v>661</v>
      </c>
      <c r="AA53" s="2">
        <v>3.15</v>
      </c>
      <c r="AB53" s="1" t="s">
        <v>631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200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465</v>
      </c>
      <c r="Y54" s="1">
        <v>1</v>
      </c>
      <c r="Z54" s="1" t="s">
        <v>661</v>
      </c>
      <c r="AA54" s="2">
        <v>3.15</v>
      </c>
      <c r="AB54" s="1" t="s">
        <v>631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200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465</v>
      </c>
      <c r="Y55" s="1">
        <v>1</v>
      </c>
      <c r="Z55" s="1" t="s">
        <v>661</v>
      </c>
      <c r="AA55" s="2">
        <v>3.15</v>
      </c>
      <c r="AB55" s="1" t="s">
        <v>631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200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182</v>
      </c>
      <c r="R56" s="1" t="s">
        <v>191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465</v>
      </c>
      <c r="Y56" s="1">
        <v>1</v>
      </c>
      <c r="Z56" s="1" t="s">
        <v>661</v>
      </c>
      <c r="AA56" s="2">
        <v>3.15</v>
      </c>
      <c r="AB56" s="1" t="s">
        <v>631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200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182</v>
      </c>
      <c r="R57" s="1" t="s">
        <v>191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465</v>
      </c>
      <c r="Y57" s="1">
        <v>1</v>
      </c>
      <c r="Z57" s="1" t="s">
        <v>661</v>
      </c>
      <c r="AA57" s="2">
        <v>3.15</v>
      </c>
      <c r="AB57" s="1" t="s">
        <v>631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200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183</v>
      </c>
      <c r="R58" s="1" t="s">
        <v>191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464</v>
      </c>
      <c r="Y58" s="1">
        <v>1</v>
      </c>
      <c r="Z58" s="1" t="s">
        <v>661</v>
      </c>
      <c r="AA58" s="2">
        <v>3.15</v>
      </c>
      <c r="AB58" s="1" t="s">
        <v>631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200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183</v>
      </c>
      <c r="R59" s="1" t="s">
        <v>191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464</v>
      </c>
      <c r="Y59" s="1">
        <v>1</v>
      </c>
      <c r="Z59" s="1" t="s">
        <v>661</v>
      </c>
      <c r="AA59" s="2">
        <v>3.15</v>
      </c>
      <c r="AB59" s="1" t="s">
        <v>631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200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191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466</v>
      </c>
      <c r="Y60" s="1">
        <v>1</v>
      </c>
      <c r="Z60" s="1" t="s">
        <v>661</v>
      </c>
      <c r="AA60" s="2">
        <v>3.15</v>
      </c>
      <c r="AB60" s="1" t="s">
        <v>631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200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191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464</v>
      </c>
      <c r="Y61" s="1">
        <v>1</v>
      </c>
      <c r="Z61" s="1" t="s">
        <v>661</v>
      </c>
      <c r="AA61" s="2">
        <v>3.15</v>
      </c>
      <c r="AB61" s="1" t="s">
        <v>631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200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183</v>
      </c>
      <c r="R62" s="1" t="s">
        <v>191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464</v>
      </c>
      <c r="Y62" s="1">
        <v>1</v>
      </c>
      <c r="Z62" s="1" t="s">
        <v>661</v>
      </c>
      <c r="AA62" s="2">
        <v>3.15</v>
      </c>
      <c r="AB62" s="1" t="s">
        <v>631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200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199</v>
      </c>
      <c r="K63" s="1" t="s">
        <v>92</v>
      </c>
      <c r="O63" s="1" t="s">
        <v>33</v>
      </c>
      <c r="P63" s="1" t="s">
        <v>271</v>
      </c>
      <c r="R63" s="1" t="s">
        <v>190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462</v>
      </c>
      <c r="Y63" s="1">
        <v>1</v>
      </c>
      <c r="Z63" s="1" t="s">
        <v>661</v>
      </c>
      <c r="AA63" s="2">
        <v>3.15</v>
      </c>
      <c r="AB63" s="1" t="s">
        <v>631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200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199</v>
      </c>
      <c r="K64" s="1" t="s">
        <v>139</v>
      </c>
      <c r="O64" s="1" t="s">
        <v>62</v>
      </c>
      <c r="P64" s="1" t="s">
        <v>309</v>
      </c>
      <c r="R64" s="1" t="s">
        <v>190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462</v>
      </c>
      <c r="Y64" s="1">
        <v>1</v>
      </c>
      <c r="Z64" s="1" t="s">
        <v>661</v>
      </c>
      <c r="AA64" s="2">
        <v>3.15</v>
      </c>
      <c r="AB64" s="1" t="s">
        <v>631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200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199</v>
      </c>
      <c r="K65" s="1" t="s">
        <v>139</v>
      </c>
      <c r="O65" s="1" t="s">
        <v>62</v>
      </c>
      <c r="P65" s="1" t="s">
        <v>309</v>
      </c>
      <c r="R65" s="1" t="s">
        <v>190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462</v>
      </c>
      <c r="Y65" s="1">
        <v>1</v>
      </c>
      <c r="Z65" s="1" t="s">
        <v>661</v>
      </c>
      <c r="AA65" s="2">
        <v>3.15</v>
      </c>
      <c r="AB65" s="1" t="s">
        <v>631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200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187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199</v>
      </c>
      <c r="O66" s="1" t="s">
        <v>62</v>
      </c>
      <c r="P66" s="1" t="s">
        <v>309</v>
      </c>
      <c r="R66" s="1" t="s">
        <v>190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462</v>
      </c>
      <c r="Y66" s="1">
        <v>1</v>
      </c>
      <c r="Z66" s="1" t="s">
        <v>661</v>
      </c>
      <c r="AA66" s="2">
        <v>3.15</v>
      </c>
      <c r="AB66" s="1" t="s">
        <v>631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200</v>
      </c>
    </row>
    <row r="67" spans="1:36" x14ac:dyDescent="0.2">
      <c r="A67" s="1">
        <v>1354</v>
      </c>
      <c r="B67" s="1" t="s">
        <v>273</v>
      </c>
      <c r="C67" s="1" t="s">
        <v>158</v>
      </c>
      <c r="D67" s="1" t="s">
        <v>29</v>
      </c>
      <c r="E67" s="1" t="s">
        <v>326</v>
      </c>
      <c r="F67" s="1" t="str">
        <f>IF(ISBLANK(E67), "", Table2[[#This Row],[unique_id]])</f>
        <v>roof_weekly_rain</v>
      </c>
      <c r="G67" s="1" t="s">
        <v>327</v>
      </c>
      <c r="H67" s="1" t="s">
        <v>61</v>
      </c>
      <c r="I67" s="1" t="s">
        <v>199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199</v>
      </c>
      <c r="K68" s="1" t="s">
        <v>139</v>
      </c>
      <c r="O68" s="1" t="s">
        <v>62</v>
      </c>
      <c r="P68" s="1" t="s">
        <v>63</v>
      </c>
      <c r="R68" s="1" t="s">
        <v>190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467</v>
      </c>
      <c r="Y68" s="1">
        <v>1</v>
      </c>
      <c r="Z68" s="1" t="s">
        <v>661</v>
      </c>
      <c r="AA68" s="2">
        <v>3.15</v>
      </c>
      <c r="AB68" s="1" t="s">
        <v>631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200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199</v>
      </c>
      <c r="K69" s="1" t="s">
        <v>139</v>
      </c>
      <c r="O69" s="1" t="s">
        <v>62</v>
      </c>
      <c r="P69" s="1" t="s">
        <v>63</v>
      </c>
      <c r="R69" s="1" t="s">
        <v>190</v>
      </c>
      <c r="S69" s="1">
        <v>300</v>
      </c>
      <c r="T69" s="2" t="s">
        <v>36</v>
      </c>
      <c r="U69" s="1" t="s">
        <v>210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467</v>
      </c>
      <c r="Y69" s="1">
        <v>1</v>
      </c>
      <c r="Z69" s="1" t="s">
        <v>661</v>
      </c>
      <c r="AA69" s="2">
        <v>3.15</v>
      </c>
      <c r="AB69" s="1" t="s">
        <v>631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200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199</v>
      </c>
      <c r="O70" s="1" t="s">
        <v>78</v>
      </c>
      <c r="P70" s="1" t="s">
        <v>63</v>
      </c>
      <c r="R70" s="1" t="s">
        <v>190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467</v>
      </c>
      <c r="Y70" s="1">
        <v>1</v>
      </c>
      <c r="Z70" s="1" t="s">
        <v>661</v>
      </c>
      <c r="AA70" s="2">
        <v>3.15</v>
      </c>
      <c r="AB70" s="1" t="s">
        <v>631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200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199</v>
      </c>
      <c r="O71" s="1" t="s">
        <v>33</v>
      </c>
      <c r="P71" s="1" t="s">
        <v>63</v>
      </c>
      <c r="R71" s="1" t="s">
        <v>190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467</v>
      </c>
      <c r="Y71" s="1">
        <v>1</v>
      </c>
      <c r="Z71" s="1" t="s">
        <v>661</v>
      </c>
      <c r="AA71" s="2">
        <v>3.15</v>
      </c>
      <c r="AB71" s="1" t="s">
        <v>631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200</v>
      </c>
    </row>
    <row r="72" spans="1:36" x14ac:dyDescent="0.2">
      <c r="A72" s="1">
        <v>1400</v>
      </c>
      <c r="B72" s="1" t="s">
        <v>28</v>
      </c>
      <c r="C72" s="1" t="s">
        <v>158</v>
      </c>
      <c r="D72" s="1" t="s">
        <v>493</v>
      </c>
      <c r="E72" s="1" t="s">
        <v>492</v>
      </c>
      <c r="F72" s="1" t="str">
        <f>IF(ISBLANK(E72), "", Table2[[#This Row],[unique_id]])</f>
        <v>home_sleep</v>
      </c>
      <c r="G72" s="1" t="s">
        <v>441</v>
      </c>
      <c r="H72" s="1" t="s">
        <v>494</v>
      </c>
      <c r="I72" s="1" t="s">
        <v>135</v>
      </c>
      <c r="K72" s="1" t="s">
        <v>375</v>
      </c>
      <c r="R72" s="1" t="s">
        <v>495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x14ac:dyDescent="0.2">
      <c r="A73" s="1">
        <v>1401</v>
      </c>
      <c r="B73" s="1" t="s">
        <v>28</v>
      </c>
      <c r="C73" s="1" t="s">
        <v>158</v>
      </c>
      <c r="D73" s="1" t="s">
        <v>493</v>
      </c>
      <c r="E73" s="1" t="s">
        <v>497</v>
      </c>
      <c r="F73" s="1" t="str">
        <f>IF(ISBLANK(E73), "", Table2[[#This Row],[unique_id]])</f>
        <v>home_wakeup</v>
      </c>
      <c r="G73" s="1" t="s">
        <v>498</v>
      </c>
      <c r="H73" s="1" t="s">
        <v>494</v>
      </c>
      <c r="I73" s="1" t="s">
        <v>135</v>
      </c>
      <c r="K73" s="1" t="s">
        <v>375</v>
      </c>
      <c r="R73" s="1" t="s">
        <v>496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x14ac:dyDescent="0.2">
      <c r="A74" s="1">
        <v>1402</v>
      </c>
      <c r="B74" s="1" t="s">
        <v>28</v>
      </c>
      <c r="C74" s="1" t="s">
        <v>574</v>
      </c>
      <c r="D74" s="1" t="s">
        <v>579</v>
      </c>
      <c r="E74" s="1" t="s">
        <v>578</v>
      </c>
      <c r="F74" s="1" t="str">
        <f>IF(ISBLANK(E74), "", Table2[[#This Row],[unique_id]])</f>
        <v>column_break</v>
      </c>
      <c r="G74" s="1" t="s">
        <v>575</v>
      </c>
      <c r="H74" s="1" t="s">
        <v>494</v>
      </c>
      <c r="I74" s="1" t="s">
        <v>135</v>
      </c>
      <c r="K74" s="1" t="s">
        <v>576</v>
      </c>
      <c r="L74" s="1" t="s">
        <v>577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5000</v>
      </c>
      <c r="B75" s="7" t="s">
        <v>774</v>
      </c>
      <c r="C75" s="1" t="s">
        <v>300</v>
      </c>
      <c r="F75" s="28" t="str">
        <f>IF(ISBLANK(E75), "", Table2[[#This Row],[unique_id]])</f>
        <v/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748</v>
      </c>
      <c r="AA75" s="2" t="s">
        <v>752</v>
      </c>
      <c r="AB75" s="1" t="s">
        <v>761</v>
      </c>
      <c r="AC75" s="1" t="s">
        <v>757</v>
      </c>
      <c r="AD75" s="1" t="s">
        <v>300</v>
      </c>
      <c r="AE75" s="1" t="s">
        <v>30</v>
      </c>
      <c r="AF75" s="1" t="s">
        <v>746</v>
      </c>
      <c r="AG75" s="1" t="s">
        <v>768</v>
      </c>
      <c r="AH75" s="1" t="s">
        <v>764</v>
      </c>
      <c r="AI75" s="28" t="str">
        <f>IF(OR(ISBLANK(AG75), ISBLANK(AH75)), "", _xlfn.CONCAT("[[""mac"", """, AG75, """], [""ip"", """, AH75, """]]"))</f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300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749</v>
      </c>
      <c r="AA76" s="2" t="s">
        <v>753</v>
      </c>
      <c r="AB76" s="1" t="s">
        <v>763</v>
      </c>
      <c r="AC76" s="1" t="s">
        <v>758</v>
      </c>
      <c r="AD76" s="1" t="s">
        <v>300</v>
      </c>
      <c r="AE76" s="1" t="s">
        <v>755</v>
      </c>
      <c r="AF76" s="1" t="s">
        <v>746</v>
      </c>
      <c r="AG76" s="1" t="s">
        <v>769</v>
      </c>
      <c r="AH76" s="1" t="s">
        <v>765</v>
      </c>
      <c r="AI76" s="28" t="str">
        <f>IF(OR(ISBLANK(AG76), ISBLANK(AH76)), "", _xlfn.CONCAT("[[""mac"", """, AG76, """], [""ip"", """, AH76, """]]"))</f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300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750</v>
      </c>
      <c r="AA77" s="2" t="s">
        <v>754</v>
      </c>
      <c r="AB77" s="1" t="s">
        <v>762</v>
      </c>
      <c r="AC77" s="1" t="s">
        <v>759</v>
      </c>
      <c r="AD77" s="1" t="s">
        <v>300</v>
      </c>
      <c r="AE77" s="1" t="s">
        <v>623</v>
      </c>
      <c r="AF77" s="1" t="s">
        <v>746</v>
      </c>
      <c r="AG77" s="1" t="s">
        <v>770</v>
      </c>
      <c r="AH77" s="1" t="s">
        <v>766</v>
      </c>
      <c r="AI77" s="28" t="str">
        <f>IF(OR(ISBLANK(AG77), ISBLANK(AH77)), "", _xlfn.CONCAT("[[""mac"", """, AG77, """], [""ip"", """, AH77, """]]"))</f>
        <v>[["mac", "78:8a:20:70:d3:79"], ["ip", "10.0.0.3"]]</v>
      </c>
    </row>
    <row r="78" spans="1:36" x14ac:dyDescent="0.2">
      <c r="A78" s="1">
        <v>1453</v>
      </c>
      <c r="B78" s="1" t="s">
        <v>28</v>
      </c>
      <c r="C78" s="1" t="s">
        <v>298</v>
      </c>
      <c r="D78" s="1" t="s">
        <v>137</v>
      </c>
      <c r="E78" s="1" t="s">
        <v>342</v>
      </c>
      <c r="F78" s="1" t="str">
        <f>IF(ISBLANK(E78), "", Table2[[#This Row],[unique_id]])</f>
        <v>kitchen_fan</v>
      </c>
      <c r="G78" s="1" t="s">
        <v>257</v>
      </c>
      <c r="H78" s="1" t="s">
        <v>134</v>
      </c>
      <c r="I78" s="1" t="s">
        <v>135</v>
      </c>
      <c r="K78" s="1" t="s">
        <v>139</v>
      </c>
      <c r="R78" s="1" t="s">
        <v>343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1" t="s">
        <v>300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751</v>
      </c>
      <c r="AA79" s="2" t="s">
        <v>754</v>
      </c>
      <c r="AB79" s="1" t="s">
        <v>762</v>
      </c>
      <c r="AC79" s="1" t="s">
        <v>760</v>
      </c>
      <c r="AD79" s="1" t="s">
        <v>300</v>
      </c>
      <c r="AE79" s="1" t="s">
        <v>756</v>
      </c>
      <c r="AF79" s="1" t="s">
        <v>746</v>
      </c>
      <c r="AG79" s="1" t="s">
        <v>771</v>
      </c>
      <c r="AH79" s="1" t="s">
        <v>767</v>
      </c>
      <c r="AI79" s="28" t="str">
        <f>IF(OR(ISBLANK(AG79), ISBLANK(AH79)), "", _xlfn.CONCAT("[[""mac"", """, AG79, """], [""ip"", """, AH79, """]]"))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677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676</v>
      </c>
      <c r="AA80" s="2" t="s">
        <v>680</v>
      </c>
      <c r="AB80" s="1" t="s">
        <v>681</v>
      </c>
      <c r="AC80" s="1" t="s">
        <v>684</v>
      </c>
      <c r="AD80" s="1" t="s">
        <v>386</v>
      </c>
      <c r="AE80" s="1" t="s">
        <v>30</v>
      </c>
      <c r="AF80" s="1" t="s">
        <v>747</v>
      </c>
      <c r="AG80" s="1" t="s">
        <v>688</v>
      </c>
      <c r="AH80" s="1" t="s">
        <v>726</v>
      </c>
      <c r="AI80" s="28" t="str">
        <f>IF(OR(ISBLANK(AG80), ISBLANK(AH80)), "", _xlfn.CONCAT("[[""mac"", """, AG80, """], [""ip"", """, AH80, """]]"))</f>
        <v>[["mac", "00:e0:4c:68:06:a1"], ["ip", "10.0.2.11"]]</v>
      </c>
      <c r="AJ80" s="1"/>
    </row>
    <row r="81" spans="1:36" x14ac:dyDescent="0.2">
      <c r="A81" s="1">
        <v>5006</v>
      </c>
      <c r="B81" s="7" t="s">
        <v>28</v>
      </c>
      <c r="C81" s="7" t="s">
        <v>677</v>
      </c>
      <c r="D81" s="7"/>
      <c r="E81" s="7"/>
      <c r="G81" s="7"/>
      <c r="H81" s="7"/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678</v>
      </c>
      <c r="AA81" s="2" t="s">
        <v>680</v>
      </c>
      <c r="AB81" s="1" t="s">
        <v>682</v>
      </c>
      <c r="AC81" s="1" t="s">
        <v>685</v>
      </c>
      <c r="AD81" s="1" t="s">
        <v>386</v>
      </c>
      <c r="AE81" s="1" t="s">
        <v>30</v>
      </c>
      <c r="AF81" s="1" t="s">
        <v>747</v>
      </c>
      <c r="AG81" s="1" t="s">
        <v>686</v>
      </c>
      <c r="AH81" s="4" t="s">
        <v>727</v>
      </c>
      <c r="AI81" s="28" t="str">
        <f>IF(OR(ISBLANK(AG81), ISBLANK(AH81)), "", _xlfn.CONCAT("[[""mac"", """, AG81, """], [""ip"", """, AH81, """]]"))</f>
        <v>[["mac", "00:e0:4c:68:04:21"], ["ip", "10.0.2.12"]]</v>
      </c>
      <c r="AJ81" s="1"/>
    </row>
    <row r="82" spans="1:36" x14ac:dyDescent="0.2">
      <c r="A82" s="1">
        <v>1457</v>
      </c>
      <c r="B82" s="1" t="s">
        <v>28</v>
      </c>
      <c r="C82" s="1" t="s">
        <v>574</v>
      </c>
      <c r="D82" s="1" t="s">
        <v>579</v>
      </c>
      <c r="E82" s="1" t="s">
        <v>578</v>
      </c>
      <c r="F82" s="1" t="str">
        <f>IF(ISBLANK(E82), "", Table2[[#This Row],[unique_id]])</f>
        <v>column_break</v>
      </c>
      <c r="G82" s="1" t="s">
        <v>575</v>
      </c>
      <c r="H82" s="1" t="s">
        <v>134</v>
      </c>
      <c r="I82" s="1" t="s">
        <v>135</v>
      </c>
      <c r="K82" s="1" t="s">
        <v>576</v>
      </c>
      <c r="L82" s="1" t="s">
        <v>577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6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132</v>
      </c>
      <c r="F83" s="1" t="str">
        <f>IF(ISBLANK(E83), "", Table2[[#This Row],[unique_id]])</f>
        <v>ada</v>
      </c>
      <c r="G83" s="1" t="s">
        <v>143</v>
      </c>
      <c r="H83" s="1" t="s">
        <v>142</v>
      </c>
      <c r="I83" s="1" t="s">
        <v>135</v>
      </c>
      <c r="K83" s="1" t="s">
        <v>139</v>
      </c>
      <c r="R83" s="1" t="s">
        <v>453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6" x14ac:dyDescent="0.2">
      <c r="A84" s="1">
        <v>1501</v>
      </c>
      <c r="B84" s="1" t="s">
        <v>28</v>
      </c>
      <c r="C84" s="1" t="s">
        <v>299</v>
      </c>
      <c r="D84" s="1" t="s">
        <v>140</v>
      </c>
      <c r="E84" s="1" t="s">
        <v>483</v>
      </c>
      <c r="F84" s="1" t="str">
        <f>IF(ISBLANK(E84), "", Table2[[#This Row],[unique_id]])</f>
        <v>ada_lamp</v>
      </c>
      <c r="G84" s="1" t="s">
        <v>244</v>
      </c>
      <c r="H84" s="1" t="s">
        <v>142</v>
      </c>
      <c r="I84" s="1" t="s">
        <v>135</v>
      </c>
      <c r="J84" s="1" t="s">
        <v>487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6" x14ac:dyDescent="0.2">
      <c r="A85" s="1">
        <v>1502</v>
      </c>
      <c r="B85" s="1" t="s">
        <v>28</v>
      </c>
      <c r="C85" s="1" t="s">
        <v>299</v>
      </c>
      <c r="D85" s="1" t="s">
        <v>140</v>
      </c>
      <c r="E85" s="1" t="s">
        <v>237</v>
      </c>
      <c r="F85" s="1" t="str">
        <f>IF(ISBLANK(E85), "", Table2[[#This Row],[unique_id]])</f>
        <v>hue_ambiance_lamp_11</v>
      </c>
      <c r="G85" s="1" t="s">
        <v>244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6" x14ac:dyDescent="0.2">
      <c r="A86" s="1">
        <v>1503</v>
      </c>
      <c r="B86" s="1" t="s">
        <v>28</v>
      </c>
      <c r="C86" s="1" t="s">
        <v>299</v>
      </c>
      <c r="D86" s="1" t="s">
        <v>140</v>
      </c>
      <c r="E86" s="1" t="s">
        <v>484</v>
      </c>
      <c r="F86" s="1" t="str">
        <f>IF(ISBLANK(E86), "", Table2[[#This Row],[unique_id]])</f>
        <v>edwin_lamp</v>
      </c>
      <c r="G86" s="1" t="s">
        <v>254</v>
      </c>
      <c r="H86" s="1" t="s">
        <v>142</v>
      </c>
      <c r="I86" s="1" t="s">
        <v>135</v>
      </c>
      <c r="J86" s="1" t="s">
        <v>486</v>
      </c>
      <c r="K86" s="1" t="s">
        <v>139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6" x14ac:dyDescent="0.2">
      <c r="A87" s="1">
        <v>1504</v>
      </c>
      <c r="B87" s="1" t="s">
        <v>28</v>
      </c>
      <c r="C87" s="1" t="s">
        <v>299</v>
      </c>
      <c r="D87" s="1" t="s">
        <v>140</v>
      </c>
      <c r="E87" s="1" t="s">
        <v>226</v>
      </c>
      <c r="F87" s="1" t="str">
        <f>IF(ISBLANK(E87), "", Table2[[#This Row],[unique_id]])</f>
        <v>hue_ambiance_lamp_13</v>
      </c>
      <c r="G87" s="1" t="s">
        <v>254</v>
      </c>
      <c r="H87" s="1" t="s">
        <v>142</v>
      </c>
      <c r="I87" s="1" t="s">
        <v>135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6" x14ac:dyDescent="0.2">
      <c r="A88" s="1">
        <v>1505</v>
      </c>
      <c r="B88" s="1" t="s">
        <v>28</v>
      </c>
      <c r="C88" s="1" t="s">
        <v>136</v>
      </c>
      <c r="D88" s="1" t="s">
        <v>140</v>
      </c>
      <c r="E88" s="1" t="s">
        <v>256</v>
      </c>
      <c r="F88" s="1" t="str">
        <f>IF(ISBLANK(E88), "", Table2[[#This Row],[unique_id]])</f>
        <v>edwin</v>
      </c>
      <c r="G88" s="1" t="s">
        <v>239</v>
      </c>
      <c r="H88" s="1" t="s">
        <v>142</v>
      </c>
      <c r="I88" s="1" t="s">
        <v>135</v>
      </c>
      <c r="K88" s="1" t="s">
        <v>139</v>
      </c>
      <c r="R88" s="1" t="s">
        <v>453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6" x14ac:dyDescent="0.2">
      <c r="A89" s="1">
        <v>1506</v>
      </c>
      <c r="B89" s="1" t="s">
        <v>28</v>
      </c>
      <c r="C89" s="1" t="s">
        <v>299</v>
      </c>
      <c r="D89" s="1" t="s">
        <v>140</v>
      </c>
      <c r="E89" s="1" t="s">
        <v>796</v>
      </c>
      <c r="F89" s="1" t="str">
        <f>IF(ISBLANK(E89), "", Table2[[#This Row],[unique_id]])</f>
        <v>edwin_night_light</v>
      </c>
      <c r="G89" s="1" t="s">
        <v>795</v>
      </c>
      <c r="H89" s="1" t="s">
        <v>142</v>
      </c>
      <c r="I89" s="1" t="s">
        <v>135</v>
      </c>
      <c r="J89" s="1" t="s">
        <v>487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6" x14ac:dyDescent="0.2">
      <c r="A90" s="1">
        <v>1507</v>
      </c>
      <c r="B90" s="1" t="s">
        <v>28</v>
      </c>
      <c r="C90" s="1" t="s">
        <v>299</v>
      </c>
      <c r="D90" s="1" t="s">
        <v>140</v>
      </c>
      <c r="E90" s="1" t="s">
        <v>236</v>
      </c>
      <c r="F90" s="1" t="str">
        <f>IF(ISBLANK(E90), "", Table2[[#This Row],[unique_id]])</f>
        <v>hue_ambiance_lamp_10</v>
      </c>
      <c r="G90" s="1" t="s">
        <v>795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6" x14ac:dyDescent="0.2">
      <c r="A91" s="1">
        <v>1508</v>
      </c>
      <c r="B91" s="1" t="s">
        <v>28</v>
      </c>
      <c r="C91" s="1" t="s">
        <v>299</v>
      </c>
      <c r="D91" s="1" t="s">
        <v>140</v>
      </c>
      <c r="E91" s="1" t="s">
        <v>472</v>
      </c>
      <c r="F91" s="1" t="str">
        <f>IF(ISBLANK(E91), "", Table2[[#This Row],[unique_id]])</f>
        <v>hallway_main</v>
      </c>
      <c r="G91" s="1" t="s">
        <v>249</v>
      </c>
      <c r="H91" s="1" t="s">
        <v>142</v>
      </c>
      <c r="I91" s="1" t="s">
        <v>135</v>
      </c>
      <c r="J91" s="1" t="s">
        <v>485</v>
      </c>
      <c r="K91" s="1" t="s">
        <v>139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6" x14ac:dyDescent="0.2">
      <c r="A92" s="1">
        <v>1509</v>
      </c>
      <c r="B92" s="1" t="s">
        <v>28</v>
      </c>
      <c r="C92" s="1" t="s">
        <v>299</v>
      </c>
      <c r="D92" s="1" t="s">
        <v>140</v>
      </c>
      <c r="E92" s="1" t="s">
        <v>144</v>
      </c>
      <c r="F92" s="1" t="str">
        <f>IF(ISBLANK(E92), "", Table2[[#This Row],[unique_id]])</f>
        <v>hue_color_candle_2</v>
      </c>
      <c r="G92" s="1" t="s">
        <v>249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6" x14ac:dyDescent="0.2">
      <c r="A93" s="1">
        <v>1510</v>
      </c>
      <c r="B93" s="1" t="s">
        <v>28</v>
      </c>
      <c r="C93" s="1" t="s">
        <v>299</v>
      </c>
      <c r="D93" s="1" t="s">
        <v>140</v>
      </c>
      <c r="E93" s="1" t="s">
        <v>211</v>
      </c>
      <c r="F93" s="1" t="str">
        <f>IF(ISBLANK(E93), "", Table2[[#This Row],[unique_id]])</f>
        <v>hue_color_candle_3</v>
      </c>
      <c r="G93" s="1" t="s">
        <v>249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6" x14ac:dyDescent="0.2">
      <c r="A94" s="1">
        <v>1511</v>
      </c>
      <c r="B94" s="1" t="s">
        <v>28</v>
      </c>
      <c r="C94" s="1" t="s">
        <v>299</v>
      </c>
      <c r="D94" s="1" t="s">
        <v>140</v>
      </c>
      <c r="E94" s="1" t="s">
        <v>212</v>
      </c>
      <c r="F94" s="1" t="str">
        <f>IF(ISBLANK(E94), "", Table2[[#This Row],[unique_id]])</f>
        <v>hue_color_candle_4</v>
      </c>
      <c r="G94" s="1" t="s">
        <v>249</v>
      </c>
      <c r="H94" s="1" t="s">
        <v>142</v>
      </c>
      <c r="I94" s="1" t="s">
        <v>135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6" x14ac:dyDescent="0.2">
      <c r="A95" s="1">
        <v>1512</v>
      </c>
      <c r="B95" s="1" t="s">
        <v>28</v>
      </c>
      <c r="C95" s="1" t="s">
        <v>299</v>
      </c>
      <c r="D95" s="1" t="s">
        <v>140</v>
      </c>
      <c r="E95" s="1" t="s">
        <v>213</v>
      </c>
      <c r="F95" s="1" t="str">
        <f>IF(ISBLANK(E95), "", Table2[[#This Row],[unique_id]])</f>
        <v>hue_color_candle_5</v>
      </c>
      <c r="G95" s="1" t="s">
        <v>249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6" x14ac:dyDescent="0.2">
      <c r="A96" s="1">
        <v>1513</v>
      </c>
      <c r="B96" s="1" t="s">
        <v>28</v>
      </c>
      <c r="C96" s="1" t="s">
        <v>299</v>
      </c>
      <c r="D96" s="1" t="s">
        <v>140</v>
      </c>
      <c r="E96" s="1" t="s">
        <v>473</v>
      </c>
      <c r="F96" s="1" t="str">
        <f>IF(ISBLANK(E96), "", Table2[[#This Row],[unique_id]])</f>
        <v>dining_main</v>
      </c>
      <c r="G96" s="1" t="s">
        <v>141</v>
      </c>
      <c r="H96" s="1" t="s">
        <v>142</v>
      </c>
      <c r="I96" s="1" t="s">
        <v>135</v>
      </c>
      <c r="J96" s="1" t="s">
        <v>486</v>
      </c>
      <c r="K96" s="1" t="s">
        <v>139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x14ac:dyDescent="0.2">
      <c r="A97" s="1">
        <v>1514</v>
      </c>
      <c r="B97" s="1" t="s">
        <v>28</v>
      </c>
      <c r="C97" s="1" t="s">
        <v>299</v>
      </c>
      <c r="D97" s="1" t="s">
        <v>140</v>
      </c>
      <c r="E97" s="1" t="s">
        <v>214</v>
      </c>
      <c r="F97" s="1" t="str">
        <f>IF(ISBLANK(E97), "", Table2[[#This Row],[unique_id]])</f>
        <v>hue_color_candle_6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x14ac:dyDescent="0.2">
      <c r="A98" s="1">
        <v>1515</v>
      </c>
      <c r="B98" s="1" t="s">
        <v>28</v>
      </c>
      <c r="C98" s="1" t="s">
        <v>299</v>
      </c>
      <c r="D98" s="1" t="s">
        <v>140</v>
      </c>
      <c r="E98" s="1" t="s">
        <v>215</v>
      </c>
      <c r="F98" s="1" t="str">
        <f>IF(ISBLANK(E98), "", Table2[[#This Row],[unique_id]])</f>
        <v>hue_color_candle_7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x14ac:dyDescent="0.2">
      <c r="A99" s="1">
        <v>1516</v>
      </c>
      <c r="B99" s="1" t="s">
        <v>28</v>
      </c>
      <c r="C99" s="1" t="s">
        <v>299</v>
      </c>
      <c r="D99" s="1" t="s">
        <v>140</v>
      </c>
      <c r="E99" s="1" t="s">
        <v>216</v>
      </c>
      <c r="F99" s="1" t="str">
        <f>IF(ISBLANK(E99), "", Table2[[#This Row],[unique_id]])</f>
        <v>hue_color_candle_8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x14ac:dyDescent="0.2">
      <c r="A100" s="1">
        <v>1517</v>
      </c>
      <c r="B100" s="1" t="s">
        <v>28</v>
      </c>
      <c r="C100" s="1" t="s">
        <v>299</v>
      </c>
      <c r="D100" s="1" t="s">
        <v>140</v>
      </c>
      <c r="E100" s="1" t="s">
        <v>217</v>
      </c>
      <c r="F100" s="1" t="str">
        <f>IF(ISBLANK(E100), "", Table2[[#This Row],[unique_id]])</f>
        <v>hue_color_candle_9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x14ac:dyDescent="0.2">
      <c r="A101" s="1">
        <v>1518</v>
      </c>
      <c r="B101" s="1" t="s">
        <v>28</v>
      </c>
      <c r="C101" s="1" t="s">
        <v>299</v>
      </c>
      <c r="D101" s="1" t="s">
        <v>140</v>
      </c>
      <c r="E101" s="1" t="s">
        <v>218</v>
      </c>
      <c r="F101" s="1" t="str">
        <f>IF(ISBLANK(E101), "", Table2[[#This Row],[unique_id]])</f>
        <v>hue_color_candle_10</v>
      </c>
      <c r="G101" s="1" t="s">
        <v>141</v>
      </c>
      <c r="H101" s="1" t="s">
        <v>142</v>
      </c>
      <c r="I101" s="1" t="s">
        <v>135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x14ac:dyDescent="0.2">
      <c r="A102" s="1">
        <v>1519</v>
      </c>
      <c r="B102" s="1" t="s">
        <v>28</v>
      </c>
      <c r="C102" s="1" t="s">
        <v>299</v>
      </c>
      <c r="D102" s="1" t="s">
        <v>140</v>
      </c>
      <c r="E102" s="1" t="s">
        <v>219</v>
      </c>
      <c r="F102" s="1" t="str">
        <f>IF(ISBLANK(E102), "", Table2[[#This Row],[unique_id]])</f>
        <v>hue_color_candle_11</v>
      </c>
      <c r="G102" s="1" t="s">
        <v>141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x14ac:dyDescent="0.2">
      <c r="A103" s="1">
        <v>1520</v>
      </c>
      <c r="B103" s="1" t="s">
        <v>28</v>
      </c>
      <c r="C103" s="1" t="s">
        <v>299</v>
      </c>
      <c r="D103" s="1" t="s">
        <v>140</v>
      </c>
      <c r="E103" s="1" t="s">
        <v>474</v>
      </c>
      <c r="F103" s="1" t="str">
        <f>IF(ISBLANK(E103), "", Table2[[#This Row],[unique_id]])</f>
        <v>lounge_main</v>
      </c>
      <c r="G103" s="1" t="s">
        <v>258</v>
      </c>
      <c r="H103" s="1" t="s">
        <v>142</v>
      </c>
      <c r="I103" s="1" t="s">
        <v>135</v>
      </c>
      <c r="J103" s="1" t="s">
        <v>485</v>
      </c>
      <c r="K103" s="1" t="s">
        <v>139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x14ac:dyDescent="0.2">
      <c r="A104" s="1">
        <v>1521</v>
      </c>
      <c r="B104" s="1" t="s">
        <v>28</v>
      </c>
      <c r="C104" s="1" t="s">
        <v>299</v>
      </c>
      <c r="D104" s="1" t="s">
        <v>140</v>
      </c>
      <c r="E104" s="1" t="s">
        <v>220</v>
      </c>
      <c r="F104" s="1" t="str">
        <f>IF(ISBLANK(E104), "", Table2[[#This Row],[unique_id]])</f>
        <v>hue_color_candle_12</v>
      </c>
      <c r="G104" s="1" t="s">
        <v>258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x14ac:dyDescent="0.2">
      <c r="A105" s="1">
        <v>1522</v>
      </c>
      <c r="B105" s="1" t="s">
        <v>28</v>
      </c>
      <c r="C105" s="1" t="s">
        <v>299</v>
      </c>
      <c r="D105" s="1" t="s">
        <v>140</v>
      </c>
      <c r="E105" s="1" t="s">
        <v>221</v>
      </c>
      <c r="F105" s="1" t="str">
        <f>IF(ISBLANK(E105), "", Table2[[#This Row],[unique_id]])</f>
        <v>hue_color_candle_13</v>
      </c>
      <c r="G105" s="1" t="s">
        <v>258</v>
      </c>
      <c r="H105" s="1" t="s">
        <v>142</v>
      </c>
      <c r="I105" s="1" t="s">
        <v>135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x14ac:dyDescent="0.2">
      <c r="A106" s="1">
        <v>1523</v>
      </c>
      <c r="B106" s="1" t="s">
        <v>28</v>
      </c>
      <c r="C106" s="1" t="s">
        <v>299</v>
      </c>
      <c r="D106" s="1" t="s">
        <v>140</v>
      </c>
      <c r="E106" s="1" t="s">
        <v>222</v>
      </c>
      <c r="F106" s="1" t="str">
        <f>IF(ISBLANK(E106), "", Table2[[#This Row],[unique_id]])</f>
        <v>hue_color_candle_14</v>
      </c>
      <c r="G106" s="1" t="s">
        <v>258</v>
      </c>
      <c r="H106" s="1" t="s">
        <v>142</v>
      </c>
      <c r="I106" s="1" t="s">
        <v>135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x14ac:dyDescent="0.2">
      <c r="A107" s="1">
        <v>1524</v>
      </c>
      <c r="B107" s="1" t="s">
        <v>28</v>
      </c>
      <c r="C107" s="1" t="s">
        <v>136</v>
      </c>
      <c r="D107" s="1" t="s">
        <v>140</v>
      </c>
      <c r="E107" s="1" t="s">
        <v>499</v>
      </c>
      <c r="F107" s="1" t="str">
        <f>IF(ISBLANK(E107), "", Table2[[#This Row],[unique_id]])</f>
        <v>lounge</v>
      </c>
      <c r="G107" s="1" t="s">
        <v>240</v>
      </c>
      <c r="H107" s="1" t="s">
        <v>142</v>
      </c>
      <c r="I107" s="1" t="s">
        <v>135</v>
      </c>
      <c r="K107" s="1" t="s">
        <v>139</v>
      </c>
      <c r="R107" s="1" t="s">
        <v>453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x14ac:dyDescent="0.2">
      <c r="A108" s="1">
        <v>1525</v>
      </c>
      <c r="B108" s="1" t="s">
        <v>28</v>
      </c>
      <c r="C108" s="1" t="s">
        <v>299</v>
      </c>
      <c r="D108" s="1" t="s">
        <v>140</v>
      </c>
      <c r="E108" s="1" t="s">
        <v>475</v>
      </c>
      <c r="F108" s="1" t="str">
        <f>IF(ISBLANK(E108), "", Table2[[#This Row],[unique_id]])</f>
        <v>parents_main</v>
      </c>
      <c r="G108" s="1" t="s">
        <v>245</v>
      </c>
      <c r="H108" s="1" t="s">
        <v>142</v>
      </c>
      <c r="I108" s="1" t="s">
        <v>135</v>
      </c>
      <c r="J108" s="1" t="s">
        <v>485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x14ac:dyDescent="0.2">
      <c r="A109" s="1">
        <v>1526</v>
      </c>
      <c r="B109" s="1" t="s">
        <v>28</v>
      </c>
      <c r="C109" s="1" t="s">
        <v>299</v>
      </c>
      <c r="D109" s="1" t="s">
        <v>140</v>
      </c>
      <c r="E109" s="1" t="s">
        <v>223</v>
      </c>
      <c r="F109" s="1" t="str">
        <f>IF(ISBLANK(E109), "", Table2[[#This Row],[unique_id]])</f>
        <v>hue_color_candle_15</v>
      </c>
      <c r="G109" s="1" t="s">
        <v>245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x14ac:dyDescent="0.2">
      <c r="A110" s="1">
        <v>1527</v>
      </c>
      <c r="B110" s="1" t="s">
        <v>28</v>
      </c>
      <c r="C110" s="1" t="s">
        <v>299</v>
      </c>
      <c r="D110" s="1" t="s">
        <v>140</v>
      </c>
      <c r="E110" s="1" t="s">
        <v>224</v>
      </c>
      <c r="F110" s="1" t="str">
        <f>IF(ISBLANK(E110), "", Table2[[#This Row],[unique_id]])</f>
        <v>hue_color_candle_16</v>
      </c>
      <c r="G110" s="1" t="s">
        <v>245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x14ac:dyDescent="0.2">
      <c r="A111" s="1">
        <v>1528</v>
      </c>
      <c r="B111" s="1" t="s">
        <v>28</v>
      </c>
      <c r="C111" s="1" t="s">
        <v>299</v>
      </c>
      <c r="D111" s="1" t="s">
        <v>140</v>
      </c>
      <c r="E111" s="1" t="s">
        <v>225</v>
      </c>
      <c r="F111" s="1" t="str">
        <f>IF(ISBLANK(E111), "", Table2[[#This Row],[unique_id]])</f>
        <v>hue_color_candle_17</v>
      </c>
      <c r="G111" s="1" t="s">
        <v>245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x14ac:dyDescent="0.2">
      <c r="A112" s="1">
        <v>1529</v>
      </c>
      <c r="B112" s="1" t="s">
        <v>28</v>
      </c>
      <c r="C112" s="1" t="s">
        <v>299</v>
      </c>
      <c r="D112" s="1" t="s">
        <v>140</v>
      </c>
      <c r="E112" s="1" t="s">
        <v>476</v>
      </c>
      <c r="F112" s="1" t="str">
        <f>IF(ISBLANK(E112), "", Table2[[#This Row],[unique_id]])</f>
        <v>kitchen_main</v>
      </c>
      <c r="G112" s="1" t="s">
        <v>251</v>
      </c>
      <c r="H112" s="1" t="s">
        <v>142</v>
      </c>
      <c r="I112" s="1" t="s">
        <v>135</v>
      </c>
      <c r="J112" s="1" t="s">
        <v>486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x14ac:dyDescent="0.2">
      <c r="A113" s="1">
        <v>1530</v>
      </c>
      <c r="B113" s="1" t="s">
        <v>28</v>
      </c>
      <c r="C113" s="1" t="s">
        <v>299</v>
      </c>
      <c r="D113" s="1" t="s">
        <v>140</v>
      </c>
      <c r="E113" s="1" t="s">
        <v>227</v>
      </c>
      <c r="F113" s="1" t="str">
        <f>IF(ISBLANK(E113), "", Table2[[#This Row],[unique_id]])</f>
        <v>hue_ambiance_lamp_1</v>
      </c>
      <c r="G113" s="1" t="s">
        <v>251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x14ac:dyDescent="0.2">
      <c r="A114" s="1">
        <v>1531</v>
      </c>
      <c r="B114" s="1" t="s">
        <v>28</v>
      </c>
      <c r="C114" s="1" t="s">
        <v>299</v>
      </c>
      <c r="D114" s="1" t="s">
        <v>140</v>
      </c>
      <c r="E114" s="1" t="s">
        <v>228</v>
      </c>
      <c r="F114" s="1" t="str">
        <f>IF(ISBLANK(E114), "", Table2[[#This Row],[unique_id]])</f>
        <v>hue_ambiance_lamp_2</v>
      </c>
      <c r="G114" s="1" t="s">
        <v>251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x14ac:dyDescent="0.2">
      <c r="A115" s="1">
        <v>1532</v>
      </c>
      <c r="B115" s="1" t="s">
        <v>28</v>
      </c>
      <c r="C115" s="1" t="s">
        <v>299</v>
      </c>
      <c r="D115" s="1" t="s">
        <v>140</v>
      </c>
      <c r="E115" s="1" t="s">
        <v>229</v>
      </c>
      <c r="F115" s="1" t="str">
        <f>IF(ISBLANK(E115), "", Table2[[#This Row],[unique_id]])</f>
        <v>hue_ambiance_lamp_3</v>
      </c>
      <c r="G115" s="1" t="s">
        <v>251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x14ac:dyDescent="0.2">
      <c r="A116" s="1">
        <v>1533</v>
      </c>
      <c r="B116" s="1" t="s">
        <v>28</v>
      </c>
      <c r="C116" s="1" t="s">
        <v>299</v>
      </c>
      <c r="D116" s="1" t="s">
        <v>140</v>
      </c>
      <c r="E116" s="1" t="s">
        <v>238</v>
      </c>
      <c r="F116" s="1" t="str">
        <f>IF(ISBLANK(E116), "", Table2[[#This Row],[unique_id]])</f>
        <v>hue_ambiance_lamp_12</v>
      </c>
      <c r="G116" s="1" t="s">
        <v>251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x14ac:dyDescent="0.2">
      <c r="A117" s="1">
        <v>1534</v>
      </c>
      <c r="B117" s="1" t="s">
        <v>28</v>
      </c>
      <c r="C117" s="1" t="s">
        <v>299</v>
      </c>
      <c r="D117" s="1" t="s">
        <v>140</v>
      </c>
      <c r="E117" s="1" t="s">
        <v>477</v>
      </c>
      <c r="F117" s="1" t="str">
        <f>IF(ISBLANK(E117), "", Table2[[#This Row],[unique_id]])</f>
        <v>laundry_main</v>
      </c>
      <c r="G117" s="1" t="s">
        <v>253</v>
      </c>
      <c r="H117" s="1" t="s">
        <v>142</v>
      </c>
      <c r="I117" s="1" t="s">
        <v>135</v>
      </c>
      <c r="J117" s="1" t="s">
        <v>486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x14ac:dyDescent="0.2">
      <c r="A118" s="1">
        <v>1535</v>
      </c>
      <c r="B118" s="1" t="s">
        <v>28</v>
      </c>
      <c r="C118" s="1" t="s">
        <v>299</v>
      </c>
      <c r="D118" s="1" t="s">
        <v>140</v>
      </c>
      <c r="E118" s="1" t="s">
        <v>230</v>
      </c>
      <c r="F118" s="1" t="str">
        <f>IF(ISBLANK(E118), "", Table2[[#This Row],[unique_id]])</f>
        <v>hue_ambiance_lamp_4</v>
      </c>
      <c r="G118" s="1" t="s">
        <v>253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x14ac:dyDescent="0.2">
      <c r="A119" s="1">
        <v>1536</v>
      </c>
      <c r="B119" s="1" t="s">
        <v>28</v>
      </c>
      <c r="C119" s="1" t="s">
        <v>299</v>
      </c>
      <c r="D119" s="1" t="s">
        <v>140</v>
      </c>
      <c r="E119" s="1" t="s">
        <v>478</v>
      </c>
      <c r="F119" s="1" t="str">
        <f>IF(ISBLANK(E119), "", Table2[[#This Row],[unique_id]])</f>
        <v>pantry_main</v>
      </c>
      <c r="G119" s="1" t="s">
        <v>252</v>
      </c>
      <c r="H119" s="1" t="s">
        <v>142</v>
      </c>
      <c r="I119" s="1" t="s">
        <v>135</v>
      </c>
      <c r="J119" s="1" t="s">
        <v>486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x14ac:dyDescent="0.2">
      <c r="A120" s="1">
        <v>1537</v>
      </c>
      <c r="B120" s="1" t="s">
        <v>28</v>
      </c>
      <c r="C120" s="1" t="s">
        <v>299</v>
      </c>
      <c r="D120" s="1" t="s">
        <v>140</v>
      </c>
      <c r="E120" s="1" t="s">
        <v>231</v>
      </c>
      <c r="F120" s="1" t="str">
        <f>IF(ISBLANK(E120), "", Table2[[#This Row],[unique_id]])</f>
        <v>hue_ambiance_lamp_5</v>
      </c>
      <c r="G120" s="1" t="s">
        <v>252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x14ac:dyDescent="0.2">
      <c r="A121" s="1">
        <v>1538</v>
      </c>
      <c r="B121" s="1" t="s">
        <v>28</v>
      </c>
      <c r="C121" s="1" t="s">
        <v>299</v>
      </c>
      <c r="D121" s="1" t="s">
        <v>140</v>
      </c>
      <c r="E121" s="1" t="s">
        <v>479</v>
      </c>
      <c r="F121" s="1" t="str">
        <f>IF(ISBLANK(E121), "", Table2[[#This Row],[unique_id]])</f>
        <v>office_main</v>
      </c>
      <c r="G121" s="1" t="s">
        <v>248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x14ac:dyDescent="0.2">
      <c r="A122" s="1">
        <v>1539</v>
      </c>
      <c r="B122" s="1" t="s">
        <v>28</v>
      </c>
      <c r="C122" s="1" t="s">
        <v>299</v>
      </c>
      <c r="D122" s="1" t="s">
        <v>140</v>
      </c>
      <c r="E122" s="1" t="s">
        <v>232</v>
      </c>
      <c r="F122" s="1" t="str">
        <f>IF(ISBLANK(E122), "", Table2[[#This Row],[unique_id]])</f>
        <v>hue_ambiance_lamp_6</v>
      </c>
      <c r="G122" s="1" t="s">
        <v>248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x14ac:dyDescent="0.2">
      <c r="A123" s="1">
        <v>1540</v>
      </c>
      <c r="B123" s="1" t="s">
        <v>28</v>
      </c>
      <c r="C123" s="1" t="s">
        <v>299</v>
      </c>
      <c r="D123" s="1" t="s">
        <v>140</v>
      </c>
      <c r="E123" s="1" t="s">
        <v>480</v>
      </c>
      <c r="F123" s="1" t="str">
        <f>IF(ISBLANK(E123), "", Table2[[#This Row],[unique_id]])</f>
        <v>bathroom_main</v>
      </c>
      <c r="G123" s="1" t="s">
        <v>247</v>
      </c>
      <c r="H123" s="1" t="s">
        <v>142</v>
      </c>
      <c r="I123" s="1" t="s">
        <v>135</v>
      </c>
      <c r="J123" s="1" t="s">
        <v>485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x14ac:dyDescent="0.2">
      <c r="A124" s="1">
        <v>1541</v>
      </c>
      <c r="B124" s="1" t="s">
        <v>28</v>
      </c>
      <c r="C124" s="1" t="s">
        <v>299</v>
      </c>
      <c r="D124" s="1" t="s">
        <v>140</v>
      </c>
      <c r="E124" s="1" t="s">
        <v>233</v>
      </c>
      <c r="F124" s="1" t="str">
        <f>IF(ISBLANK(E124), "", Table2[[#This Row],[unique_id]])</f>
        <v>hue_ambiance_lamp_7</v>
      </c>
      <c r="G124" s="1" t="s">
        <v>247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x14ac:dyDescent="0.2">
      <c r="A125" s="1">
        <v>1542</v>
      </c>
      <c r="B125" s="1" t="s">
        <v>28</v>
      </c>
      <c r="C125" s="1" t="s">
        <v>299</v>
      </c>
      <c r="D125" s="1" t="s">
        <v>140</v>
      </c>
      <c r="E125" s="1" t="s">
        <v>481</v>
      </c>
      <c r="F125" s="1" t="str">
        <f>IF(ISBLANK(E125), "", Table2[[#This Row],[unique_id]])</f>
        <v>ensuite_main</v>
      </c>
      <c r="G125" s="1" t="s">
        <v>246</v>
      </c>
      <c r="H125" s="1" t="s">
        <v>142</v>
      </c>
      <c r="I125" s="1" t="s">
        <v>135</v>
      </c>
      <c r="J125" s="1" t="s">
        <v>485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x14ac:dyDescent="0.2">
      <c r="A126" s="1">
        <v>1543</v>
      </c>
      <c r="B126" s="1" t="s">
        <v>28</v>
      </c>
      <c r="C126" s="1" t="s">
        <v>299</v>
      </c>
      <c r="D126" s="1" t="s">
        <v>140</v>
      </c>
      <c r="E126" s="1" t="s">
        <v>234</v>
      </c>
      <c r="F126" s="1" t="str">
        <f>IF(ISBLANK(E126), "", Table2[[#This Row],[unique_id]])</f>
        <v>hue_ambiance_lamp_8</v>
      </c>
      <c r="G126" s="1" t="s">
        <v>246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x14ac:dyDescent="0.2">
      <c r="A127" s="1">
        <v>1544</v>
      </c>
      <c r="B127" s="1" t="s">
        <v>28</v>
      </c>
      <c r="C127" s="1" t="s">
        <v>299</v>
      </c>
      <c r="D127" s="1" t="s">
        <v>140</v>
      </c>
      <c r="E127" s="1" t="s">
        <v>482</v>
      </c>
      <c r="F127" s="1" t="str">
        <f>IF(ISBLANK(E127), "", Table2[[#This Row],[unique_id]])</f>
        <v>wardrobe_main</v>
      </c>
      <c r="G127" s="1" t="s">
        <v>250</v>
      </c>
      <c r="H127" s="1" t="s">
        <v>142</v>
      </c>
      <c r="I127" s="1" t="s">
        <v>135</v>
      </c>
      <c r="J127" s="1" t="s">
        <v>485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x14ac:dyDescent="0.2">
      <c r="A128" s="1">
        <v>1545</v>
      </c>
      <c r="B128" s="1" t="s">
        <v>28</v>
      </c>
      <c r="C128" s="1" t="s">
        <v>299</v>
      </c>
      <c r="D128" s="1" t="s">
        <v>140</v>
      </c>
      <c r="E128" s="1" t="s">
        <v>235</v>
      </c>
      <c r="F128" s="1" t="str">
        <f>IF(ISBLANK(E128), "", Table2[[#This Row],[unique_id]])</f>
        <v>hue_ambiance_lamp_9</v>
      </c>
      <c r="G128" s="1" t="s">
        <v>250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x14ac:dyDescent="0.2">
      <c r="A129" s="1">
        <v>1546</v>
      </c>
      <c r="B129" s="1" t="s">
        <v>28</v>
      </c>
      <c r="C129" s="1" t="s">
        <v>298</v>
      </c>
      <c r="D129" s="1" t="s">
        <v>137</v>
      </c>
      <c r="E129" s="1" t="s">
        <v>350</v>
      </c>
      <c r="F129" s="1" t="str">
        <f>IF(ISBLANK(E129), "", Table2[[#This Row],[unique_id]])</f>
        <v>deck_lights</v>
      </c>
      <c r="G129" s="1" t="s">
        <v>468</v>
      </c>
      <c r="H129" s="1" t="s">
        <v>142</v>
      </c>
      <c r="I129" s="1" t="s">
        <v>135</v>
      </c>
      <c r="K129" s="1" t="s">
        <v>139</v>
      </c>
      <c r="R129" s="1" t="s">
        <v>453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x14ac:dyDescent="0.2">
      <c r="A130" s="1">
        <v>1547</v>
      </c>
      <c r="B130" s="1" t="s">
        <v>28</v>
      </c>
      <c r="C130" s="1" t="s">
        <v>574</v>
      </c>
      <c r="D130" s="1" t="s">
        <v>579</v>
      </c>
      <c r="E130" s="1" t="s">
        <v>578</v>
      </c>
      <c r="F130" s="1" t="str">
        <f>IF(ISBLANK(E130), "", Table2[[#This Row],[unique_id]])</f>
        <v>column_break</v>
      </c>
      <c r="G130" s="1" t="s">
        <v>575</v>
      </c>
      <c r="H130" s="1" t="s">
        <v>142</v>
      </c>
      <c r="I130" s="1" t="s">
        <v>135</v>
      </c>
      <c r="K130" s="1" t="s">
        <v>576</v>
      </c>
      <c r="L130" s="1" t="s">
        <v>577</v>
      </c>
      <c r="T130" s="2"/>
      <c r="AI130" s="28" t="str">
        <f>IF(OR(ISBLANK(AG130), ISBLANK(AH130)), "", _xlfn.CONCAT("[[""mac"", """, AG130, """], [""ip"", """, AH130, """]]"))</f>
        <v/>
      </c>
    </row>
    <row r="131" spans="1:35" x14ac:dyDescent="0.2">
      <c r="A131" s="1">
        <v>1600</v>
      </c>
      <c r="B131" s="1" t="s">
        <v>28</v>
      </c>
      <c r="C131" s="1" t="s">
        <v>438</v>
      </c>
      <c r="D131" s="1" t="s">
        <v>137</v>
      </c>
      <c r="E131" s="1" t="s">
        <v>436</v>
      </c>
      <c r="F131" s="1" t="str">
        <f>IF(ISBLANK(E131), "", Table2[[#This Row],[unique_id]])</f>
        <v>adaptive_lighting_default</v>
      </c>
      <c r="G131" s="1" t="s">
        <v>444</v>
      </c>
      <c r="H131" s="1" t="s">
        <v>455</v>
      </c>
      <c r="I131" s="1" t="s">
        <v>135</v>
      </c>
      <c r="K131" s="1" t="s">
        <v>375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x14ac:dyDescent="0.2">
      <c r="A132" s="1">
        <v>1601</v>
      </c>
      <c r="B132" s="1" t="s">
        <v>28</v>
      </c>
      <c r="C132" s="1" t="s">
        <v>438</v>
      </c>
      <c r="D132" s="1" t="s">
        <v>137</v>
      </c>
      <c r="E132" s="1" t="s">
        <v>437</v>
      </c>
      <c r="F132" s="1" t="str">
        <f>IF(ISBLANK(E132), "", Table2[[#This Row],[unique_id]])</f>
        <v>adaptive_lighting_sleep_mode_default</v>
      </c>
      <c r="G132" s="1" t="s">
        <v>441</v>
      </c>
      <c r="H132" s="1" t="s">
        <v>455</v>
      </c>
      <c r="I132" s="1" t="s">
        <v>135</v>
      </c>
      <c r="K132" s="1" t="s">
        <v>375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x14ac:dyDescent="0.2">
      <c r="A133" s="1">
        <v>1602</v>
      </c>
      <c r="B133" s="1" t="s">
        <v>28</v>
      </c>
      <c r="C133" s="1" t="s">
        <v>438</v>
      </c>
      <c r="D133" s="1" t="s">
        <v>137</v>
      </c>
      <c r="E133" s="1" t="s">
        <v>439</v>
      </c>
      <c r="F133" s="1" t="str">
        <f>IF(ISBLANK(E133), "", Table2[[#This Row],[unique_id]])</f>
        <v>adaptive_lighting_adapt_color_default</v>
      </c>
      <c r="G133" s="1" t="s">
        <v>442</v>
      </c>
      <c r="H133" s="1" t="s">
        <v>455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x14ac:dyDescent="0.2">
      <c r="A134" s="1">
        <v>1603</v>
      </c>
      <c r="B134" s="1" t="s">
        <v>28</v>
      </c>
      <c r="C134" s="1" t="s">
        <v>438</v>
      </c>
      <c r="D134" s="1" t="s">
        <v>137</v>
      </c>
      <c r="E134" s="1" t="s">
        <v>440</v>
      </c>
      <c r="F134" s="1" t="str">
        <f>IF(ISBLANK(E134), "", Table2[[#This Row],[unique_id]])</f>
        <v>adaptive_lighting_adapt_brightness_default</v>
      </c>
      <c r="G134" s="1" t="s">
        <v>443</v>
      </c>
      <c r="H134" s="1" t="s">
        <v>455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x14ac:dyDescent="0.2">
      <c r="A135" s="1">
        <v>1604</v>
      </c>
      <c r="B135" s="1" t="s">
        <v>28</v>
      </c>
      <c r="C135" s="1" t="s">
        <v>438</v>
      </c>
      <c r="D135" s="1" t="s">
        <v>137</v>
      </c>
      <c r="E135" s="1" t="s">
        <v>456</v>
      </c>
      <c r="F135" s="1" t="str">
        <f>IF(ISBLANK(E135), "", Table2[[#This Row],[unique_id]])</f>
        <v>adaptive_lighting_bedroom</v>
      </c>
      <c r="G135" s="1" t="s">
        <v>444</v>
      </c>
      <c r="H135" s="1" t="s">
        <v>454</v>
      </c>
      <c r="I135" s="1" t="s">
        <v>135</v>
      </c>
      <c r="K135" s="1" t="s">
        <v>375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x14ac:dyDescent="0.2">
      <c r="A136" s="1">
        <v>1605</v>
      </c>
      <c r="B136" s="1" t="s">
        <v>28</v>
      </c>
      <c r="C136" s="1" t="s">
        <v>438</v>
      </c>
      <c r="D136" s="1" t="s">
        <v>137</v>
      </c>
      <c r="E136" s="1" t="s">
        <v>457</v>
      </c>
      <c r="F136" s="1" t="str">
        <f>IF(ISBLANK(E136), "", Table2[[#This Row],[unique_id]])</f>
        <v>adaptive_lighting_sleep_mode_bedroom</v>
      </c>
      <c r="G136" s="1" t="s">
        <v>441</v>
      </c>
      <c r="H136" s="1" t="s">
        <v>454</v>
      </c>
      <c r="I136" s="1" t="s">
        <v>135</v>
      </c>
      <c r="K136" s="1" t="s">
        <v>375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x14ac:dyDescent="0.2">
      <c r="A137" s="1">
        <v>1606</v>
      </c>
      <c r="B137" s="1" t="s">
        <v>28</v>
      </c>
      <c r="C137" s="1" t="s">
        <v>438</v>
      </c>
      <c r="D137" s="1" t="s">
        <v>137</v>
      </c>
      <c r="E137" s="1" t="s">
        <v>458</v>
      </c>
      <c r="F137" s="1" t="str">
        <f>IF(ISBLANK(E137), "", Table2[[#This Row],[unique_id]])</f>
        <v>adaptive_lighting_adapt_color_bedroom</v>
      </c>
      <c r="G137" s="1" t="s">
        <v>442</v>
      </c>
      <c r="H137" s="1" t="s">
        <v>454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x14ac:dyDescent="0.2">
      <c r="A138" s="1">
        <v>1607</v>
      </c>
      <c r="B138" s="1" t="s">
        <v>28</v>
      </c>
      <c r="C138" s="1" t="s">
        <v>438</v>
      </c>
      <c r="D138" s="1" t="s">
        <v>137</v>
      </c>
      <c r="E138" s="1" t="s">
        <v>459</v>
      </c>
      <c r="F138" s="1" t="str">
        <f>IF(ISBLANK(E138), "", Table2[[#This Row],[unique_id]])</f>
        <v>adaptive_lighting_adapt_brightness_bedroom</v>
      </c>
      <c r="G138" s="1" t="s">
        <v>443</v>
      </c>
      <c r="H138" s="1" t="s">
        <v>454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x14ac:dyDescent="0.2">
      <c r="A139" s="1">
        <v>1608</v>
      </c>
      <c r="B139" s="7" t="s">
        <v>28</v>
      </c>
      <c r="C139" s="7" t="s">
        <v>438</v>
      </c>
      <c r="D139" s="7" t="s">
        <v>137</v>
      </c>
      <c r="E139" s="7" t="s">
        <v>488</v>
      </c>
      <c r="F139" s="1" t="str">
        <f>IF(ISBLANK(E139), "", Table2[[#This Row],[unique_id]])</f>
        <v>adaptive_lighting_night_light</v>
      </c>
      <c r="G139" s="7" t="s">
        <v>444</v>
      </c>
      <c r="H139" s="7" t="s">
        <v>471</v>
      </c>
      <c r="I139" s="7" t="s">
        <v>135</v>
      </c>
      <c r="J139" s="7"/>
      <c r="K139" s="7" t="s">
        <v>375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x14ac:dyDescent="0.2">
      <c r="A140" s="1">
        <v>1609</v>
      </c>
      <c r="B140" s="12" t="s">
        <v>28</v>
      </c>
      <c r="C140" s="12" t="s">
        <v>438</v>
      </c>
      <c r="D140" s="12" t="s">
        <v>137</v>
      </c>
      <c r="E140" s="12" t="s">
        <v>489</v>
      </c>
      <c r="F140" s="1" t="str">
        <f>IF(ISBLANK(E140), "", Table2[[#This Row],[unique_id]])</f>
        <v>adaptive_lighting_sleep_mode_night_light</v>
      </c>
      <c r="G140" s="12" t="s">
        <v>441</v>
      </c>
      <c r="H140" s="12" t="s">
        <v>471</v>
      </c>
      <c r="I140" s="12" t="s">
        <v>135</v>
      </c>
      <c r="J140" s="12"/>
      <c r="K140" s="12" t="s">
        <v>375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x14ac:dyDescent="0.2">
      <c r="A141" s="1">
        <v>1610</v>
      </c>
      <c r="B141" s="12" t="s">
        <v>28</v>
      </c>
      <c r="C141" s="12" t="s">
        <v>438</v>
      </c>
      <c r="D141" s="12" t="s">
        <v>137</v>
      </c>
      <c r="E141" s="12" t="s">
        <v>490</v>
      </c>
      <c r="F141" s="1" t="str">
        <f>IF(ISBLANK(E141), "", Table2[[#This Row],[unique_id]])</f>
        <v>adaptive_lighting_adapt_color_night_light</v>
      </c>
      <c r="G141" s="12" t="s">
        <v>442</v>
      </c>
      <c r="H141" s="12" t="s">
        <v>471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x14ac:dyDescent="0.2">
      <c r="A142" s="1">
        <v>1611</v>
      </c>
      <c r="B142" s="12" t="s">
        <v>28</v>
      </c>
      <c r="C142" s="12" t="s">
        <v>438</v>
      </c>
      <c r="D142" s="12" t="s">
        <v>137</v>
      </c>
      <c r="E142" s="12" t="s">
        <v>491</v>
      </c>
      <c r="F142" s="1" t="str">
        <f>IF(ISBLANK(E142), "", Table2[[#This Row],[unique_id]])</f>
        <v>adaptive_lighting_adapt_brightness_night_light</v>
      </c>
      <c r="G142" s="12" t="s">
        <v>443</v>
      </c>
      <c r="H142" s="12" t="s">
        <v>471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x14ac:dyDescent="0.2">
      <c r="A143" s="1">
        <v>2100</v>
      </c>
      <c r="B143" s="4" t="s">
        <v>28</v>
      </c>
      <c r="C143" s="4" t="s">
        <v>158</v>
      </c>
      <c r="D143" s="4" t="s">
        <v>29</v>
      </c>
      <c r="E143" s="4" t="s">
        <v>555</v>
      </c>
      <c r="F143" s="1" t="str">
        <f>IF(ISBLANK(E143), "", Table2[[#This Row],[unique_id]])</f>
        <v>home_peak_power</v>
      </c>
      <c r="G143" s="4" t="s">
        <v>558</v>
      </c>
      <c r="H143" s="4" t="s">
        <v>335</v>
      </c>
      <c r="I143" s="4" t="s">
        <v>145</v>
      </c>
      <c r="J143" s="4"/>
      <c r="K143" s="4" t="s">
        <v>92</v>
      </c>
      <c r="P143" s="1" t="s">
        <v>572</v>
      </c>
      <c r="R143" s="1" t="s">
        <v>337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x14ac:dyDescent="0.2">
      <c r="A144" s="1">
        <v>2101</v>
      </c>
      <c r="B144" s="1" t="s">
        <v>28</v>
      </c>
      <c r="C144" s="1" t="s">
        <v>158</v>
      </c>
      <c r="D144" s="1" t="s">
        <v>29</v>
      </c>
      <c r="E144" s="1" t="s">
        <v>556</v>
      </c>
      <c r="F144" s="1" t="str">
        <f>IF(ISBLANK(E144), "", Table2[[#This Row],[unique_id]])</f>
        <v>home_base_power</v>
      </c>
      <c r="G144" s="1" t="s">
        <v>557</v>
      </c>
      <c r="H144" s="1" t="s">
        <v>335</v>
      </c>
      <c r="I144" s="1" t="s">
        <v>145</v>
      </c>
      <c r="K144" s="1" t="s">
        <v>92</v>
      </c>
      <c r="P144" s="1" t="s">
        <v>572</v>
      </c>
      <c r="R144" s="1" t="s">
        <v>337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x14ac:dyDescent="0.2">
      <c r="A145" s="1">
        <v>2102</v>
      </c>
      <c r="B145" s="1" t="s">
        <v>28</v>
      </c>
      <c r="C145" s="1" t="s">
        <v>158</v>
      </c>
      <c r="D145" s="1" t="s">
        <v>29</v>
      </c>
      <c r="E145" s="1" t="s">
        <v>293</v>
      </c>
      <c r="F145" s="1" t="str">
        <f>IF(ISBLANK(E145), "", Table2[[#This Row],[unique_id]])</f>
        <v>home_power</v>
      </c>
      <c r="G145" s="1" t="s">
        <v>559</v>
      </c>
      <c r="H145" s="1" t="s">
        <v>335</v>
      </c>
      <c r="I145" s="1" t="s">
        <v>145</v>
      </c>
      <c r="K145" s="1" t="s">
        <v>92</v>
      </c>
      <c r="P145" s="1" t="s">
        <v>572</v>
      </c>
      <c r="R145" s="1" t="s">
        <v>337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5007</v>
      </c>
      <c r="B146" s="7" t="s">
        <v>28</v>
      </c>
      <c r="C146" s="7" t="s">
        <v>677</v>
      </c>
      <c r="D146" s="7"/>
      <c r="E146" s="7"/>
      <c r="G146" s="7"/>
      <c r="H146" s="7"/>
      <c r="I146" s="7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679</v>
      </c>
      <c r="AA146" s="2" t="s">
        <v>680</v>
      </c>
      <c r="AB146" s="1" t="s">
        <v>683</v>
      </c>
      <c r="AC146" s="1" t="s">
        <v>685</v>
      </c>
      <c r="AD146" s="1" t="s">
        <v>386</v>
      </c>
      <c r="AE146" s="1" t="s">
        <v>30</v>
      </c>
      <c r="AF146" s="1" t="s">
        <v>747</v>
      </c>
      <c r="AG146" s="1" t="s">
        <v>687</v>
      </c>
      <c r="AH146" s="7" t="s">
        <v>745</v>
      </c>
      <c r="AI146" s="28" t="str">
        <f>IF(OR(ISBLANK(AG146), ISBLANK(AH146)), "", _xlfn.CONCAT("[[""mac"", """, AG146, """], [""ip"", """, AH146, """]]"))</f>
        <v>[["mac", "c8:2a:14:55:c7:0c"], ["ip", "10.0.2.13"]]</v>
      </c>
      <c r="AJ146" s="1"/>
    </row>
    <row r="147" spans="1:36" x14ac:dyDescent="0.2">
      <c r="A147" s="1">
        <v>5008</v>
      </c>
      <c r="B147" s="1" t="s">
        <v>28</v>
      </c>
      <c r="C147" s="1" t="s">
        <v>299</v>
      </c>
      <c r="E147" s="7"/>
      <c r="F147" s="28"/>
      <c r="I147" s="7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673</v>
      </c>
      <c r="AA147" s="2" t="s">
        <v>671</v>
      </c>
      <c r="AB147" s="1" t="s">
        <v>794</v>
      </c>
      <c r="AC147" s="4" t="s">
        <v>672</v>
      </c>
      <c r="AD147" s="1" t="s">
        <v>674</v>
      </c>
      <c r="AE147" s="1" t="s">
        <v>30</v>
      </c>
      <c r="AF147" s="1" t="s">
        <v>747</v>
      </c>
      <c r="AG147" s="1" t="s">
        <v>675</v>
      </c>
      <c r="AH147" s="1" t="s">
        <v>728</v>
      </c>
      <c r="AI147" s="28" t="str">
        <f>IF(OR(ISBLANK(AG147), ISBLANK(AH147)), "", _xlfn.CONCAT("[[""mac"", """, AG147, """], [""ip"", """, AH147, """]]"))</f>
        <v>[["mac", "ec:b5:fa:03:5d:88"], ["ip", "10.0.2.20"]]</v>
      </c>
    </row>
    <row r="148" spans="1:36" x14ac:dyDescent="0.2">
      <c r="A148" s="1">
        <v>5009</v>
      </c>
      <c r="B148" s="1" t="s">
        <v>273</v>
      </c>
      <c r="C148" s="1" t="s">
        <v>713</v>
      </c>
      <c r="E148" s="7"/>
      <c r="F148" s="28" t="str">
        <f>IF(ISBLANK(E148), "", Table2[[#This Row],[unique_id]])</f>
        <v/>
      </c>
      <c r="I148" s="7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">
        <v>714</v>
      </c>
      <c r="AA148" s="2" t="s">
        <v>717</v>
      </c>
      <c r="AB148" s="1" t="s">
        <v>716</v>
      </c>
      <c r="AC148" s="4" t="s">
        <v>718</v>
      </c>
      <c r="AD148" s="1" t="s">
        <v>197</v>
      </c>
      <c r="AE148" s="1" t="s">
        <v>715</v>
      </c>
      <c r="AF148" s="1" t="s">
        <v>747</v>
      </c>
      <c r="AG148" s="31" t="s">
        <v>709</v>
      </c>
      <c r="AH148" s="33" t="s">
        <v>729</v>
      </c>
      <c r="AI148" s="28" t="str">
        <f>IF(OR(ISBLANK(AG148), ISBLANK(AH148)), "", _xlfn.CONCAT("[[""mac"", """, AG148, """], [""ip"", """, AH148, """]]"))</f>
        <v>[["mac", "00:00:00:00:00:00"], ["ip", "10.0.2.21"]]</v>
      </c>
    </row>
    <row r="149" spans="1:36" x14ac:dyDescent="0.2">
      <c r="A149" s="1">
        <v>2106</v>
      </c>
      <c r="B149" s="1" t="s">
        <v>28</v>
      </c>
      <c r="C149" s="1" t="s">
        <v>158</v>
      </c>
      <c r="D149" s="1" t="s">
        <v>29</v>
      </c>
      <c r="E149" s="1" t="s">
        <v>562</v>
      </c>
      <c r="F149" s="1" t="str">
        <f>IF(ISBLANK(E149), "", Table2[[#This Row],[unique_id]])</f>
        <v>home_lights_power</v>
      </c>
      <c r="G149" s="1" t="s">
        <v>564</v>
      </c>
      <c r="H149" s="1" t="s">
        <v>335</v>
      </c>
      <c r="I149" s="1" t="s">
        <v>145</v>
      </c>
      <c r="K149" s="1" t="s">
        <v>139</v>
      </c>
      <c r="P149" s="1" t="s">
        <v>572</v>
      </c>
      <c r="R149" s="1" t="s">
        <v>337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customHeight="1" x14ac:dyDescent="0.2">
      <c r="A150" s="1">
        <v>2107</v>
      </c>
      <c r="B150" s="1" t="s">
        <v>28</v>
      </c>
      <c r="C150" s="1" t="s">
        <v>158</v>
      </c>
      <c r="D150" s="1" t="s">
        <v>29</v>
      </c>
      <c r="E150" s="1" t="s">
        <v>563</v>
      </c>
      <c r="F150" s="1" t="str">
        <f>IF(ISBLANK(E150), "", Table2[[#This Row],[unique_id]])</f>
        <v>home_fans_power</v>
      </c>
      <c r="G150" s="1" t="s">
        <v>565</v>
      </c>
      <c r="H150" s="1" t="s">
        <v>335</v>
      </c>
      <c r="I150" s="1" t="s">
        <v>145</v>
      </c>
      <c r="K150" s="1" t="s">
        <v>139</v>
      </c>
      <c r="P150" s="1" t="s">
        <v>572</v>
      </c>
      <c r="R150" s="1" t="s">
        <v>337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customHeight="1" x14ac:dyDescent="0.2">
      <c r="A151" s="1">
        <v>2108</v>
      </c>
      <c r="B151" s="1" t="s">
        <v>273</v>
      </c>
      <c r="C151" s="1" t="s">
        <v>158</v>
      </c>
      <c r="D151" s="1" t="s">
        <v>29</v>
      </c>
      <c r="E151" s="1" t="s">
        <v>554</v>
      </c>
      <c r="F151" s="1" t="str">
        <f>IF(ISBLANK(E151), "", Table2[[#This Row],[unique_id]])</f>
        <v>pool_filter_power</v>
      </c>
      <c r="G151" s="1" t="s">
        <v>553</v>
      </c>
      <c r="H151" s="1" t="s">
        <v>335</v>
      </c>
      <c r="I151" s="1" t="s">
        <v>145</v>
      </c>
      <c r="K151" s="1" t="s">
        <v>139</v>
      </c>
      <c r="P151" s="1" t="s">
        <v>572</v>
      </c>
      <c r="R151" s="1" t="s">
        <v>337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customHeight="1" x14ac:dyDescent="0.2">
      <c r="A152" s="1">
        <v>2109</v>
      </c>
      <c r="B152" s="1" t="s">
        <v>273</v>
      </c>
      <c r="C152" s="1" t="s">
        <v>158</v>
      </c>
      <c r="D152" s="1" t="s">
        <v>29</v>
      </c>
      <c r="E152" s="1" t="s">
        <v>308</v>
      </c>
      <c r="F152" s="1" t="str">
        <f>IF(ISBLANK(E152), "", Table2[[#This Row],[unique_id]])</f>
        <v>roof_water_heater_booster_power</v>
      </c>
      <c r="G152" s="1" t="s">
        <v>307</v>
      </c>
      <c r="H152" s="1" t="s">
        <v>335</v>
      </c>
      <c r="I152" s="1" t="s">
        <v>145</v>
      </c>
      <c r="K152" s="1" t="s">
        <v>139</v>
      </c>
      <c r="P152" s="1" t="s">
        <v>572</v>
      </c>
      <c r="R152" s="1" t="s">
        <v>337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2605</v>
      </c>
      <c r="B153" s="1" t="s">
        <v>28</v>
      </c>
      <c r="C153" s="1" t="s">
        <v>198</v>
      </c>
      <c r="D153" s="1" t="s">
        <v>150</v>
      </c>
      <c r="E153" s="1" t="s">
        <v>389</v>
      </c>
      <c r="F153" s="1" t="str">
        <f>IF(ISBLANK(E153), "", Table2[[#This Row],[unique_id]])</f>
        <v>parents_speaker</v>
      </c>
      <c r="G153" s="1" t="s">
        <v>381</v>
      </c>
      <c r="H153" s="1" t="s">
        <v>397</v>
      </c>
      <c r="I153" s="1" t="s">
        <v>149</v>
      </c>
      <c r="K153" s="1" t="s">
        <v>139</v>
      </c>
      <c r="L153" s="1" t="s">
        <v>396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sonos-parents-speaker</v>
      </c>
      <c r="AA153" s="2" t="s">
        <v>645</v>
      </c>
      <c r="AB153" s="1" t="s">
        <v>646</v>
      </c>
      <c r="AC153" s="1" t="s">
        <v>648</v>
      </c>
      <c r="AD153" s="1" t="str">
        <f>IF(OR(ISBLANK(AG153), ISBLANK(AH153)), "", Table2[[#This Row],[device_via_device]])</f>
        <v>Sonos</v>
      </c>
      <c r="AE153" s="1" t="s">
        <v>241</v>
      </c>
      <c r="AF153" s="1" t="s">
        <v>747</v>
      </c>
      <c r="AG153" s="1" t="s">
        <v>650</v>
      </c>
      <c r="AH153" s="34" t="s">
        <v>730</v>
      </c>
      <c r="AI153" s="28" t="str">
        <f>IF(OR(ISBLANK(AG153), ISBLANK(AH153)), "", _xlfn.CONCAT("[[""mac"", """, AG153, """], [""ip"", """, AH153, """]]"))</f>
        <v>[["mac", "5c:aa:fd:d1:23:be"], ["ip", "10.0.2.40"]]</v>
      </c>
    </row>
    <row r="154" spans="1:36" x14ac:dyDescent="0.2">
      <c r="A154" s="1">
        <v>2607</v>
      </c>
      <c r="B154" s="1" t="s">
        <v>28</v>
      </c>
      <c r="C154" s="1" t="s">
        <v>198</v>
      </c>
      <c r="D154" s="1" t="s">
        <v>150</v>
      </c>
      <c r="E154" s="1" t="s">
        <v>383</v>
      </c>
      <c r="F154" s="1" t="str">
        <f>IF(ISBLANK(E154), "", Table2[[#This Row],[unique_id]])</f>
        <v>kitchen_home</v>
      </c>
      <c r="G154" s="1" t="s">
        <v>382</v>
      </c>
      <c r="H154" s="1" t="s">
        <v>397</v>
      </c>
      <c r="I154" s="1" t="s">
        <v>149</v>
      </c>
      <c r="K154" s="1" t="s">
        <v>139</v>
      </c>
      <c r="L154" s="1" t="s">
        <v>396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sonos-kitchen-home</v>
      </c>
      <c r="AA154" s="2" t="s">
        <v>645</v>
      </c>
      <c r="AB154" s="1" t="s">
        <v>647</v>
      </c>
      <c r="AC154" s="4" t="s">
        <v>648</v>
      </c>
      <c r="AD154" s="1" t="str">
        <f>IF(OR(ISBLANK(AG154), ISBLANK(AH154)), "", Table2[[#This Row],[device_via_device]])</f>
        <v>Sonos</v>
      </c>
      <c r="AE154" s="1" t="s">
        <v>257</v>
      </c>
      <c r="AF154" s="1" t="s">
        <v>747</v>
      </c>
      <c r="AG154" s="1" t="s">
        <v>652</v>
      </c>
      <c r="AH154" s="34" t="s">
        <v>731</v>
      </c>
      <c r="AI154" s="28" t="str">
        <f>IF(OR(ISBLANK(AG154), ISBLANK(AH154)), "", _xlfn.CONCAT("[[""mac"", """, AG154, """], [""ip"", """, AH154, """]]"))</f>
        <v>[["mac", "48:a6:b8:e2:50:40"], ["ip", "10.0.2.41"]]</v>
      </c>
    </row>
    <row r="155" spans="1:36" x14ac:dyDescent="0.2">
      <c r="A155" s="1">
        <v>2608</v>
      </c>
      <c r="B155" s="1" t="s">
        <v>28</v>
      </c>
      <c r="C155" s="1" t="s">
        <v>198</v>
      </c>
      <c r="D155" s="1" t="s">
        <v>150</v>
      </c>
      <c r="E155" s="1" t="s">
        <v>152</v>
      </c>
      <c r="F155" s="1" t="str">
        <f>IF(ISBLANK(E155), "", Table2[[#This Row],[unique_id]])</f>
        <v>kitchen_speaker</v>
      </c>
      <c r="G155" s="1" t="s">
        <v>206</v>
      </c>
      <c r="H155" s="1" t="s">
        <v>397</v>
      </c>
      <c r="I155" s="1" t="s">
        <v>149</v>
      </c>
      <c r="K155" s="1" t="s">
        <v>139</v>
      </c>
      <c r="L155" s="1" t="s">
        <v>396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sonos-kitchen-speaker</v>
      </c>
      <c r="AA155" s="2" t="s">
        <v>645</v>
      </c>
      <c r="AB155" s="1" t="s">
        <v>646</v>
      </c>
      <c r="AC155" s="4" t="s">
        <v>649</v>
      </c>
      <c r="AD155" s="1" t="str">
        <f>IF(OR(ISBLANK(AG155), ISBLANK(AH155)), "", Table2[[#This Row],[device_via_device]])</f>
        <v>Sonos</v>
      </c>
      <c r="AE155" s="1" t="s">
        <v>257</v>
      </c>
      <c r="AF155" s="1" t="s">
        <v>747</v>
      </c>
      <c r="AG155" s="1" t="s">
        <v>651</v>
      </c>
      <c r="AH155" s="34" t="s">
        <v>732</v>
      </c>
      <c r="AI155" s="28" t="str">
        <f>IF(OR(ISBLANK(AG155), ISBLANK(AH155)), "", _xlfn.CONCAT("[[""mac"", """, AG155, """], [""ip"", """, AH155, """]]"))</f>
        <v>[["mac", "5c:aa:fd:f1:a3:d4"], ["ip", "10.0.2.42"]]</v>
      </c>
    </row>
    <row r="156" spans="1:36" x14ac:dyDescent="0.2">
      <c r="A156" s="1">
        <v>2612</v>
      </c>
      <c r="B156" s="1" t="s">
        <v>28</v>
      </c>
      <c r="C156" s="1" t="s">
        <v>386</v>
      </c>
      <c r="D156" s="1" t="s">
        <v>150</v>
      </c>
      <c r="E156" s="1" t="s">
        <v>195</v>
      </c>
      <c r="F156" s="1" t="str">
        <f>IF(ISBLANK(E156), "", Table2[[#This Row],[unique_id]])</f>
        <v>lounge_tv</v>
      </c>
      <c r="G156" s="1" t="s">
        <v>196</v>
      </c>
      <c r="H156" s="1" t="s">
        <v>397</v>
      </c>
      <c r="I156" s="1" t="s">
        <v>149</v>
      </c>
      <c r="K156" s="1" t="s">
        <v>139</v>
      </c>
      <c r="L156" s="1" t="s">
        <v>396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apple-lounge-tv</v>
      </c>
      <c r="AA156" s="2" t="s">
        <v>720</v>
      </c>
      <c r="AB156" s="1" t="s">
        <v>635</v>
      </c>
      <c r="AC156" s="4" t="s">
        <v>721</v>
      </c>
      <c r="AD156" s="1" t="s">
        <v>386</v>
      </c>
      <c r="AE156" s="1" t="s">
        <v>243</v>
      </c>
      <c r="AF156" s="1" t="s">
        <v>747</v>
      </c>
      <c r="AG156" s="32" t="s">
        <v>724</v>
      </c>
      <c r="AH156" s="34" t="s">
        <v>733</v>
      </c>
      <c r="AI156" s="28" t="str">
        <f>IF(OR(ISBLANK(AG156), ISBLANK(AH156)), "", _xlfn.CONCAT("[[""mac"", """, AG156, """], [""ip"", """, AH156, """]]"))</f>
        <v>[["mac", "90:dd:5d:ce:1e:96"], ["ip", "10.0.2.47"]]</v>
      </c>
    </row>
    <row r="157" spans="1:36" x14ac:dyDescent="0.2">
      <c r="A157" s="1">
        <v>2611</v>
      </c>
      <c r="B157" s="1" t="s">
        <v>28</v>
      </c>
      <c r="C157" s="1" t="s">
        <v>386</v>
      </c>
      <c r="D157" s="1" t="s">
        <v>150</v>
      </c>
      <c r="E157" s="1" t="s">
        <v>387</v>
      </c>
      <c r="F157" s="1" t="str">
        <f>IF(ISBLANK(E157), "", Table2[[#This Row],[unique_id]])</f>
        <v>lounge_speaker</v>
      </c>
      <c r="G157" s="1" t="s">
        <v>384</v>
      </c>
      <c r="H157" s="1" t="s">
        <v>397</v>
      </c>
      <c r="I157" s="1" t="s">
        <v>149</v>
      </c>
      <c r="K157" s="1" t="s">
        <v>139</v>
      </c>
      <c r="L157" s="1" t="s">
        <v>396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apple-lounge-speaker</v>
      </c>
      <c r="AA157" s="2" t="s">
        <v>720</v>
      </c>
      <c r="AB157" s="1" t="s">
        <v>646</v>
      </c>
      <c r="AC157" s="1" t="s">
        <v>719</v>
      </c>
      <c r="AD157" s="1" t="s">
        <v>386</v>
      </c>
      <c r="AE157" s="1" t="s">
        <v>243</v>
      </c>
      <c r="AF157" s="1" t="s">
        <v>747</v>
      </c>
      <c r="AG157" s="32" t="s">
        <v>725</v>
      </c>
      <c r="AH157" s="34" t="s">
        <v>734</v>
      </c>
      <c r="AI157" s="28" t="str">
        <f>IF(OR(ISBLANK(AG157), ISBLANK(AH157)), "", _xlfn.CONCAT("[[""mac"", """, AG157, """], [""ip"", """, AH157, """]]"))</f>
        <v>[["mac", "d4:a3:3d:5c:8c:28"], ["ip", "10.0.2.48"]]</v>
      </c>
    </row>
    <row r="158" spans="1:36" x14ac:dyDescent="0.2">
      <c r="A158" s="1">
        <v>2600</v>
      </c>
      <c r="B158" s="1" t="s">
        <v>273</v>
      </c>
      <c r="C158" s="1" t="s">
        <v>301</v>
      </c>
      <c r="D158" s="1" t="s">
        <v>150</v>
      </c>
      <c r="E158" s="1" t="s">
        <v>151</v>
      </c>
      <c r="F158" s="1" t="str">
        <f>IF(ISBLANK(E158), "", Table2[[#This Row],[unique_id]])</f>
        <v>ada_home</v>
      </c>
      <c r="G158" s="1" t="s">
        <v>205</v>
      </c>
      <c r="H158" s="1" t="s">
        <v>397</v>
      </c>
      <c r="I158" s="1" t="s">
        <v>149</v>
      </c>
      <c r="K158" s="1" t="s">
        <v>139</v>
      </c>
      <c r="L158" s="1" t="s">
        <v>396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google-ada-home</v>
      </c>
      <c r="AA158" s="2" t="s">
        <v>712</v>
      </c>
      <c r="AB158" s="1" t="s">
        <v>647</v>
      </c>
      <c r="AC158" s="1" t="s">
        <v>710</v>
      </c>
      <c r="AD158" s="1" t="s">
        <v>301</v>
      </c>
      <c r="AE158" s="1" t="s">
        <v>133</v>
      </c>
      <c r="AF158" s="1" t="s">
        <v>747</v>
      </c>
      <c r="AG158" s="31" t="s">
        <v>709</v>
      </c>
      <c r="AH158" s="34" t="s">
        <v>735</v>
      </c>
      <c r="AI158" s="28" t="str">
        <f>IF(OR(ISBLANK(AG158), ISBLANK(AH158)), "", _xlfn.CONCAT("[[""mac"", """, AG158, """], [""ip"", """, AH158, """]]"))</f>
        <v>[["mac", "00:00:00:00:00:00"], ["ip", "10.0.2.50"]]</v>
      </c>
    </row>
    <row r="159" spans="1:36" x14ac:dyDescent="0.2">
      <c r="A159" s="1">
        <v>2601</v>
      </c>
      <c r="B159" s="1" t="s">
        <v>273</v>
      </c>
      <c r="C159" s="1" t="s">
        <v>301</v>
      </c>
      <c r="D159" s="1" t="s">
        <v>150</v>
      </c>
      <c r="E159" s="1" t="s">
        <v>376</v>
      </c>
      <c r="F159" s="1" t="str">
        <f>IF(ISBLANK(E159), "", Table2[[#This Row],[unique_id]])</f>
        <v>edwin_home</v>
      </c>
      <c r="G159" s="1" t="s">
        <v>378</v>
      </c>
      <c r="H159" s="1" t="s">
        <v>397</v>
      </c>
      <c r="I159" s="1" t="s">
        <v>149</v>
      </c>
      <c r="K159" s="1" t="s">
        <v>139</v>
      </c>
      <c r="L159" s="1" t="s">
        <v>396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google-edwin-home</v>
      </c>
      <c r="AA159" s="2" t="s">
        <v>712</v>
      </c>
      <c r="AB159" s="1" t="s">
        <v>647</v>
      </c>
      <c r="AC159" s="1" t="s">
        <v>710</v>
      </c>
      <c r="AD159" s="1" t="s">
        <v>301</v>
      </c>
      <c r="AE159" s="1" t="s">
        <v>129</v>
      </c>
      <c r="AF159" s="1" t="s">
        <v>747</v>
      </c>
      <c r="AG159" s="31" t="s">
        <v>709</v>
      </c>
      <c r="AH159" s="34" t="s">
        <v>736</v>
      </c>
      <c r="AI159" s="28" t="str">
        <f>IF(OR(ISBLANK(AG159), ISBLANK(AH159)), "", _xlfn.CONCAT("[[""mac"", """, AG159, """], [""ip"", """, AH159, """]]"))</f>
        <v>[["mac", "00:00:00:00:00:00"], ["ip", "10.0.2.51"]]</v>
      </c>
    </row>
    <row r="160" spans="1:36" x14ac:dyDescent="0.2">
      <c r="A160" s="1">
        <v>2603</v>
      </c>
      <c r="B160" s="1" t="s">
        <v>273</v>
      </c>
      <c r="C160" s="1" t="s">
        <v>301</v>
      </c>
      <c r="D160" s="1" t="s">
        <v>150</v>
      </c>
      <c r="E160" s="1" t="s">
        <v>390</v>
      </c>
      <c r="F160" s="1" t="str">
        <f>IF(ISBLANK(E160), "", Table2[[#This Row],[unique_id]])</f>
        <v>parents_home</v>
      </c>
      <c r="G160" s="1" t="s">
        <v>380</v>
      </c>
      <c r="H160" s="1" t="s">
        <v>397</v>
      </c>
      <c r="I160" s="1" t="s">
        <v>149</v>
      </c>
      <c r="K160" s="1" t="s">
        <v>139</v>
      </c>
      <c r="L160" s="1" t="s">
        <v>396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google-parents-home</v>
      </c>
      <c r="AA160" s="2" t="s">
        <v>712</v>
      </c>
      <c r="AB160" s="1" t="s">
        <v>647</v>
      </c>
      <c r="AC160" s="1" t="s">
        <v>710</v>
      </c>
      <c r="AD160" s="1" t="s">
        <v>301</v>
      </c>
      <c r="AE160" s="1" t="s">
        <v>241</v>
      </c>
      <c r="AF160" s="1" t="s">
        <v>747</v>
      </c>
      <c r="AG160" s="31" t="s">
        <v>709</v>
      </c>
      <c r="AH160" s="34" t="s">
        <v>737</v>
      </c>
      <c r="AI160" s="28" t="str">
        <f>IF(OR(ISBLANK(AG160), ISBLANK(AH160)), "", _xlfn.CONCAT("[[""mac"", """, AG160, """], [""ip"", """, AH160, """]]"))</f>
        <v>[["mac", "00:00:00:00:00:00"], ["ip", "10.0.2.52"]]</v>
      </c>
    </row>
    <row r="161" spans="1:36" x14ac:dyDescent="0.2">
      <c r="A161" s="1">
        <v>2604</v>
      </c>
      <c r="B161" s="1" t="s">
        <v>273</v>
      </c>
      <c r="C161" s="1" t="s">
        <v>301</v>
      </c>
      <c r="D161" s="1" t="s">
        <v>150</v>
      </c>
      <c r="E161" s="1" t="s">
        <v>388</v>
      </c>
      <c r="F161" s="1" t="str">
        <f>IF(ISBLANK(E161), "", Table2[[#This Row],[unique_id]])</f>
        <v>parents_tv</v>
      </c>
      <c r="G161" s="1" t="s">
        <v>385</v>
      </c>
      <c r="H161" s="1" t="s">
        <v>397</v>
      </c>
      <c r="I161" s="1" t="s">
        <v>149</v>
      </c>
      <c r="K161" s="1" t="s">
        <v>139</v>
      </c>
      <c r="L161" s="1" t="s">
        <v>396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google-parents-tv</v>
      </c>
      <c r="AA161" s="2" t="s">
        <v>712</v>
      </c>
      <c r="AB161" s="1" t="s">
        <v>635</v>
      </c>
      <c r="AC161" s="1" t="s">
        <v>711</v>
      </c>
      <c r="AD161" s="1" t="s">
        <v>301</v>
      </c>
      <c r="AE161" s="1" t="s">
        <v>241</v>
      </c>
      <c r="AF161" s="1" t="s">
        <v>747</v>
      </c>
      <c r="AG161" s="31" t="s">
        <v>709</v>
      </c>
      <c r="AH161" s="34" t="s">
        <v>738</v>
      </c>
      <c r="AI161" s="28" t="str">
        <f>IF(OR(ISBLANK(AG161), ISBLANK(AH161)), "", _xlfn.CONCAT("[[""mac"", """, AG161, """], [""ip"", """, AH161, """]]"))</f>
        <v>[["mac", "00:00:00:00:00:00"], ["ip", "10.0.2.53"]]</v>
      </c>
    </row>
    <row r="162" spans="1:36" x14ac:dyDescent="0.2">
      <c r="A162" s="1">
        <v>2610</v>
      </c>
      <c r="B162" s="1" t="s">
        <v>273</v>
      </c>
      <c r="C162" s="1" t="s">
        <v>301</v>
      </c>
      <c r="D162" s="1" t="s">
        <v>150</v>
      </c>
      <c r="E162" s="1" t="s">
        <v>377</v>
      </c>
      <c r="F162" s="1" t="str">
        <f>IF(ISBLANK(E162), "", Table2[[#This Row],[unique_id]])</f>
        <v>lounge_home</v>
      </c>
      <c r="G162" s="1" t="s">
        <v>379</v>
      </c>
      <c r="H162" s="1" t="s">
        <v>397</v>
      </c>
      <c r="I162" s="1" t="s">
        <v>149</v>
      </c>
      <c r="K162" s="1" t="s">
        <v>139</v>
      </c>
      <c r="L162" s="1" t="s">
        <v>396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google-lounge-home</v>
      </c>
      <c r="AA162" s="2" t="s">
        <v>712</v>
      </c>
      <c r="AB162" s="1" t="s">
        <v>647</v>
      </c>
      <c r="AC162" s="1" t="s">
        <v>710</v>
      </c>
      <c r="AD162" s="1" t="s">
        <v>301</v>
      </c>
      <c r="AE162" s="1" t="s">
        <v>243</v>
      </c>
      <c r="AF162" s="1" t="s">
        <v>747</v>
      </c>
      <c r="AG162" s="31" t="s">
        <v>709</v>
      </c>
      <c r="AH162" s="34" t="s">
        <v>739</v>
      </c>
      <c r="AI162" s="28" t="str">
        <f>IF(OR(ISBLANK(AG162), ISBLANK(AH162)), "", _xlfn.CONCAT("[[""mac"", """, AG162, """], [""ip"", """, AH162, """]]"))</f>
        <v>[["mac", "00:00:00:00:00:00"], ["ip", "10.0.2.54"]]</v>
      </c>
    </row>
    <row r="163" spans="1:36" x14ac:dyDescent="0.2">
      <c r="A163" s="1">
        <v>5004</v>
      </c>
      <c r="B163" s="7" t="s">
        <v>273</v>
      </c>
      <c r="C163" s="7" t="s">
        <v>703</v>
      </c>
      <c r="D163" s="7"/>
      <c r="E163" s="7"/>
      <c r="G163" s="7"/>
      <c r="H163" s="7"/>
      <c r="I163" s="7"/>
      <c r="J163" s="7"/>
      <c r="K163" s="7"/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">
        <v>704</v>
      </c>
      <c r="AA163" s="2" t="s">
        <v>706</v>
      </c>
      <c r="AB163" s="1" t="s">
        <v>708</v>
      </c>
      <c r="AC163" s="4" t="s">
        <v>705</v>
      </c>
      <c r="AD163" s="1" t="s">
        <v>707</v>
      </c>
      <c r="AE163" s="1" t="s">
        <v>30</v>
      </c>
      <c r="AF163" s="1" t="s">
        <v>772</v>
      </c>
      <c r="AG163" s="31" t="s">
        <v>709</v>
      </c>
      <c r="AH163" s="33" t="s">
        <v>773</v>
      </c>
      <c r="AI163" s="28" t="str">
        <f>IF(OR(ISBLANK(AG163), ISBLANK(AH163)), "", _xlfn.CONCAT("[[""mac"", """, AG163, """], [""ip"", """, AH163, """]]"))</f>
        <v>[["mac", "00:00:00:00:00:00"], ["ip", "10.0.4.10"]]</v>
      </c>
      <c r="AJ163" s="1"/>
    </row>
    <row r="164" spans="1:36" x14ac:dyDescent="0.2">
      <c r="A164" s="1">
        <v>5010</v>
      </c>
      <c r="B164" s="1" t="s">
        <v>28</v>
      </c>
      <c r="C164" s="1" t="s">
        <v>695</v>
      </c>
      <c r="E164" s="7"/>
      <c r="I164" s="7"/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">
        <v>694</v>
      </c>
      <c r="AA164" s="2" t="s">
        <v>693</v>
      </c>
      <c r="AB164" s="1" t="s">
        <v>691</v>
      </c>
      <c r="AC164" s="4" t="s">
        <v>692</v>
      </c>
      <c r="AD164" s="1" t="s">
        <v>690</v>
      </c>
      <c r="AE164" s="1" t="s">
        <v>30</v>
      </c>
      <c r="AF164" s="1" t="s">
        <v>793</v>
      </c>
      <c r="AG164" s="1" t="s">
        <v>689</v>
      </c>
      <c r="AH164" s="33" t="s">
        <v>740</v>
      </c>
      <c r="AI164" s="28" t="str">
        <f>IF(OR(ISBLANK(AG164), ISBLANK(AH164)), "", _xlfn.CONCAT("[[""mac"", """, AG164, """], [""ip"", """, AH164, """]]"))</f>
        <v>[["mac", "30:05:5c:8a:ff:10"], ["ip", "10.0.6.10"]]</v>
      </c>
      <c r="AJ164" s="1"/>
    </row>
    <row r="165" spans="1:36" x14ac:dyDescent="0.2">
      <c r="A165" s="1">
        <v>2122</v>
      </c>
      <c r="B165" s="1" t="s">
        <v>28</v>
      </c>
      <c r="C165" s="1" t="s">
        <v>574</v>
      </c>
      <c r="D165" s="1" t="s">
        <v>579</v>
      </c>
      <c r="E165" s="1" t="s">
        <v>578</v>
      </c>
      <c r="F165" s="1" t="str">
        <f>IF(ISBLANK(E165), "", Table2[[#This Row],[unique_id]])</f>
        <v>column_break</v>
      </c>
      <c r="G165" s="1" t="s">
        <v>575</v>
      </c>
      <c r="H165" s="1" t="s">
        <v>335</v>
      </c>
      <c r="I165" s="1" t="s">
        <v>145</v>
      </c>
      <c r="K165" s="1" t="s">
        <v>576</v>
      </c>
      <c r="L165" s="1" t="s">
        <v>577</v>
      </c>
      <c r="T165" s="2"/>
      <c r="AI165" s="28" t="str">
        <f>IF(OR(ISBLANK(AG165), ISBLANK(AH165)), "", _xlfn.CONCAT("[[""mac"", """, AG165, """], [""ip"", """, AH165, """]]"))</f>
        <v/>
      </c>
    </row>
    <row r="166" spans="1:36" x14ac:dyDescent="0.2">
      <c r="A166" s="1">
        <v>2700</v>
      </c>
      <c r="B166" s="1" t="s">
        <v>28</v>
      </c>
      <c r="C166" s="1" t="s">
        <v>300</v>
      </c>
      <c r="D166" s="1" t="s">
        <v>153</v>
      </c>
      <c r="E166" s="1" t="s">
        <v>154</v>
      </c>
      <c r="F166" s="1" t="str">
        <f>IF(ISBLANK(E166), "", Table2[[#This Row],[unique_id]])</f>
        <v>uvc_ada_medium</v>
      </c>
      <c r="G166" s="1" t="s">
        <v>133</v>
      </c>
      <c r="H166" s="1" t="s">
        <v>580</v>
      </c>
      <c r="I166" s="1" t="s">
        <v>264</v>
      </c>
      <c r="K166" s="1" t="s">
        <v>139</v>
      </c>
      <c r="L166" s="1" t="s">
        <v>398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">
        <v>699</v>
      </c>
      <c r="AA166" s="2" t="s">
        <v>701</v>
      </c>
      <c r="AB166" s="1" t="s">
        <v>702</v>
      </c>
      <c r="AC166" s="4" t="s">
        <v>698</v>
      </c>
      <c r="AD166" s="1" t="s">
        <v>300</v>
      </c>
      <c r="AE166" s="1" t="s">
        <v>133</v>
      </c>
      <c r="AF166" s="1" t="s">
        <v>793</v>
      </c>
      <c r="AG166" s="1" t="s">
        <v>696</v>
      </c>
      <c r="AH166" s="1" t="s">
        <v>741</v>
      </c>
      <c r="AI166" s="28" t="str">
        <f>IF(OR(ISBLANK(AG166), ISBLANK(AH166)), "", _xlfn.CONCAT("[[""mac"", """, AG166, """], [""ip"", """, AH166, """]]"))</f>
        <v>[["mac", "74:83:c2:3f:6c:4c"], ["ip", "10.0.6.20"]]</v>
      </c>
      <c r="AJ166" s="1"/>
    </row>
    <row r="167" spans="1:36" x14ac:dyDescent="0.2">
      <c r="A167" s="1">
        <v>2703</v>
      </c>
      <c r="B167" s="1" t="s">
        <v>28</v>
      </c>
      <c r="C167" s="1" t="s">
        <v>300</v>
      </c>
      <c r="D167" s="1" t="s">
        <v>153</v>
      </c>
      <c r="E167" s="1" t="s">
        <v>259</v>
      </c>
      <c r="F167" s="1" t="str">
        <f>IF(ISBLANK(E167), "", Table2[[#This Row],[unique_id]])</f>
        <v>uvc_edwin_medium</v>
      </c>
      <c r="G167" s="1" t="s">
        <v>129</v>
      </c>
      <c r="H167" s="1" t="s">
        <v>581</v>
      </c>
      <c r="I167" s="1" t="s">
        <v>264</v>
      </c>
      <c r="K167" s="1" t="s">
        <v>139</v>
      </c>
      <c r="L167" s="1" t="s">
        <v>398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">
        <v>700</v>
      </c>
      <c r="AA167" s="2" t="s">
        <v>701</v>
      </c>
      <c r="AB167" s="1" t="s">
        <v>702</v>
      </c>
      <c r="AC167" s="1" t="s">
        <v>698</v>
      </c>
      <c r="AD167" s="1" t="s">
        <v>300</v>
      </c>
      <c r="AE167" s="1" t="s">
        <v>129</v>
      </c>
      <c r="AF167" s="1" t="s">
        <v>793</v>
      </c>
      <c r="AG167" s="1" t="s">
        <v>697</v>
      </c>
      <c r="AH167" s="1" t="s">
        <v>742</v>
      </c>
      <c r="AI167" s="28" t="str">
        <f>IF(OR(ISBLANK(AG167), ISBLANK(AH167)), "", _xlfn.CONCAT("[[""mac"", """, AG167, """], [""ip"", """, AH167, """]]"))</f>
        <v>[["mac", "74:83:c2:3f:6e:5c"], ["ip", "10.0.6.21"]]</v>
      </c>
      <c r="AJ167" s="1"/>
    </row>
    <row r="168" spans="1:36" x14ac:dyDescent="0.2">
      <c r="A168" s="1">
        <v>1450</v>
      </c>
      <c r="B168" s="1" t="s">
        <v>28</v>
      </c>
      <c r="C168" s="1" t="s">
        <v>136</v>
      </c>
      <c r="D168" s="1" t="s">
        <v>131</v>
      </c>
      <c r="E168" s="1" t="s">
        <v>132</v>
      </c>
      <c r="F168" s="1" t="str">
        <f>IF(ISBLANK(E168), "", Table2[[#This Row],[unique_id]])</f>
        <v>ada</v>
      </c>
      <c r="G168" s="1" t="s">
        <v>133</v>
      </c>
      <c r="H168" s="1" t="s">
        <v>134</v>
      </c>
      <c r="I168" s="1" t="s">
        <v>135</v>
      </c>
      <c r="K168" s="1" t="s">
        <v>139</v>
      </c>
      <c r="R168" s="1" t="s">
        <v>343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senseme-ada-fan</v>
      </c>
      <c r="AA168" s="2" t="s">
        <v>653</v>
      </c>
      <c r="AB168" s="1" t="s">
        <v>131</v>
      </c>
      <c r="AC168" s="1" t="s">
        <v>654</v>
      </c>
      <c r="AD168" s="1" t="str">
        <f>IF(OR(ISBLANK(AG168), ISBLANK(AH168)), "", Table2[[#This Row],[device_via_device]])</f>
        <v>SenseMe</v>
      </c>
      <c r="AE168" s="1" t="s">
        <v>133</v>
      </c>
      <c r="AF168" s="1" t="s">
        <v>793</v>
      </c>
      <c r="AG168" s="1" t="s">
        <v>655</v>
      </c>
      <c r="AH168" s="33" t="s">
        <v>797</v>
      </c>
      <c r="AI168" s="28" t="str">
        <f>IF(OR(ISBLANK(AG168), ISBLANK(AH168)), "", _xlfn.CONCAT("[[""mac"", """, AG168, """], [""ip"", """, AH168, """]]"))</f>
        <v>[["mac", "20:f8:5e:d7:19:e0"], ["ip", "10.0.6.60"]]</v>
      </c>
    </row>
    <row r="169" spans="1:36" x14ac:dyDescent="0.2">
      <c r="A169" s="1">
        <v>2125</v>
      </c>
      <c r="B169" s="1" t="s">
        <v>28</v>
      </c>
      <c r="C169" s="1" t="s">
        <v>298</v>
      </c>
      <c r="D169" s="1" t="s">
        <v>29</v>
      </c>
      <c r="E169" s="1" t="s">
        <v>586</v>
      </c>
      <c r="F169" s="1" t="str">
        <f>IF(ISBLANK(E169), "", Table2[[#This Row],[unique_id]])</f>
        <v>server_network_power</v>
      </c>
      <c r="G169" s="1" t="s">
        <v>588</v>
      </c>
      <c r="H169" s="1" t="s">
        <v>335</v>
      </c>
      <c r="I169" s="1" t="s">
        <v>145</v>
      </c>
      <c r="K169" s="1" t="s">
        <v>139</v>
      </c>
      <c r="P169" s="1" t="s">
        <v>572</v>
      </c>
      <c r="R169" s="1" t="s">
        <v>337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6" x14ac:dyDescent="0.2">
      <c r="A170" s="1">
        <v>2150</v>
      </c>
      <c r="B170" s="1" t="s">
        <v>28</v>
      </c>
      <c r="C170" s="1" t="s">
        <v>158</v>
      </c>
      <c r="D170" s="1" t="s">
        <v>29</v>
      </c>
      <c r="E170" s="1" t="s">
        <v>560</v>
      </c>
      <c r="F170" s="1" t="str">
        <f>IF(ISBLANK(E170), "", Table2[[#This Row],[unique_id]])</f>
        <v>home_peak_energy_daily</v>
      </c>
      <c r="G170" s="1" t="s">
        <v>558</v>
      </c>
      <c r="H170" s="1" t="s">
        <v>274</v>
      </c>
      <c r="I170" s="1" t="s">
        <v>145</v>
      </c>
      <c r="K170" s="1" t="s">
        <v>92</v>
      </c>
      <c r="P170" s="1" t="s">
        <v>573</v>
      </c>
      <c r="R170" s="1" t="s">
        <v>338</v>
      </c>
      <c r="T170" s="2"/>
      <c r="AI170" s="28" t="str">
        <f>IF(OR(ISBLANK(AG170), ISBLANK(AH170)), "", _xlfn.CONCAT("[[""mac"", """, AG170, """], [""ip"", """, AH170, """]]"))</f>
        <v/>
      </c>
    </row>
    <row r="171" spans="1:36" x14ac:dyDescent="0.2">
      <c r="A171" s="1">
        <v>2151</v>
      </c>
      <c r="B171" s="1" t="s">
        <v>28</v>
      </c>
      <c r="C171" s="1" t="s">
        <v>158</v>
      </c>
      <c r="D171" s="1" t="s">
        <v>29</v>
      </c>
      <c r="E171" s="1" t="s">
        <v>561</v>
      </c>
      <c r="F171" s="1" t="str">
        <f>IF(ISBLANK(E171), "", Table2[[#This Row],[unique_id]])</f>
        <v>home_base_energy_daily</v>
      </c>
      <c r="G171" s="1" t="s">
        <v>557</v>
      </c>
      <c r="H171" s="1" t="s">
        <v>274</v>
      </c>
      <c r="I171" s="1" t="s">
        <v>145</v>
      </c>
      <c r="K171" s="1" t="s">
        <v>92</v>
      </c>
      <c r="P171" s="1" t="s">
        <v>573</v>
      </c>
      <c r="R171" s="1" t="s">
        <v>338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6" x14ac:dyDescent="0.2">
      <c r="A172" s="1">
        <v>2152</v>
      </c>
      <c r="B172" s="1" t="s">
        <v>28</v>
      </c>
      <c r="C172" s="1" t="s">
        <v>158</v>
      </c>
      <c r="D172" s="1" t="s">
        <v>29</v>
      </c>
      <c r="E172" s="1" t="s">
        <v>328</v>
      </c>
      <c r="F172" s="1" t="str">
        <f>IF(ISBLANK(E172), "", Table2[[#This Row],[unique_id]])</f>
        <v>home_energy_daily</v>
      </c>
      <c r="G172" s="1" t="s">
        <v>559</v>
      </c>
      <c r="H172" s="1" t="s">
        <v>274</v>
      </c>
      <c r="I172" s="1" t="s">
        <v>145</v>
      </c>
      <c r="K172" s="1" t="s">
        <v>92</v>
      </c>
      <c r="P172" s="1" t="s">
        <v>573</v>
      </c>
      <c r="R172" s="1" t="s">
        <v>338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6" x14ac:dyDescent="0.2">
      <c r="A173" s="1">
        <v>2153</v>
      </c>
      <c r="B173" s="1" t="s">
        <v>28</v>
      </c>
      <c r="C173" s="1" t="s">
        <v>298</v>
      </c>
      <c r="D173" s="1" t="s">
        <v>29</v>
      </c>
      <c r="E173" s="1" t="s">
        <v>325</v>
      </c>
      <c r="F173" s="1" t="str">
        <f>IF(ISBLANK(E173), "", Table2[[#This Row],[unique_id]])</f>
        <v>various_adhoc_outlet_today_s_consumption</v>
      </c>
      <c r="G173" s="1" t="s">
        <v>292</v>
      </c>
      <c r="H173" s="1" t="s">
        <v>274</v>
      </c>
      <c r="I173" s="1" t="s">
        <v>145</v>
      </c>
      <c r="K173" s="1" t="s">
        <v>139</v>
      </c>
      <c r="P173" s="1" t="s">
        <v>573</v>
      </c>
      <c r="R173" s="1" t="s">
        <v>338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6" x14ac:dyDescent="0.2">
      <c r="A174" s="1">
        <v>2154</v>
      </c>
      <c r="B174" s="1" t="s">
        <v>28</v>
      </c>
      <c r="C174" s="1" t="s">
        <v>298</v>
      </c>
      <c r="D174" s="1" t="s">
        <v>29</v>
      </c>
      <c r="E174" s="1" t="s">
        <v>323</v>
      </c>
      <c r="F174" s="1" t="str">
        <f>IF(ISBLANK(E174), "", Table2[[#This Row],[unique_id]])</f>
        <v>study_battery_charger_today_s_consumption</v>
      </c>
      <c r="G174" s="1" t="s">
        <v>291</v>
      </c>
      <c r="H174" s="1" t="s">
        <v>274</v>
      </c>
      <c r="I174" s="1" t="s">
        <v>145</v>
      </c>
      <c r="K174" s="1" t="s">
        <v>139</v>
      </c>
      <c r="P174" s="1" t="s">
        <v>573</v>
      </c>
      <c r="R174" s="1" t="s">
        <v>338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6" x14ac:dyDescent="0.2">
      <c r="A175" s="1">
        <v>2155</v>
      </c>
      <c r="B175" s="1" t="s">
        <v>28</v>
      </c>
      <c r="C175" s="1" t="s">
        <v>298</v>
      </c>
      <c r="D175" s="1" t="s">
        <v>29</v>
      </c>
      <c r="E175" s="1" t="s">
        <v>324</v>
      </c>
      <c r="F175" s="1" t="str">
        <f>IF(ISBLANK(E175), "", Table2[[#This Row],[unique_id]])</f>
        <v>laundry_vacuum_charger_today_s_consumption</v>
      </c>
      <c r="G175" s="1" t="s">
        <v>290</v>
      </c>
      <c r="H175" s="1" t="s">
        <v>274</v>
      </c>
      <c r="I175" s="1" t="s">
        <v>145</v>
      </c>
      <c r="K175" s="1" t="s">
        <v>139</v>
      </c>
      <c r="P175" s="1" t="s">
        <v>573</v>
      </c>
      <c r="R175" s="1" t="s">
        <v>338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6" x14ac:dyDescent="0.2">
      <c r="A176" s="1">
        <v>2156</v>
      </c>
      <c r="B176" s="1" t="s">
        <v>28</v>
      </c>
      <c r="C176" s="1" t="s">
        <v>158</v>
      </c>
      <c r="D176" s="1" t="s">
        <v>29</v>
      </c>
      <c r="E176" s="1" t="s">
        <v>584</v>
      </c>
      <c r="F176" s="1" t="str">
        <f>IF(ISBLANK(E176), "", Table2[[#This Row],[unique_id]])</f>
        <v>home_lights_energy_daily</v>
      </c>
      <c r="G176" s="1" t="s">
        <v>564</v>
      </c>
      <c r="H176" s="1" t="s">
        <v>274</v>
      </c>
      <c r="I176" s="1" t="s">
        <v>145</v>
      </c>
      <c r="K176" s="1" t="s">
        <v>139</v>
      </c>
      <c r="P176" s="1" t="s">
        <v>573</v>
      </c>
      <c r="R176" s="1" t="s">
        <v>338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x14ac:dyDescent="0.2">
      <c r="A177" s="1">
        <v>2157</v>
      </c>
      <c r="B177" s="1" t="s">
        <v>28</v>
      </c>
      <c r="C177" s="1" t="s">
        <v>158</v>
      </c>
      <c r="D177" s="1" t="s">
        <v>29</v>
      </c>
      <c r="E177" s="1" t="s">
        <v>585</v>
      </c>
      <c r="F177" s="1" t="str">
        <f>IF(ISBLANK(E177), "", Table2[[#This Row],[unique_id]])</f>
        <v>home_fans_energy_daily</v>
      </c>
      <c r="G177" s="1" t="s">
        <v>565</v>
      </c>
      <c r="H177" s="1" t="s">
        <v>274</v>
      </c>
      <c r="I177" s="1" t="s">
        <v>145</v>
      </c>
      <c r="K177" s="1" t="s">
        <v>139</v>
      </c>
      <c r="P177" s="1" t="s">
        <v>573</v>
      </c>
      <c r="R177" s="1" t="s">
        <v>338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x14ac:dyDescent="0.2">
      <c r="A178" s="1">
        <v>2158</v>
      </c>
      <c r="B178" s="1" t="s">
        <v>273</v>
      </c>
      <c r="C178" s="1" t="s">
        <v>589</v>
      </c>
      <c r="D178" s="1" t="s">
        <v>29</v>
      </c>
      <c r="E178" s="1" t="s">
        <v>552</v>
      </c>
      <c r="F178" s="1" t="str">
        <f>IF(ISBLANK(E178), "", Table2[[#This Row],[unique_id]])</f>
        <v>pool_filter_energy_daily</v>
      </c>
      <c r="G178" s="1" t="s">
        <v>553</v>
      </c>
      <c r="H178" s="1" t="s">
        <v>274</v>
      </c>
      <c r="I178" s="1" t="s">
        <v>145</v>
      </c>
      <c r="K178" s="1" t="s">
        <v>139</v>
      </c>
      <c r="P178" s="1" t="s">
        <v>573</v>
      </c>
      <c r="R178" s="1" t="s">
        <v>338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x14ac:dyDescent="0.2">
      <c r="A179" s="1">
        <v>2159</v>
      </c>
      <c r="B179" s="1" t="s">
        <v>273</v>
      </c>
      <c r="C179" s="1" t="s">
        <v>589</v>
      </c>
      <c r="D179" s="1" t="s">
        <v>29</v>
      </c>
      <c r="E179" s="1" t="s">
        <v>336</v>
      </c>
      <c r="F179" s="1" t="str">
        <f>IF(ISBLANK(E179), "", Table2[[#This Row],[unique_id]])</f>
        <v>roof_water_heater_booster_energy_daily</v>
      </c>
      <c r="G179" s="1" t="s">
        <v>307</v>
      </c>
      <c r="H179" s="1" t="s">
        <v>274</v>
      </c>
      <c r="I179" s="1" t="s">
        <v>145</v>
      </c>
      <c r="K179" s="1" t="s">
        <v>139</v>
      </c>
      <c r="P179" s="1" t="s">
        <v>573</v>
      </c>
      <c r="R179" s="1" t="s">
        <v>338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x14ac:dyDescent="0.2">
      <c r="A180" s="1">
        <v>2160</v>
      </c>
      <c r="B180" s="1" t="s">
        <v>28</v>
      </c>
      <c r="C180" s="1" t="s">
        <v>298</v>
      </c>
      <c r="D180" s="1" t="s">
        <v>29</v>
      </c>
      <c r="E180" s="1" t="s">
        <v>313</v>
      </c>
      <c r="F180" s="1" t="str">
        <f>IF(ISBLANK(E180), "", Table2[[#This Row],[unique_id]])</f>
        <v>kitchen_dish_washer_today_s_consumption</v>
      </c>
      <c r="G180" s="1" t="s">
        <v>288</v>
      </c>
      <c r="H180" s="1" t="s">
        <v>274</v>
      </c>
      <c r="I180" s="1" t="s">
        <v>145</v>
      </c>
      <c r="K180" s="1" t="s">
        <v>139</v>
      </c>
      <c r="P180" s="1" t="s">
        <v>573</v>
      </c>
      <c r="R180" s="1" t="s">
        <v>338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x14ac:dyDescent="0.2">
      <c r="A181" s="1">
        <v>2161</v>
      </c>
      <c r="B181" s="1" t="s">
        <v>28</v>
      </c>
      <c r="C181" s="1" t="s">
        <v>298</v>
      </c>
      <c r="D181" s="1" t="s">
        <v>29</v>
      </c>
      <c r="E181" s="1" t="s">
        <v>314</v>
      </c>
      <c r="F181" s="1" t="str">
        <f>IF(ISBLANK(E181), "", Table2[[#This Row],[unique_id]])</f>
        <v>laundry_clothes_dryer_today_s_consumption</v>
      </c>
      <c r="G181" s="1" t="s">
        <v>289</v>
      </c>
      <c r="H181" s="1" t="s">
        <v>274</v>
      </c>
      <c r="I181" s="1" t="s">
        <v>145</v>
      </c>
      <c r="K181" s="1" t="s">
        <v>139</v>
      </c>
      <c r="P181" s="1" t="s">
        <v>573</v>
      </c>
      <c r="R181" s="1" t="s">
        <v>338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x14ac:dyDescent="0.2">
      <c r="A182" s="1">
        <v>2162</v>
      </c>
      <c r="B182" s="1" t="s">
        <v>28</v>
      </c>
      <c r="C182" s="1" t="s">
        <v>298</v>
      </c>
      <c r="D182" s="1" t="s">
        <v>29</v>
      </c>
      <c r="E182" s="1" t="s">
        <v>315</v>
      </c>
      <c r="F182" s="1" t="str">
        <f>IF(ISBLANK(E182), "", Table2[[#This Row],[unique_id]])</f>
        <v>laundry_washing_machine_today_s_consumption</v>
      </c>
      <c r="G182" s="1" t="s">
        <v>287</v>
      </c>
      <c r="H182" s="1" t="s">
        <v>274</v>
      </c>
      <c r="I182" s="1" t="s">
        <v>145</v>
      </c>
      <c r="K182" s="1" t="s">
        <v>139</v>
      </c>
      <c r="P182" s="1" t="s">
        <v>573</v>
      </c>
      <c r="R182" s="1" t="s">
        <v>338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x14ac:dyDescent="0.2">
      <c r="A183" s="1">
        <v>2163</v>
      </c>
      <c r="B183" s="1" t="s">
        <v>28</v>
      </c>
      <c r="C183" s="1" t="s">
        <v>298</v>
      </c>
      <c r="D183" s="1" t="s">
        <v>29</v>
      </c>
      <c r="E183" s="1" t="s">
        <v>316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274</v>
      </c>
      <c r="I183" s="1" t="s">
        <v>145</v>
      </c>
      <c r="K183" s="1" t="s">
        <v>139</v>
      </c>
      <c r="P183" s="1" t="s">
        <v>573</v>
      </c>
      <c r="R183" s="1" t="s">
        <v>338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x14ac:dyDescent="0.2">
      <c r="A184" s="1">
        <v>2164</v>
      </c>
      <c r="B184" s="1" t="s">
        <v>28</v>
      </c>
      <c r="C184" s="1" t="s">
        <v>298</v>
      </c>
      <c r="D184" s="1" t="s">
        <v>29</v>
      </c>
      <c r="E184" s="1" t="s">
        <v>317</v>
      </c>
      <c r="F184" s="1" t="str">
        <f>IF(ISBLANK(E184), "", Table2[[#This Row],[unique_id]])</f>
        <v>kitchen_fridge_today_s_consumption</v>
      </c>
      <c r="G184" s="1" t="s">
        <v>283</v>
      </c>
      <c r="H184" s="1" t="s">
        <v>274</v>
      </c>
      <c r="I184" s="1" t="s">
        <v>145</v>
      </c>
      <c r="K184" s="1" t="s">
        <v>139</v>
      </c>
      <c r="P184" s="1" t="s">
        <v>573</v>
      </c>
      <c r="R184" s="1" t="s">
        <v>338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x14ac:dyDescent="0.2">
      <c r="A185" s="1">
        <v>2165</v>
      </c>
      <c r="B185" s="1" t="s">
        <v>28</v>
      </c>
      <c r="C185" s="1" t="s">
        <v>298</v>
      </c>
      <c r="D185" s="1" t="s">
        <v>29</v>
      </c>
      <c r="E185" s="1" t="s">
        <v>318</v>
      </c>
      <c r="F185" s="1" t="str">
        <f>IF(ISBLANK(E185), "", Table2[[#This Row],[unique_id]])</f>
        <v>deck_freezer_today_s_consumption</v>
      </c>
      <c r="G185" s="1" t="s">
        <v>284</v>
      </c>
      <c r="H185" s="1" t="s">
        <v>274</v>
      </c>
      <c r="I185" s="1" t="s">
        <v>145</v>
      </c>
      <c r="K185" s="1" t="s">
        <v>139</v>
      </c>
      <c r="P185" s="1" t="s">
        <v>573</v>
      </c>
      <c r="R185" s="1" t="s">
        <v>338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x14ac:dyDescent="0.2">
      <c r="A186" s="1">
        <v>2166</v>
      </c>
      <c r="B186" s="1" t="s">
        <v>28</v>
      </c>
      <c r="C186" s="1" t="s">
        <v>298</v>
      </c>
      <c r="D186" s="1" t="s">
        <v>29</v>
      </c>
      <c r="E186" s="1" t="s">
        <v>600</v>
      </c>
      <c r="F186" s="1" t="str">
        <f>IF(ISBLANK(E186), "", Table2[[#This Row],[unique_id]])</f>
        <v>deck_festoons_today_s_consumption</v>
      </c>
      <c r="G186" s="1" t="s">
        <v>468</v>
      </c>
      <c r="H186" s="1" t="s">
        <v>274</v>
      </c>
      <c r="I186" s="1" t="s">
        <v>145</v>
      </c>
      <c r="K186" s="1" t="s">
        <v>139</v>
      </c>
      <c r="P186" s="1" t="s">
        <v>573</v>
      </c>
      <c r="R186" s="1" t="s">
        <v>338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x14ac:dyDescent="0.2">
      <c r="A187" s="1">
        <v>2167</v>
      </c>
      <c r="B187" s="1" t="s">
        <v>28</v>
      </c>
      <c r="C187" s="1" t="s">
        <v>298</v>
      </c>
      <c r="D187" s="1" t="s">
        <v>29</v>
      </c>
      <c r="E187" s="1" t="s">
        <v>319</v>
      </c>
      <c r="F187" s="1" t="str">
        <f>IF(ISBLANK(E187), "", Table2[[#This Row],[unique_id]])</f>
        <v>lounge_tv_today_s_consumption</v>
      </c>
      <c r="G187" s="1" t="s">
        <v>196</v>
      </c>
      <c r="H187" s="1" t="s">
        <v>274</v>
      </c>
      <c r="I187" s="1" t="s">
        <v>145</v>
      </c>
      <c r="K187" s="1" t="s">
        <v>139</v>
      </c>
      <c r="P187" s="1" t="s">
        <v>573</v>
      </c>
      <c r="R187" s="1" t="s">
        <v>338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x14ac:dyDescent="0.2">
      <c r="A188" s="1">
        <v>2168</v>
      </c>
      <c r="B188" s="1" t="s">
        <v>28</v>
      </c>
      <c r="C188" s="1" t="s">
        <v>298</v>
      </c>
      <c r="D188" s="1" t="s">
        <v>29</v>
      </c>
      <c r="E188" s="1" t="s">
        <v>320</v>
      </c>
      <c r="F188" s="1" t="str">
        <f>IF(ISBLANK(E188), "", Table2[[#This Row],[unique_id]])</f>
        <v>bathroom_rails_today_s_consumption</v>
      </c>
      <c r="G188" s="1" t="s">
        <v>310</v>
      </c>
      <c r="H188" s="1" t="s">
        <v>274</v>
      </c>
      <c r="I188" s="1" t="s">
        <v>145</v>
      </c>
      <c r="K188" s="1" t="s">
        <v>139</v>
      </c>
      <c r="P188" s="1" t="s">
        <v>573</v>
      </c>
      <c r="R188" s="1" t="s">
        <v>338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x14ac:dyDescent="0.2">
      <c r="A189" s="1">
        <v>2169</v>
      </c>
      <c r="B189" s="1" t="s">
        <v>28</v>
      </c>
      <c r="C189" s="1" t="s">
        <v>298</v>
      </c>
      <c r="D189" s="1" t="s">
        <v>29</v>
      </c>
      <c r="E189" s="1" t="s">
        <v>321</v>
      </c>
      <c r="F189" s="1" t="str">
        <f>IF(ISBLANK(E189), "", Table2[[#This Row],[unique_id]])</f>
        <v>study_outlet_today_s_consumption</v>
      </c>
      <c r="G189" s="1" t="s">
        <v>286</v>
      </c>
      <c r="H189" s="1" t="s">
        <v>274</v>
      </c>
      <c r="I189" s="1" t="s">
        <v>145</v>
      </c>
      <c r="K189" s="1" t="s">
        <v>139</v>
      </c>
      <c r="P189" s="1" t="s">
        <v>573</v>
      </c>
      <c r="R189" s="1" t="s">
        <v>338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x14ac:dyDescent="0.2">
      <c r="A190" s="1">
        <v>2170</v>
      </c>
      <c r="B190" s="1" t="s">
        <v>28</v>
      </c>
      <c r="C190" s="1" t="s">
        <v>298</v>
      </c>
      <c r="D190" s="1" t="s">
        <v>29</v>
      </c>
      <c r="E190" s="1" t="s">
        <v>322</v>
      </c>
      <c r="F190" s="1" t="str">
        <f>IF(ISBLANK(E190), "", Table2[[#This Row],[unique_id]])</f>
        <v>office_outlet_today_s_consumption</v>
      </c>
      <c r="G190" s="1" t="s">
        <v>285</v>
      </c>
      <c r="H190" s="1" t="s">
        <v>274</v>
      </c>
      <c r="I190" s="1" t="s">
        <v>145</v>
      </c>
      <c r="K190" s="1" t="s">
        <v>139</v>
      </c>
      <c r="P190" s="1" t="s">
        <v>573</v>
      </c>
      <c r="R190" s="1" t="s">
        <v>338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x14ac:dyDescent="0.2">
      <c r="A191" s="1">
        <v>2171</v>
      </c>
      <c r="B191" s="1" t="s">
        <v>28</v>
      </c>
      <c r="C191" s="1" t="s">
        <v>298</v>
      </c>
      <c r="D191" s="1" t="s">
        <v>29</v>
      </c>
      <c r="E191" s="1" t="s">
        <v>640</v>
      </c>
      <c r="F191" s="28" t="str">
        <f>IF(ISBLANK(E191), "", Table2[[#This Row],[unique_id]])</f>
        <v>roof_switchtoday_s_consumption</v>
      </c>
      <c r="G191" s="1" t="s">
        <v>279</v>
      </c>
      <c r="H191" s="1" t="s">
        <v>274</v>
      </c>
      <c r="I191" s="1" t="s">
        <v>145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x14ac:dyDescent="0.2">
      <c r="A192" s="1">
        <v>2172</v>
      </c>
      <c r="B192" s="1" t="s">
        <v>28</v>
      </c>
      <c r="C192" s="1" t="s">
        <v>298</v>
      </c>
      <c r="D192" s="1" t="s">
        <v>29</v>
      </c>
      <c r="E192" s="1" t="s">
        <v>641</v>
      </c>
      <c r="F192" s="28" t="str">
        <f>IF(ISBLANK(E192), "", Table2[[#This Row],[unique_id]])</f>
        <v>rack_modemtoday_s_consumption</v>
      </c>
      <c r="G192" s="1" t="s">
        <v>281</v>
      </c>
      <c r="H192" s="1" t="s">
        <v>274</v>
      </c>
      <c r="I192" s="1" t="s">
        <v>145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x14ac:dyDescent="0.2">
      <c r="A193" s="1">
        <v>2172</v>
      </c>
      <c r="B193" s="1" t="s">
        <v>28</v>
      </c>
      <c r="C193" s="1" t="s">
        <v>574</v>
      </c>
      <c r="D193" s="1" t="s">
        <v>579</v>
      </c>
      <c r="E193" s="1" t="s">
        <v>578</v>
      </c>
      <c r="F193" s="1" t="str">
        <f>IF(ISBLANK(E193), "", Table2[[#This Row],[unique_id]])</f>
        <v>column_break</v>
      </c>
      <c r="G193" s="1" t="s">
        <v>575</v>
      </c>
      <c r="H193" s="1" t="s">
        <v>274</v>
      </c>
      <c r="I193" s="1" t="s">
        <v>145</v>
      </c>
      <c r="K193" s="1" t="s">
        <v>576</v>
      </c>
      <c r="L193" s="1" t="s">
        <v>577</v>
      </c>
      <c r="T193" s="2"/>
      <c r="AI193" s="28" t="str">
        <f>IF(OR(ISBLANK(AG193), ISBLANK(AH193)), "", _xlfn.CONCAT("[[""mac"", """, AG193, """], [""ip"", """, AH193, """]]"))</f>
        <v/>
      </c>
    </row>
    <row r="194" spans="1:36" x14ac:dyDescent="0.2">
      <c r="A194" s="1">
        <v>2173</v>
      </c>
      <c r="B194" s="1" t="s">
        <v>28</v>
      </c>
      <c r="C194" s="1" t="s">
        <v>298</v>
      </c>
      <c r="D194" s="1" t="s">
        <v>29</v>
      </c>
      <c r="E194" s="1" t="s">
        <v>642</v>
      </c>
      <c r="F194" s="28" t="str">
        <f>IF(ISBLANK(E194), "", Table2[[#This Row],[unique_id]])</f>
        <v>rack_outlettoday_s_consumption</v>
      </c>
      <c r="G194" s="1" t="s">
        <v>603</v>
      </c>
      <c r="H194" s="1" t="s">
        <v>274</v>
      </c>
      <c r="I194" s="1" t="s">
        <v>145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x14ac:dyDescent="0.2">
      <c r="A195" s="1">
        <v>2174</v>
      </c>
      <c r="B195" s="1" t="s">
        <v>28</v>
      </c>
      <c r="C195" s="1" t="s">
        <v>298</v>
      </c>
      <c r="D195" s="1" t="s">
        <v>29</v>
      </c>
      <c r="E195" s="1" t="s">
        <v>643</v>
      </c>
      <c r="F195" s="28" t="str">
        <f>IF(ISBLANK(E195), "", Table2[[#This Row],[unique_id]])</f>
        <v>kitchen_fantoday_s_consumption</v>
      </c>
      <c r="G195" s="1" t="s">
        <v>280</v>
      </c>
      <c r="H195" s="1" t="s">
        <v>274</v>
      </c>
      <c r="I195" s="1" t="s">
        <v>145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x14ac:dyDescent="0.2">
      <c r="A196" s="1">
        <v>2175</v>
      </c>
      <c r="B196" s="1" t="s">
        <v>28</v>
      </c>
      <c r="C196" s="1" t="s">
        <v>298</v>
      </c>
      <c r="D196" s="1" t="s">
        <v>29</v>
      </c>
      <c r="E196" s="1" t="s">
        <v>587</v>
      </c>
      <c r="F196" s="1" t="str">
        <f>IF(ISBLANK(E196), "", Table2[[#This Row],[unique_id]])</f>
        <v>server_network_energy_daily</v>
      </c>
      <c r="G196" s="1" t="s">
        <v>588</v>
      </c>
      <c r="H196" s="1" t="s">
        <v>274</v>
      </c>
      <c r="I196" s="1" t="s">
        <v>145</v>
      </c>
      <c r="K196" s="1" t="s">
        <v>139</v>
      </c>
      <c r="P196" s="1" t="s">
        <v>573</v>
      </c>
      <c r="R196" s="1" t="s">
        <v>338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x14ac:dyDescent="0.2">
      <c r="A197" s="1">
        <v>2200</v>
      </c>
      <c r="B197" s="1" t="s">
        <v>273</v>
      </c>
      <c r="C197" s="1" t="s">
        <v>158</v>
      </c>
      <c r="D197" s="1" t="s">
        <v>29</v>
      </c>
      <c r="E197" s="1" t="s">
        <v>571</v>
      </c>
      <c r="F197" s="1" t="str">
        <f>IF(ISBLANK(E197), "", Table2[[#This Row],[unique_id]])</f>
        <v>home_peak_energy_weekly</v>
      </c>
      <c r="G197" s="1" t="s">
        <v>558</v>
      </c>
      <c r="H197" s="1" t="s">
        <v>329</v>
      </c>
      <c r="I197" s="1" t="s">
        <v>145</v>
      </c>
      <c r="K197" s="1" t="s">
        <v>92</v>
      </c>
      <c r="P197" s="1" t="s">
        <v>573</v>
      </c>
      <c r="R197" s="1" t="s">
        <v>338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x14ac:dyDescent="0.2">
      <c r="A198" s="1">
        <v>2201</v>
      </c>
      <c r="B198" s="1" t="s">
        <v>273</v>
      </c>
      <c r="C198" s="1" t="s">
        <v>158</v>
      </c>
      <c r="D198" s="1" t="s">
        <v>29</v>
      </c>
      <c r="E198" s="1" t="s">
        <v>570</v>
      </c>
      <c r="F198" s="1" t="str">
        <f>IF(ISBLANK(E198), "", Table2[[#This Row],[unique_id]])</f>
        <v>home_base_energy_weekly</v>
      </c>
      <c r="G198" s="1" t="s">
        <v>557</v>
      </c>
      <c r="H198" s="1" t="s">
        <v>329</v>
      </c>
      <c r="I198" s="1" t="s">
        <v>145</v>
      </c>
      <c r="K198" s="1" t="s">
        <v>92</v>
      </c>
      <c r="P198" s="1" t="s">
        <v>573</v>
      </c>
      <c r="R198" s="1" t="s">
        <v>338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x14ac:dyDescent="0.2">
      <c r="A199" s="1">
        <v>2202</v>
      </c>
      <c r="B199" s="1" t="s">
        <v>273</v>
      </c>
      <c r="C199" s="1" t="s">
        <v>158</v>
      </c>
      <c r="D199" s="1" t="s">
        <v>29</v>
      </c>
      <c r="E199" s="1" t="s">
        <v>330</v>
      </c>
      <c r="F199" s="1" t="str">
        <f>IF(ISBLANK(E199), "", Table2[[#This Row],[unique_id]])</f>
        <v>home_energy_weekly</v>
      </c>
      <c r="G199" s="1" t="s">
        <v>559</v>
      </c>
      <c r="H199" s="1" t="s">
        <v>329</v>
      </c>
      <c r="I199" s="1" t="s">
        <v>145</v>
      </c>
      <c r="K199" s="1" t="s">
        <v>92</v>
      </c>
      <c r="P199" s="1" t="s">
        <v>573</v>
      </c>
      <c r="R199" s="1" t="s">
        <v>338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x14ac:dyDescent="0.2">
      <c r="A200" s="1">
        <v>2250</v>
      </c>
      <c r="B200" s="1" t="s">
        <v>273</v>
      </c>
      <c r="C200" s="1" t="s">
        <v>158</v>
      </c>
      <c r="D200" s="1" t="s">
        <v>29</v>
      </c>
      <c r="E200" s="1" t="s">
        <v>569</v>
      </c>
      <c r="F200" s="1" t="str">
        <f>IF(ISBLANK(E200), "", Table2[[#This Row],[unique_id]])</f>
        <v>home_peak_energy_monthly</v>
      </c>
      <c r="G200" s="1" t="s">
        <v>558</v>
      </c>
      <c r="H200" s="1" t="s">
        <v>332</v>
      </c>
      <c r="I200" s="1" t="s">
        <v>145</v>
      </c>
      <c r="K200" s="1" t="s">
        <v>92</v>
      </c>
      <c r="P200" s="1" t="s">
        <v>573</v>
      </c>
      <c r="R200" s="1" t="s">
        <v>338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x14ac:dyDescent="0.2">
      <c r="A201" s="1">
        <v>2251</v>
      </c>
      <c r="B201" s="1" t="s">
        <v>273</v>
      </c>
      <c r="C201" s="1" t="s">
        <v>158</v>
      </c>
      <c r="D201" s="1" t="s">
        <v>29</v>
      </c>
      <c r="E201" s="1" t="s">
        <v>568</v>
      </c>
      <c r="F201" s="1" t="str">
        <f>IF(ISBLANK(E201), "", Table2[[#This Row],[unique_id]])</f>
        <v>home_base_energy_monthly</v>
      </c>
      <c r="G201" s="1" t="s">
        <v>557</v>
      </c>
      <c r="H201" s="1" t="s">
        <v>332</v>
      </c>
      <c r="I201" s="1" t="s">
        <v>145</v>
      </c>
      <c r="K201" s="1" t="s">
        <v>92</v>
      </c>
      <c r="P201" s="1" t="s">
        <v>573</v>
      </c>
      <c r="R201" s="1" t="s">
        <v>338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x14ac:dyDescent="0.2">
      <c r="A202" s="1">
        <v>2252</v>
      </c>
      <c r="B202" s="1" t="s">
        <v>273</v>
      </c>
      <c r="C202" s="1" t="s">
        <v>158</v>
      </c>
      <c r="D202" s="1" t="s">
        <v>29</v>
      </c>
      <c r="E202" s="1" t="s">
        <v>331</v>
      </c>
      <c r="F202" s="1" t="str">
        <f>IF(ISBLANK(E202), "", Table2[[#This Row],[unique_id]])</f>
        <v>home_energy_monthly</v>
      </c>
      <c r="G202" s="1" t="s">
        <v>559</v>
      </c>
      <c r="H202" s="1" t="s">
        <v>332</v>
      </c>
      <c r="I202" s="1" t="s">
        <v>145</v>
      </c>
      <c r="K202" s="1" t="s">
        <v>92</v>
      </c>
      <c r="P202" s="1" t="s">
        <v>573</v>
      </c>
      <c r="R202" s="1" t="s">
        <v>338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x14ac:dyDescent="0.2">
      <c r="A203" s="1">
        <v>2300</v>
      </c>
      <c r="B203" s="1" t="s">
        <v>273</v>
      </c>
      <c r="C203" s="1" t="s">
        <v>158</v>
      </c>
      <c r="D203" s="1" t="s">
        <v>29</v>
      </c>
      <c r="E203" s="1" t="s">
        <v>567</v>
      </c>
      <c r="F203" s="1" t="str">
        <f>IF(ISBLANK(E203), "", Table2[[#This Row],[unique_id]])</f>
        <v>home_peak_energy_yearly</v>
      </c>
      <c r="G203" s="1" t="s">
        <v>558</v>
      </c>
      <c r="H203" s="1" t="s">
        <v>334</v>
      </c>
      <c r="I203" s="1" t="s">
        <v>145</v>
      </c>
      <c r="K203" s="1" t="s">
        <v>92</v>
      </c>
      <c r="P203" s="1" t="s">
        <v>573</v>
      </c>
      <c r="R203" s="1" t="s">
        <v>338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x14ac:dyDescent="0.2">
      <c r="A204" s="1">
        <v>2301</v>
      </c>
      <c r="B204" s="1" t="s">
        <v>273</v>
      </c>
      <c r="C204" s="1" t="s">
        <v>158</v>
      </c>
      <c r="D204" s="1" t="s">
        <v>29</v>
      </c>
      <c r="E204" s="1" t="s">
        <v>566</v>
      </c>
      <c r="F204" s="1" t="str">
        <f>IF(ISBLANK(E204), "", Table2[[#This Row],[unique_id]])</f>
        <v>home_base_energy_yearly</v>
      </c>
      <c r="G204" s="1" t="s">
        <v>557</v>
      </c>
      <c r="H204" s="1" t="s">
        <v>334</v>
      </c>
      <c r="I204" s="1" t="s">
        <v>145</v>
      </c>
      <c r="K204" s="1" t="s">
        <v>92</v>
      </c>
      <c r="P204" s="1" t="s">
        <v>573</v>
      </c>
      <c r="R204" s="1" t="s">
        <v>338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x14ac:dyDescent="0.2">
      <c r="A205" s="1">
        <v>2302</v>
      </c>
      <c r="B205" s="1" t="s">
        <v>273</v>
      </c>
      <c r="C205" s="1" t="s">
        <v>158</v>
      </c>
      <c r="D205" s="1" t="s">
        <v>29</v>
      </c>
      <c r="E205" s="1" t="s">
        <v>333</v>
      </c>
      <c r="F205" s="1" t="str">
        <f>IF(ISBLANK(E205), "", Table2[[#This Row],[unique_id]])</f>
        <v>home_energy_yearly</v>
      </c>
      <c r="G205" s="1" t="s">
        <v>559</v>
      </c>
      <c r="H205" s="1" t="s">
        <v>334</v>
      </c>
      <c r="I205" s="1" t="s">
        <v>145</v>
      </c>
      <c r="K205" s="1" t="s">
        <v>92</v>
      </c>
      <c r="P205" s="1" t="s">
        <v>573</v>
      </c>
      <c r="R205" s="1" t="s">
        <v>338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x14ac:dyDescent="0.2">
      <c r="A206" s="1">
        <v>2400</v>
      </c>
      <c r="B206" s="1" t="s">
        <v>273</v>
      </c>
      <c r="C206" s="1" t="s">
        <v>197</v>
      </c>
      <c r="D206" s="1" t="s">
        <v>29</v>
      </c>
      <c r="E206" s="1" t="s">
        <v>146</v>
      </c>
      <c r="F206" s="1" t="str">
        <f>IF(ISBLANK(E206), "", Table2[[#This Row],[unique_id]])</f>
        <v>withings_weight_kg_graham</v>
      </c>
      <c r="G206" s="1" t="s">
        <v>460</v>
      </c>
      <c r="H206" s="1" t="s">
        <v>461</v>
      </c>
      <c r="I206" s="1" t="s">
        <v>147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x14ac:dyDescent="0.2">
      <c r="A207" s="1">
        <v>2500</v>
      </c>
      <c r="B207" s="1" t="s">
        <v>28</v>
      </c>
      <c r="C207" s="1" t="s">
        <v>435</v>
      </c>
      <c r="D207" s="1" t="s">
        <v>29</v>
      </c>
      <c r="E207" s="1" t="s">
        <v>424</v>
      </c>
      <c r="F207" s="1" t="str">
        <f>IF(ISBLANK(E207), "", Table2[[#This Row],[unique_id]])</f>
        <v>network_internet_uptime</v>
      </c>
      <c r="G207" s="1" t="s">
        <v>445</v>
      </c>
      <c r="H207" s="1" t="s">
        <v>435</v>
      </c>
      <c r="I207" s="1" t="s">
        <v>450</v>
      </c>
      <c r="K207" s="1" t="s">
        <v>139</v>
      </c>
      <c r="O207" s="1" t="s">
        <v>33</v>
      </c>
      <c r="P207" s="1" t="s">
        <v>426</v>
      </c>
      <c r="R207" s="1" t="s">
        <v>447</v>
      </c>
      <c r="S207" s="1">
        <v>200</v>
      </c>
      <c r="T207" s="2" t="s">
        <v>36</v>
      </c>
      <c r="U207" s="1" t="s">
        <v>431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463</v>
      </c>
      <c r="Y207" s="1">
        <v>1</v>
      </c>
      <c r="Z207" s="1" t="s">
        <v>670</v>
      </c>
      <c r="AD207" s="1" t="s">
        <v>429</v>
      </c>
      <c r="AE207" s="1" t="s">
        <v>180</v>
      </c>
      <c r="AI207" s="28" t="str">
        <f>IF(OR(ISBLANK(AG207), ISBLANK(AH207)), "", _xlfn.CONCAT("[[""mac"", """, AG207, """], [""ip"", """, AH207, """]]"))</f>
        <v/>
      </c>
      <c r="AJ207" s="5" t="s">
        <v>430</v>
      </c>
    </row>
    <row r="208" spans="1:36" x14ac:dyDescent="0.2">
      <c r="A208" s="1">
        <v>2501</v>
      </c>
      <c r="B208" s="1" t="s">
        <v>28</v>
      </c>
      <c r="C208" s="1" t="s">
        <v>435</v>
      </c>
      <c r="D208" s="1" t="s">
        <v>29</v>
      </c>
      <c r="E208" s="1" t="s">
        <v>414</v>
      </c>
      <c r="F208" s="1" t="str">
        <f>IF(ISBLANK(E208), "", Table2[[#This Row],[unique_id]])</f>
        <v>network_internet_ping</v>
      </c>
      <c r="G208" s="1" t="s">
        <v>415</v>
      </c>
      <c r="H208" s="1" t="s">
        <v>435</v>
      </c>
      <c r="I208" s="1" t="s">
        <v>450</v>
      </c>
      <c r="K208" s="1" t="s">
        <v>139</v>
      </c>
      <c r="O208" s="1" t="s">
        <v>33</v>
      </c>
      <c r="P208" s="1" t="s">
        <v>427</v>
      </c>
      <c r="R208" s="1" t="s">
        <v>446</v>
      </c>
      <c r="S208" s="1">
        <v>200</v>
      </c>
      <c r="T208" s="2" t="s">
        <v>36</v>
      </c>
      <c r="U208" s="1" t="s">
        <v>432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465</v>
      </c>
      <c r="Y208" s="1">
        <v>1</v>
      </c>
      <c r="Z208" s="1" t="s">
        <v>670</v>
      </c>
      <c r="AD208" s="1" t="s">
        <v>429</v>
      </c>
      <c r="AE208" s="1" t="s">
        <v>180</v>
      </c>
      <c r="AI208" s="28" t="str">
        <f>IF(OR(ISBLANK(AG208), ISBLANK(AH208)), "", _xlfn.CONCAT("[[""mac"", """, AG208, """], [""ip"", """, AH208, """]]"))</f>
        <v/>
      </c>
      <c r="AJ208" s="5" t="s">
        <v>430</v>
      </c>
    </row>
    <row r="209" spans="1:36" x14ac:dyDescent="0.2">
      <c r="A209" s="1">
        <v>2502</v>
      </c>
      <c r="B209" s="1" t="s">
        <v>28</v>
      </c>
      <c r="C209" s="1" t="s">
        <v>435</v>
      </c>
      <c r="D209" s="1" t="s">
        <v>29</v>
      </c>
      <c r="E209" s="1" t="s">
        <v>412</v>
      </c>
      <c r="F209" s="1" t="str">
        <f>IF(ISBLANK(E209), "", Table2[[#This Row],[unique_id]])</f>
        <v>network_internet_upload</v>
      </c>
      <c r="G209" s="1" t="s">
        <v>416</v>
      </c>
      <c r="H209" s="1" t="s">
        <v>435</v>
      </c>
      <c r="I209" s="1" t="s">
        <v>450</v>
      </c>
      <c r="K209" s="1" t="s">
        <v>139</v>
      </c>
      <c r="O209" s="1" t="s">
        <v>33</v>
      </c>
      <c r="P209" s="1" t="s">
        <v>428</v>
      </c>
      <c r="R209" s="1" t="s">
        <v>448</v>
      </c>
      <c r="S209" s="1">
        <v>200</v>
      </c>
      <c r="T209" s="2" t="s">
        <v>36</v>
      </c>
      <c r="U209" s="1" t="s">
        <v>433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467</v>
      </c>
      <c r="Y209" s="1">
        <v>1</v>
      </c>
      <c r="Z209" s="1" t="s">
        <v>670</v>
      </c>
      <c r="AD209" s="1" t="s">
        <v>429</v>
      </c>
      <c r="AE209" s="1" t="s">
        <v>180</v>
      </c>
      <c r="AI209" s="28" t="str">
        <f>IF(OR(ISBLANK(AG209), ISBLANK(AH209)), "", _xlfn.CONCAT("[[""mac"", """, AG209, """], [""ip"", """, AH209, """]]"))</f>
        <v/>
      </c>
      <c r="AJ209" s="5" t="s">
        <v>430</v>
      </c>
    </row>
    <row r="210" spans="1:36" x14ac:dyDescent="0.2">
      <c r="A210" s="1">
        <v>2503</v>
      </c>
      <c r="B210" s="1" t="s">
        <v>28</v>
      </c>
      <c r="C210" s="1" t="s">
        <v>435</v>
      </c>
      <c r="D210" s="1" t="s">
        <v>29</v>
      </c>
      <c r="E210" s="1" t="s">
        <v>413</v>
      </c>
      <c r="F210" s="1" t="str">
        <f>IF(ISBLANK(E210), "", Table2[[#This Row],[unique_id]])</f>
        <v>network_internet_download</v>
      </c>
      <c r="G210" s="1" t="s">
        <v>417</v>
      </c>
      <c r="H210" s="1" t="s">
        <v>435</v>
      </c>
      <c r="I210" s="1" t="s">
        <v>450</v>
      </c>
      <c r="K210" s="1" t="s">
        <v>139</v>
      </c>
      <c r="O210" s="1" t="s">
        <v>33</v>
      </c>
      <c r="P210" s="1" t="s">
        <v>428</v>
      </c>
      <c r="R210" s="1" t="s">
        <v>449</v>
      </c>
      <c r="S210" s="1">
        <v>200</v>
      </c>
      <c r="T210" s="2" t="s">
        <v>36</v>
      </c>
      <c r="U210" s="1" t="s">
        <v>434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467</v>
      </c>
      <c r="Y210" s="1">
        <v>1</v>
      </c>
      <c r="Z210" s="1" t="s">
        <v>670</v>
      </c>
      <c r="AD210" s="1" t="s">
        <v>429</v>
      </c>
      <c r="AE210" s="1" t="s">
        <v>180</v>
      </c>
      <c r="AI210" s="28" t="str">
        <f>IF(OR(ISBLANK(AG210), ISBLANK(AH210)), "", _xlfn.CONCAT("[[""mac"", """, AG210, """], [""ip"", """, AH210, """]]"))</f>
        <v/>
      </c>
      <c r="AJ210" s="5" t="s">
        <v>430</v>
      </c>
    </row>
    <row r="211" spans="1:36" x14ac:dyDescent="0.2">
      <c r="A211" s="1">
        <v>2504</v>
      </c>
      <c r="B211" s="1" t="s">
        <v>28</v>
      </c>
      <c r="C211" s="1" t="s">
        <v>574</v>
      </c>
      <c r="D211" s="1" t="s">
        <v>579</v>
      </c>
      <c r="E211" s="1" t="s">
        <v>578</v>
      </c>
      <c r="F211" s="1" t="str">
        <f>IF(ISBLANK(E211), "", Table2[[#This Row],[unique_id]])</f>
        <v>column_break</v>
      </c>
      <c r="G211" s="1" t="s">
        <v>575</v>
      </c>
      <c r="H211" s="1" t="s">
        <v>435</v>
      </c>
      <c r="I211" s="1" t="s">
        <v>450</v>
      </c>
      <c r="K211" s="1" t="s">
        <v>576</v>
      </c>
      <c r="L211" s="1" t="s">
        <v>577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x14ac:dyDescent="0.2">
      <c r="A212" s="1">
        <v>2505</v>
      </c>
      <c r="B212" s="1" t="s">
        <v>28</v>
      </c>
      <c r="C212" s="1" t="s">
        <v>298</v>
      </c>
      <c r="D212" s="1" t="s">
        <v>137</v>
      </c>
      <c r="E212" s="1" t="s">
        <v>359</v>
      </c>
      <c r="F212" s="1" t="str">
        <f>IF(ISBLANK(E212), "", Table2[[#This Row],[unique_id]])</f>
        <v>various_adhoc_outlet</v>
      </c>
      <c r="G212" s="1" t="s">
        <v>292</v>
      </c>
      <c r="H212" s="1" t="s">
        <v>451</v>
      </c>
      <c r="I212" s="1" t="s">
        <v>450</v>
      </c>
      <c r="K212" s="1" t="s">
        <v>375</v>
      </c>
      <c r="R212" s="1" t="s">
        <v>368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x14ac:dyDescent="0.2">
      <c r="A213" s="1">
        <v>2506</v>
      </c>
      <c r="B213" s="1" t="s">
        <v>28</v>
      </c>
      <c r="C213" s="1" t="s">
        <v>298</v>
      </c>
      <c r="D213" s="1" t="s">
        <v>137</v>
      </c>
      <c r="E213" s="1" t="s">
        <v>352</v>
      </c>
      <c r="F213" s="1" t="str">
        <f>IF(ISBLANK(E213), "", Table2[[#This Row],[unique_id]])</f>
        <v>study_outlet</v>
      </c>
      <c r="G213" s="1" t="s">
        <v>286</v>
      </c>
      <c r="H213" s="1" t="s">
        <v>451</v>
      </c>
      <c r="I213" s="1" t="s">
        <v>450</v>
      </c>
      <c r="K213" s="1" t="s">
        <v>375</v>
      </c>
      <c r="R213" s="1" t="s">
        <v>368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x14ac:dyDescent="0.2">
      <c r="A214" s="1">
        <v>2507</v>
      </c>
      <c r="B214" s="1" t="s">
        <v>28</v>
      </c>
      <c r="C214" s="1" t="s">
        <v>298</v>
      </c>
      <c r="D214" s="1" t="s">
        <v>137</v>
      </c>
      <c r="E214" s="1" t="s">
        <v>353</v>
      </c>
      <c r="F214" s="1" t="str">
        <f>IF(ISBLANK(E214), "", Table2[[#This Row],[unique_id]])</f>
        <v>office_outlet</v>
      </c>
      <c r="G214" s="1" t="s">
        <v>285</v>
      </c>
      <c r="H214" s="1" t="s">
        <v>451</v>
      </c>
      <c r="I214" s="1" t="s">
        <v>450</v>
      </c>
      <c r="K214" s="1" t="s">
        <v>375</v>
      </c>
      <c r="R214" s="1" t="s">
        <v>368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x14ac:dyDescent="0.2">
      <c r="A215" s="1">
        <v>2508</v>
      </c>
      <c r="B215" s="1" t="s">
        <v>28</v>
      </c>
      <c r="C215" s="1" t="s">
        <v>298</v>
      </c>
      <c r="D215" s="1" t="s">
        <v>137</v>
      </c>
      <c r="E215" s="1" t="s">
        <v>344</v>
      </c>
      <c r="F215" s="1" t="str">
        <f>IF(ISBLANK(E215), "", Table2[[#This Row],[unique_id]])</f>
        <v>kitchen_dish_washer</v>
      </c>
      <c r="G215" s="1" t="s">
        <v>288</v>
      </c>
      <c r="H215" s="1" t="s">
        <v>451</v>
      </c>
      <c r="I215" s="1" t="s">
        <v>450</v>
      </c>
      <c r="K215" s="1" t="s">
        <v>375</v>
      </c>
      <c r="R215" s="1" t="s">
        <v>360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x14ac:dyDescent="0.2">
      <c r="A216" s="1">
        <v>2509</v>
      </c>
      <c r="B216" s="1" t="s">
        <v>28</v>
      </c>
      <c r="C216" s="1" t="s">
        <v>298</v>
      </c>
      <c r="D216" s="1" t="s">
        <v>137</v>
      </c>
      <c r="E216" s="1" t="s">
        <v>345</v>
      </c>
      <c r="F216" s="1" t="str">
        <f>IF(ISBLANK(E216), "", Table2[[#This Row],[unique_id]])</f>
        <v>laundry_clothes_dryer</v>
      </c>
      <c r="G216" s="1" t="s">
        <v>289</v>
      </c>
      <c r="H216" s="1" t="s">
        <v>451</v>
      </c>
      <c r="I216" s="1" t="s">
        <v>450</v>
      </c>
      <c r="K216" s="1" t="s">
        <v>375</v>
      </c>
      <c r="R216" s="1" t="s">
        <v>361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x14ac:dyDescent="0.2">
      <c r="A217" s="1">
        <v>2510</v>
      </c>
      <c r="B217" s="1" t="s">
        <v>28</v>
      </c>
      <c r="C217" s="1" t="s">
        <v>298</v>
      </c>
      <c r="D217" s="1" t="s">
        <v>137</v>
      </c>
      <c r="E217" s="1" t="s">
        <v>346</v>
      </c>
      <c r="F217" s="1" t="str">
        <f>IF(ISBLANK(E217), "", Table2[[#This Row],[unique_id]])</f>
        <v>laundry_washing_machine</v>
      </c>
      <c r="G217" s="1" t="s">
        <v>287</v>
      </c>
      <c r="H217" s="1" t="s">
        <v>451</v>
      </c>
      <c r="I217" s="1" t="s">
        <v>450</v>
      </c>
      <c r="K217" s="1" t="s">
        <v>375</v>
      </c>
      <c r="R217" s="1" t="s">
        <v>362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x14ac:dyDescent="0.2">
      <c r="A218" s="1">
        <v>2511</v>
      </c>
      <c r="B218" s="1" t="s">
        <v>28</v>
      </c>
      <c r="C218" s="1" t="s">
        <v>298</v>
      </c>
      <c r="D218" s="1" t="s">
        <v>137</v>
      </c>
      <c r="E218" s="1" t="s">
        <v>347</v>
      </c>
      <c r="F218" s="1" t="str">
        <f>IF(ISBLANK(E218), "", Table2[[#This Row],[unique_id]])</f>
        <v>kitchen_coffee_machine</v>
      </c>
      <c r="G218" s="1" t="s">
        <v>138</v>
      </c>
      <c r="H218" s="1" t="s">
        <v>451</v>
      </c>
      <c r="I218" s="1" t="s">
        <v>450</v>
      </c>
      <c r="K218" s="1" t="s">
        <v>375</v>
      </c>
      <c r="R218" s="1" t="s">
        <v>363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x14ac:dyDescent="0.2">
      <c r="A219" s="1">
        <v>2512</v>
      </c>
      <c r="B219" s="1" t="s">
        <v>28</v>
      </c>
      <c r="C219" s="1" t="s">
        <v>298</v>
      </c>
      <c r="D219" s="1" t="s">
        <v>137</v>
      </c>
      <c r="E219" s="1" t="s">
        <v>348</v>
      </c>
      <c r="F219" s="1" t="str">
        <f>IF(ISBLANK(E219), "", Table2[[#This Row],[unique_id]])</f>
        <v>kitchen_fridge</v>
      </c>
      <c r="G219" s="1" t="s">
        <v>283</v>
      </c>
      <c r="H219" s="1" t="s">
        <v>451</v>
      </c>
      <c r="I219" s="1" t="s">
        <v>450</v>
      </c>
      <c r="K219" s="1" t="s">
        <v>375</v>
      </c>
      <c r="R219" s="1" t="s">
        <v>364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x14ac:dyDescent="0.2">
      <c r="A220" s="1">
        <v>2513</v>
      </c>
      <c r="B220" s="1" t="s">
        <v>28</v>
      </c>
      <c r="C220" s="1" t="s">
        <v>298</v>
      </c>
      <c r="D220" s="1" t="s">
        <v>137</v>
      </c>
      <c r="E220" s="1" t="s">
        <v>349</v>
      </c>
      <c r="F220" s="1" t="str">
        <f>IF(ISBLANK(E220), "", Table2[[#This Row],[unique_id]])</f>
        <v>deck_freezer</v>
      </c>
      <c r="G220" s="1" t="s">
        <v>284</v>
      </c>
      <c r="H220" s="1" t="s">
        <v>451</v>
      </c>
      <c r="I220" s="1" t="s">
        <v>450</v>
      </c>
      <c r="K220" s="1" t="s">
        <v>375</v>
      </c>
      <c r="R220" s="1" t="s">
        <v>365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x14ac:dyDescent="0.2">
      <c r="A221" s="1">
        <v>2514</v>
      </c>
      <c r="B221" s="1" t="s">
        <v>273</v>
      </c>
      <c r="C221" s="1" t="s">
        <v>589</v>
      </c>
      <c r="D221" s="1" t="s">
        <v>137</v>
      </c>
      <c r="E221" s="1" t="s">
        <v>590</v>
      </c>
      <c r="F221" s="1" t="str">
        <f>IF(ISBLANK(E221), "", Table2[[#This Row],[unique_id]])</f>
        <v>pool_filter</v>
      </c>
      <c r="G221" s="1" t="s">
        <v>553</v>
      </c>
      <c r="H221" s="1" t="s">
        <v>451</v>
      </c>
      <c r="I221" s="1" t="s">
        <v>450</v>
      </c>
      <c r="K221" s="1" t="s">
        <v>375</v>
      </c>
      <c r="R221" s="1" t="s">
        <v>367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x14ac:dyDescent="0.2">
      <c r="A222" s="1">
        <v>2514</v>
      </c>
      <c r="B222" s="1" t="s">
        <v>273</v>
      </c>
      <c r="C222" s="1" t="s">
        <v>589</v>
      </c>
      <c r="D222" s="1" t="s">
        <v>137</v>
      </c>
      <c r="E222" s="1" t="s">
        <v>591</v>
      </c>
      <c r="F222" s="1" t="str">
        <f>IF(ISBLANK(E222), "", Table2[[#This Row],[unique_id]])</f>
        <v>roof_water_heater_booster</v>
      </c>
      <c r="G222" s="1" t="s">
        <v>307</v>
      </c>
      <c r="H222" s="1" t="s">
        <v>451</v>
      </c>
      <c r="I222" s="1" t="s">
        <v>450</v>
      </c>
      <c r="K222" s="1" t="s">
        <v>375</v>
      </c>
      <c r="R222" s="1" t="s">
        <v>367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x14ac:dyDescent="0.2">
      <c r="A223" s="1">
        <v>2515</v>
      </c>
      <c r="B223" s="1" t="s">
        <v>28</v>
      </c>
      <c r="C223" s="1" t="s">
        <v>298</v>
      </c>
      <c r="D223" s="1" t="s">
        <v>137</v>
      </c>
      <c r="E223" s="1" t="s">
        <v>351</v>
      </c>
      <c r="F223" s="1" t="str">
        <f>IF(ISBLANK(E223), "", Table2[[#This Row],[unique_id]])</f>
        <v>bathroom_rails</v>
      </c>
      <c r="G223" s="1" t="s">
        <v>310</v>
      </c>
      <c r="H223" s="1" t="s">
        <v>451</v>
      </c>
      <c r="I223" s="1" t="s">
        <v>450</v>
      </c>
      <c r="K223" s="1" t="s">
        <v>375</v>
      </c>
      <c r="R223" s="1" t="s">
        <v>373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x14ac:dyDescent="0.2">
      <c r="A224" s="1">
        <v>2516</v>
      </c>
      <c r="B224" s="1" t="s">
        <v>28</v>
      </c>
      <c r="C224" s="1" t="s">
        <v>298</v>
      </c>
      <c r="D224" s="1" t="s">
        <v>137</v>
      </c>
      <c r="E224" s="1" t="s">
        <v>357</v>
      </c>
      <c r="F224" s="1" t="str">
        <f>IF(ISBLANK(E224), "", Table2[[#This Row],[unique_id]])</f>
        <v>study_battery_charger</v>
      </c>
      <c r="G224" s="1" t="s">
        <v>291</v>
      </c>
      <c r="H224" s="1" t="s">
        <v>451</v>
      </c>
      <c r="I224" s="1" t="s">
        <v>450</v>
      </c>
      <c r="K224" s="1" t="s">
        <v>375</v>
      </c>
      <c r="R224" s="1" t="s">
        <v>372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x14ac:dyDescent="0.2">
      <c r="A225" s="1">
        <v>2517</v>
      </c>
      <c r="B225" s="1" t="s">
        <v>28</v>
      </c>
      <c r="C225" s="1" t="s">
        <v>298</v>
      </c>
      <c r="D225" s="1" t="s">
        <v>137</v>
      </c>
      <c r="E225" s="1" t="s">
        <v>358</v>
      </c>
      <c r="F225" s="1" t="str">
        <f>IF(ISBLANK(E225), "", Table2[[#This Row],[unique_id]])</f>
        <v>laundry_vacuum_charger</v>
      </c>
      <c r="G225" s="1" t="s">
        <v>290</v>
      </c>
      <c r="H225" s="1" t="s">
        <v>451</v>
      </c>
      <c r="I225" s="1" t="s">
        <v>450</v>
      </c>
      <c r="K225" s="1" t="s">
        <v>375</v>
      </c>
      <c r="R225" s="1" t="s">
        <v>372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x14ac:dyDescent="0.2">
      <c r="A226" s="1">
        <v>2518</v>
      </c>
      <c r="B226" s="1" t="s">
        <v>28</v>
      </c>
      <c r="C226" s="1" t="s">
        <v>298</v>
      </c>
      <c r="D226" s="1" t="s">
        <v>137</v>
      </c>
      <c r="E226" s="1" t="s">
        <v>195</v>
      </c>
      <c r="F226" s="1" t="str">
        <f>IF(ISBLANK(E226), "", Table2[[#This Row],[unique_id]])</f>
        <v>lounge_tv</v>
      </c>
      <c r="G226" s="1" t="s">
        <v>196</v>
      </c>
      <c r="H226" s="1" t="s">
        <v>452</v>
      </c>
      <c r="I226" s="1" t="s">
        <v>450</v>
      </c>
      <c r="K226" s="1" t="s">
        <v>375</v>
      </c>
      <c r="R226" s="1" t="s">
        <v>366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x14ac:dyDescent="0.2">
      <c r="A227" s="1">
        <v>2519</v>
      </c>
      <c r="B227" s="1" t="s">
        <v>28</v>
      </c>
      <c r="C227" s="1" t="s">
        <v>298</v>
      </c>
      <c r="D227" s="1" t="s">
        <v>137</v>
      </c>
      <c r="E227" s="1" t="s">
        <v>354</v>
      </c>
      <c r="F227" s="1" t="str">
        <f>IF(ISBLANK(E227), "", Table2[[#This Row],[unique_id]])</f>
        <v>rack_outlet</v>
      </c>
      <c r="G227" s="1" t="s">
        <v>282</v>
      </c>
      <c r="H227" s="1" t="s">
        <v>452</v>
      </c>
      <c r="I227" s="1" t="s">
        <v>450</v>
      </c>
      <c r="K227" s="1" t="s">
        <v>375</v>
      </c>
      <c r="R227" s="1" t="s">
        <v>369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x14ac:dyDescent="0.2">
      <c r="A228" s="1">
        <v>2520</v>
      </c>
      <c r="B228" s="1" t="s">
        <v>28</v>
      </c>
      <c r="C228" s="1" t="s">
        <v>298</v>
      </c>
      <c r="D228" s="1" t="s">
        <v>137</v>
      </c>
      <c r="E228" s="1" t="s">
        <v>355</v>
      </c>
      <c r="F228" s="1" t="str">
        <f>IF(ISBLANK(E228), "", Table2[[#This Row],[unique_id]])</f>
        <v>roof_network_switch</v>
      </c>
      <c r="G228" s="1" t="s">
        <v>279</v>
      </c>
      <c r="H228" s="1" t="s">
        <v>452</v>
      </c>
      <c r="I228" s="1" t="s">
        <v>450</v>
      </c>
      <c r="K228" s="1" t="s">
        <v>375</v>
      </c>
      <c r="R228" s="1" t="s">
        <v>370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x14ac:dyDescent="0.2">
      <c r="A229" s="1">
        <v>2521</v>
      </c>
      <c r="B229" s="1" t="s">
        <v>28</v>
      </c>
      <c r="C229" s="1" t="s">
        <v>298</v>
      </c>
      <c r="D229" s="1" t="s">
        <v>137</v>
      </c>
      <c r="E229" s="1" t="s">
        <v>356</v>
      </c>
      <c r="F229" s="1" t="str">
        <f>IF(ISBLANK(E229), "", Table2[[#This Row],[unique_id]])</f>
        <v>rack_internet_modem</v>
      </c>
      <c r="G229" s="1" t="s">
        <v>281</v>
      </c>
      <c r="H229" s="1" t="s">
        <v>452</v>
      </c>
      <c r="I229" s="1" t="s">
        <v>450</v>
      </c>
      <c r="K229" s="1" t="s">
        <v>375</v>
      </c>
      <c r="R229" s="1" t="s">
        <v>371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x14ac:dyDescent="0.2">
      <c r="A230" s="1">
        <v>2522</v>
      </c>
      <c r="B230" s="1" t="s">
        <v>28</v>
      </c>
      <c r="C230" s="1" t="s">
        <v>574</v>
      </c>
      <c r="D230" s="1" t="s">
        <v>579</v>
      </c>
      <c r="E230" s="1" t="s">
        <v>578</v>
      </c>
      <c r="F230" s="1" t="str">
        <f>IF(ISBLANK(E230), "", Table2[[#This Row],[unique_id]])</f>
        <v>column_break</v>
      </c>
      <c r="G230" s="1" t="s">
        <v>575</v>
      </c>
      <c r="H230" s="1" t="s">
        <v>452</v>
      </c>
      <c r="I230" s="1" t="s">
        <v>450</v>
      </c>
      <c r="K230" s="1" t="s">
        <v>576</v>
      </c>
      <c r="L230" s="1" t="s">
        <v>577</v>
      </c>
      <c r="T230" s="2"/>
      <c r="AI230" s="28" t="str">
        <f>IF(OR(ISBLANK(AG230), ISBLANK(AH230)), "", _xlfn.CONCAT("[[""mac"", """, AG230, """], [""ip"", """, AH230, """]]"))</f>
        <v/>
      </c>
    </row>
    <row r="231" spans="1:36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402</v>
      </c>
      <c r="F231" s="1" t="str">
        <f>IF(ISBLANK(E231), "", Table2[[#This Row],[unique_id]])</f>
        <v>netatmo_bertram_2_office_pantry_battery_percent</v>
      </c>
      <c r="G231" s="1" t="s">
        <v>266</v>
      </c>
      <c r="H231" s="1" t="s">
        <v>421</v>
      </c>
      <c r="I231" s="1" t="s">
        <v>450</v>
      </c>
      <c r="K231" s="1" t="s">
        <v>139</v>
      </c>
      <c r="R231" s="1" t="s">
        <v>407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403</v>
      </c>
      <c r="F232" s="1" t="str">
        <f>IF(ISBLANK(E232), "", Table2[[#This Row],[unique_id]])</f>
        <v>netatmo_bertram_2_office_lounge_battery_percent</v>
      </c>
      <c r="G232" s="1" t="s">
        <v>243</v>
      </c>
      <c r="H232" s="1" t="s">
        <v>421</v>
      </c>
      <c r="I232" s="1" t="s">
        <v>450</v>
      </c>
      <c r="K232" s="1" t="s">
        <v>139</v>
      </c>
      <c r="R232" s="1" t="s">
        <v>407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404</v>
      </c>
      <c r="F233" s="1" t="str">
        <f>IF(ISBLANK(E233), "", Table2[[#This Row],[unique_id]])</f>
        <v>netatmo_bertram_2_office_dining_battery_percent</v>
      </c>
      <c r="G233" s="1" t="s">
        <v>242</v>
      </c>
      <c r="H233" s="1" t="s">
        <v>421</v>
      </c>
      <c r="I233" s="1" t="s">
        <v>450</v>
      </c>
      <c r="K233" s="1" t="s">
        <v>139</v>
      </c>
      <c r="R233" s="1" t="s">
        <v>407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405</v>
      </c>
      <c r="F234" s="1" t="str">
        <f>IF(ISBLANK(E234), "", Table2[[#This Row],[unique_id]])</f>
        <v>netatmo_bertram_2_office_basement_battery_percent</v>
      </c>
      <c r="G234" s="1" t="s">
        <v>265</v>
      </c>
      <c r="H234" s="1" t="s">
        <v>421</v>
      </c>
      <c r="I234" s="1" t="s">
        <v>450</v>
      </c>
      <c r="K234" s="1" t="s">
        <v>139</v>
      </c>
      <c r="R234" s="1" t="s">
        <v>407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x14ac:dyDescent="0.2">
      <c r="A235" s="1">
        <v>2527</v>
      </c>
      <c r="B235" s="1" t="s">
        <v>28</v>
      </c>
      <c r="C235" s="1" t="s">
        <v>198</v>
      </c>
      <c r="D235" s="1" t="s">
        <v>29</v>
      </c>
      <c r="E235" s="1" t="s">
        <v>148</v>
      </c>
      <c r="F235" s="1" t="str">
        <f>IF(ISBLANK(E235), "", Table2[[#This Row],[unique_id]])</f>
        <v>parents_speaker_battery</v>
      </c>
      <c r="G235" s="1" t="s">
        <v>241</v>
      </c>
      <c r="H235" s="1" t="s">
        <v>422</v>
      </c>
      <c r="I235" s="1" t="s">
        <v>450</v>
      </c>
      <c r="K235" s="1" t="s">
        <v>139</v>
      </c>
      <c r="R235" s="1" t="s">
        <v>407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x14ac:dyDescent="0.2">
      <c r="A236" s="1">
        <v>2528</v>
      </c>
      <c r="B236" s="1" t="s">
        <v>28</v>
      </c>
      <c r="C236" s="1" t="s">
        <v>198</v>
      </c>
      <c r="D236" s="1" t="s">
        <v>29</v>
      </c>
      <c r="E236" s="1" t="s">
        <v>406</v>
      </c>
      <c r="F236" s="1" t="str">
        <f>IF(ISBLANK(E236), "", Table2[[#This Row],[unique_id]])</f>
        <v>kitchen_home_battery</v>
      </c>
      <c r="G236" s="1" t="s">
        <v>257</v>
      </c>
      <c r="H236" s="1" t="s">
        <v>422</v>
      </c>
      <c r="I236" s="1" t="s">
        <v>450</v>
      </c>
      <c r="K236" s="1" t="s">
        <v>139</v>
      </c>
      <c r="R236" s="1" t="s">
        <v>407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185</v>
      </c>
      <c r="F237" s="1" t="str">
        <f>IF(ISBLANK(E237), "", Table2[[#This Row],[unique_id]])</f>
        <v>weatherstation_console_battery_voltage</v>
      </c>
      <c r="G237" s="1" t="s">
        <v>418</v>
      </c>
      <c r="H237" s="1" t="s">
        <v>423</v>
      </c>
      <c r="I237" s="1" t="s">
        <v>450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407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464</v>
      </c>
      <c r="Y237" s="1">
        <v>1</v>
      </c>
      <c r="Z237" s="1" t="s">
        <v>661</v>
      </c>
      <c r="AA237" s="2">
        <v>3.15</v>
      </c>
      <c r="AB237" s="1" t="s">
        <v>630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200</v>
      </c>
    </row>
    <row r="238" spans="1:36" x14ac:dyDescent="0.2">
      <c r="A238" s="1">
        <v>2530</v>
      </c>
      <c r="B238" s="1" t="s">
        <v>28</v>
      </c>
      <c r="C238" s="1" t="s">
        <v>574</v>
      </c>
      <c r="D238" s="1" t="s">
        <v>579</v>
      </c>
      <c r="E238" s="1" t="s">
        <v>578</v>
      </c>
      <c r="F238" s="1" t="str">
        <f>IF(ISBLANK(E238), "", Table2[[#This Row],[unique_id]])</f>
        <v>column_break</v>
      </c>
      <c r="G238" s="1" t="s">
        <v>575</v>
      </c>
      <c r="H238" s="1" t="s">
        <v>423</v>
      </c>
      <c r="I238" s="1" t="s">
        <v>450</v>
      </c>
      <c r="K238" s="1" t="s">
        <v>576</v>
      </c>
      <c r="L238" s="1" t="s">
        <v>577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409</v>
      </c>
      <c r="F239" s="1" t="str">
        <f>IF(ISBLANK(E239), "", Table2[[#This Row],[unique_id]])</f>
        <v>weatherstation_sample_period</v>
      </c>
      <c r="G239" s="1" t="s">
        <v>420</v>
      </c>
      <c r="H239" s="1" t="s">
        <v>411</v>
      </c>
      <c r="I239" s="1" t="s">
        <v>450</v>
      </c>
      <c r="K239" s="1" t="s">
        <v>139</v>
      </c>
      <c r="O239" s="1" t="s">
        <v>33</v>
      </c>
      <c r="P239" s="1" t="s">
        <v>408</v>
      </c>
      <c r="R239" s="1" t="s">
        <v>410</v>
      </c>
      <c r="S239" s="1">
        <v>300</v>
      </c>
      <c r="T239" s="2" t="s">
        <v>36</v>
      </c>
      <c r="U239" s="1" t="s">
        <v>425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465</v>
      </c>
      <c r="Y239" s="1">
        <v>1</v>
      </c>
      <c r="Z239" s="1" t="s">
        <v>661</v>
      </c>
      <c r="AA239" s="2">
        <v>3.15</v>
      </c>
      <c r="AB239" s="1" t="s">
        <v>630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200</v>
      </c>
    </row>
    <row r="240" spans="1:36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186</v>
      </c>
      <c r="F240" s="1" t="str">
        <f>IF(ISBLANK(E240), "", Table2[[#This Row],[unique_id]])</f>
        <v>weatherstation_coms_signal_quality</v>
      </c>
      <c r="G240" s="1" t="s">
        <v>419</v>
      </c>
      <c r="H240" s="1" t="s">
        <v>411</v>
      </c>
      <c r="I240" s="1" t="s">
        <v>450</v>
      </c>
      <c r="K240" s="1" t="s">
        <v>139</v>
      </c>
      <c r="O240" s="1" t="s">
        <v>33</v>
      </c>
      <c r="P240" s="1" t="s">
        <v>34</v>
      </c>
      <c r="R240" s="1" t="s">
        <v>204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465</v>
      </c>
      <c r="Y240" s="1">
        <v>1</v>
      </c>
      <c r="Z240" s="1" t="s">
        <v>661</v>
      </c>
      <c r="AA240" s="2">
        <v>3.15</v>
      </c>
      <c r="AB240" s="1" t="s">
        <v>630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200</v>
      </c>
    </row>
    <row r="241" spans="1:36" x14ac:dyDescent="0.2">
      <c r="A241" s="1">
        <v>1451</v>
      </c>
      <c r="B241" s="1" t="s">
        <v>28</v>
      </c>
      <c r="C241" s="1" t="s">
        <v>136</v>
      </c>
      <c r="D241" s="1" t="s">
        <v>131</v>
      </c>
      <c r="E241" s="1" t="s">
        <v>256</v>
      </c>
      <c r="F241" s="1" t="str">
        <f>IF(ISBLANK(E241), "", Table2[[#This Row],[unique_id]])</f>
        <v>edwin</v>
      </c>
      <c r="G241" s="1" t="s">
        <v>129</v>
      </c>
      <c r="H241" s="1" t="s">
        <v>134</v>
      </c>
      <c r="I241" s="1" t="s">
        <v>135</v>
      </c>
      <c r="K241" s="1" t="s">
        <v>139</v>
      </c>
      <c r="R241" s="1" t="s">
        <v>343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653</v>
      </c>
      <c r="AB241" s="1" t="s">
        <v>131</v>
      </c>
      <c r="AC241" s="1" t="s">
        <v>654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793</v>
      </c>
      <c r="AG241" s="1" t="s">
        <v>656</v>
      </c>
      <c r="AH241" s="33" t="s">
        <v>798</v>
      </c>
      <c r="AI241" s="28" t="str">
        <f>IF(OR(ISBLANK(AG241), ISBLANK(AH241)), "", _xlfn.CONCAT("[[""mac"", """, AG241, """], [""ip"", """, AH241, """]]"))</f>
        <v>[["mac", "20:f8:5e:d7:26:1c"], ["ip", "10.0.6.61"]]</v>
      </c>
    </row>
    <row r="242" spans="1:36" x14ac:dyDescent="0.2">
      <c r="A242" s="1">
        <v>1452</v>
      </c>
      <c r="B242" s="1" t="s">
        <v>28</v>
      </c>
      <c r="C242" s="1" t="s">
        <v>136</v>
      </c>
      <c r="D242" s="1" t="s">
        <v>131</v>
      </c>
      <c r="E242" s="1" t="s">
        <v>255</v>
      </c>
      <c r="F242" s="1" t="str">
        <f>IF(ISBLANK(E242), "", Table2[[#This Row],[unique_id]])</f>
        <v>parents</v>
      </c>
      <c r="G242" s="1" t="s">
        <v>241</v>
      </c>
      <c r="H242" s="1" t="s">
        <v>134</v>
      </c>
      <c r="I242" s="1" t="s">
        <v>135</v>
      </c>
      <c r="K242" s="1" t="s">
        <v>139</v>
      </c>
      <c r="R242" s="1" t="s">
        <v>343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653</v>
      </c>
      <c r="AB242" s="1" t="s">
        <v>131</v>
      </c>
      <c r="AC242" s="1" t="s">
        <v>654</v>
      </c>
      <c r="AD242" s="1" t="str">
        <f>IF(OR(ISBLANK(AG242), ISBLANK(AH242)), "", Table2[[#This Row],[device_via_device]])</f>
        <v>SenseMe</v>
      </c>
      <c r="AE242" s="1" t="s">
        <v>241</v>
      </c>
      <c r="AF242" s="1" t="s">
        <v>793</v>
      </c>
      <c r="AG242" s="1" t="s">
        <v>659</v>
      </c>
      <c r="AH242" s="33" t="s">
        <v>799</v>
      </c>
      <c r="AI242" s="28" t="str">
        <f>IF(OR(ISBLANK(AG242), ISBLANK(AH242)), "", _xlfn.CONCAT("[[""mac"", """, AG242, """], [""ip"", """, AH242, """]]"))</f>
        <v>[["mac", "20:f8:5e:d8:a5:6b"], ["ip", "10.0.6.62"]]</v>
      </c>
    </row>
    <row r="243" spans="1:36" x14ac:dyDescent="0.2">
      <c r="A243" s="1">
        <v>2602</v>
      </c>
      <c r="B243" s="1" t="s">
        <v>28</v>
      </c>
      <c r="C243" s="1" t="s">
        <v>574</v>
      </c>
      <c r="D243" s="1" t="s">
        <v>579</v>
      </c>
      <c r="E243" s="1" t="s">
        <v>578</v>
      </c>
      <c r="F243" s="1" t="str">
        <f>IF(ISBLANK(E243), "", Table2[[#This Row],[unique_id]])</f>
        <v>column_break</v>
      </c>
      <c r="G243" s="1" t="s">
        <v>575</v>
      </c>
      <c r="H243" s="1" t="s">
        <v>397</v>
      </c>
      <c r="I243" s="1" t="s">
        <v>149</v>
      </c>
      <c r="K243" s="1" t="s">
        <v>576</v>
      </c>
      <c r="L243" s="1" t="s">
        <v>577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1454</v>
      </c>
      <c r="B244" s="1" t="s">
        <v>28</v>
      </c>
      <c r="C244" s="1" t="s">
        <v>136</v>
      </c>
      <c r="D244" s="1" t="s">
        <v>131</v>
      </c>
      <c r="E244" s="1" t="s">
        <v>499</v>
      </c>
      <c r="F244" s="1" t="str">
        <f>IF(ISBLANK(E244), "", Table2[[#This Row],[unique_id]])</f>
        <v>lounge</v>
      </c>
      <c r="G244" s="1" t="s">
        <v>243</v>
      </c>
      <c r="H244" s="1" t="s">
        <v>134</v>
      </c>
      <c r="I244" s="1" t="s">
        <v>135</v>
      </c>
      <c r="K244" s="1" t="s">
        <v>139</v>
      </c>
      <c r="R244" s="1" t="s">
        <v>343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653</v>
      </c>
      <c r="AB244" s="1" t="s">
        <v>131</v>
      </c>
      <c r="AC244" s="1" t="s">
        <v>654</v>
      </c>
      <c r="AD244" s="1" t="str">
        <f>IF(OR(ISBLANK(AG244), ISBLANK(AH244)), "", Table2[[#This Row],[device_via_device]])</f>
        <v>SenseMe</v>
      </c>
      <c r="AE244" s="1" t="s">
        <v>243</v>
      </c>
      <c r="AF244" s="1" t="s">
        <v>793</v>
      </c>
      <c r="AG244" s="1" t="s">
        <v>660</v>
      </c>
      <c r="AH244" s="33" t="s">
        <v>800</v>
      </c>
      <c r="AI244" s="28" t="str">
        <f>IF(OR(ISBLANK(AG244), ISBLANK(AH244)), "", _xlfn.CONCAT("[[""mac"", """, AG244, """], [""ip"", """, AH244, """]]"))</f>
        <v>[["mac", "20:f8:5e:d9:11:77"], ["ip", "10.0.6.63"]]</v>
      </c>
    </row>
    <row r="245" spans="1:36" x14ac:dyDescent="0.2">
      <c r="A245" s="1">
        <v>1455</v>
      </c>
      <c r="B245" s="1" t="s">
        <v>28</v>
      </c>
      <c r="C245" s="1" t="s">
        <v>136</v>
      </c>
      <c r="D245" s="1" t="s">
        <v>131</v>
      </c>
      <c r="E245" s="1" t="s">
        <v>340</v>
      </c>
      <c r="F245" s="1" t="str">
        <f>IF(ISBLANK(E245), "", Table2[[#This Row],[unique_id]])</f>
        <v>deck_east</v>
      </c>
      <c r="G245" s="1" t="s">
        <v>270</v>
      </c>
      <c r="H245" s="1" t="s">
        <v>134</v>
      </c>
      <c r="I245" s="1" t="s">
        <v>135</v>
      </c>
      <c r="K245" s="1" t="s">
        <v>139</v>
      </c>
      <c r="R245" s="1" t="s">
        <v>343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653</v>
      </c>
      <c r="AB245" s="1" t="s">
        <v>662</v>
      </c>
      <c r="AC245" s="1" t="s">
        <v>654</v>
      </c>
      <c r="AD245" s="1" t="str">
        <f>IF(OR(ISBLANK(AG245), ISBLANK(AH245)), "", Table2[[#This Row],[device_via_device]])</f>
        <v>SenseMe</v>
      </c>
      <c r="AE245" s="1" t="s">
        <v>623</v>
      </c>
      <c r="AF245" s="1" t="s">
        <v>793</v>
      </c>
      <c r="AG245" s="1" t="s">
        <v>657</v>
      </c>
      <c r="AH245" s="33" t="s">
        <v>801</v>
      </c>
      <c r="AI245" s="28" t="str">
        <f>IF(OR(ISBLANK(AG245), ISBLANK(AH245)), "", _xlfn.CONCAT("[[""mac"", """, AG245, """], [""ip"", """, AH245, """]]"))</f>
        <v>[["mac", "20:f8:5e:1e:ea:a0"], ["ip", "10.0.6.64"]]</v>
      </c>
    </row>
    <row r="246" spans="1:36" x14ac:dyDescent="0.2">
      <c r="A246" s="1">
        <v>1456</v>
      </c>
      <c r="B246" s="1" t="s">
        <v>28</v>
      </c>
      <c r="C246" s="1" t="s">
        <v>136</v>
      </c>
      <c r="D246" s="1" t="s">
        <v>131</v>
      </c>
      <c r="E246" s="1" t="s">
        <v>341</v>
      </c>
      <c r="F246" s="1" t="str">
        <f>IF(ISBLANK(E246), "", Table2[[#This Row],[unique_id]])</f>
        <v>deck_west</v>
      </c>
      <c r="G246" s="1" t="s">
        <v>269</v>
      </c>
      <c r="H246" s="1" t="s">
        <v>134</v>
      </c>
      <c r="I246" s="1" t="s">
        <v>135</v>
      </c>
      <c r="K246" s="1" t="s">
        <v>139</v>
      </c>
      <c r="R246" s="1" t="s">
        <v>343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653</v>
      </c>
      <c r="AB246" s="1" t="s">
        <v>663</v>
      </c>
      <c r="AC246" s="1" t="s">
        <v>654</v>
      </c>
      <c r="AD246" s="1" t="str">
        <f>IF(OR(ISBLANK(AG246), ISBLANK(AH246)), "", Table2[[#This Row],[device_via_device]])</f>
        <v>SenseMe</v>
      </c>
      <c r="AE246" s="1" t="s">
        <v>623</v>
      </c>
      <c r="AF246" s="1" t="s">
        <v>793</v>
      </c>
      <c r="AG246" s="1" t="s">
        <v>658</v>
      </c>
      <c r="AH246" s="34" t="s">
        <v>802</v>
      </c>
      <c r="AI246" s="28" t="str">
        <f>IF(OR(ISBLANK(AG246), ISBLANK(AH246)), "", _xlfn.CONCAT("[[""mac"", """, AG246, """], [""ip"", """, AH246, """]]"))</f>
        <v>[["mac", "20:f8:5e:1e:da:35"], ["ip", "10.0.6.65"]]</v>
      </c>
    </row>
    <row r="247" spans="1:36" x14ac:dyDescent="0.2">
      <c r="A247" s="1">
        <v>2606</v>
      </c>
      <c r="B247" s="1" t="s">
        <v>28</v>
      </c>
      <c r="C247" s="1" t="s">
        <v>574</v>
      </c>
      <c r="D247" s="1" t="s">
        <v>579</v>
      </c>
      <c r="E247" s="1" t="s">
        <v>578</v>
      </c>
      <c r="F247" s="1" t="str">
        <f>IF(ISBLANK(E247), "", Table2[[#This Row],[unique_id]])</f>
        <v>column_break</v>
      </c>
      <c r="G247" s="1" t="s">
        <v>575</v>
      </c>
      <c r="H247" s="1" t="s">
        <v>397</v>
      </c>
      <c r="I247" s="1" t="s">
        <v>149</v>
      </c>
      <c r="K247" s="1" t="s">
        <v>576</v>
      </c>
      <c r="L247" s="1" t="s">
        <v>577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2103</v>
      </c>
      <c r="B248" s="1" t="s">
        <v>28</v>
      </c>
      <c r="C248" s="1" t="s">
        <v>298</v>
      </c>
      <c r="D248" s="1" t="s">
        <v>29</v>
      </c>
      <c r="E248" s="1" t="s">
        <v>302</v>
      </c>
      <c r="F248" s="1" t="str">
        <f>IF(ISBLANK(E248), "", Table2[[#This Row],[unique_id]])</f>
        <v>various_adhoc_outlet_current_consumption</v>
      </c>
      <c r="G248" s="1" t="s">
        <v>292</v>
      </c>
      <c r="H248" s="1" t="s">
        <v>335</v>
      </c>
      <c r="I248" s="1" t="s">
        <v>145</v>
      </c>
      <c r="K248" s="1" t="s">
        <v>139</v>
      </c>
      <c r="P248" s="1" t="s">
        <v>572</v>
      </c>
      <c r="R248" s="1" t="s">
        <v>337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627</v>
      </c>
      <c r="AB248" s="1" t="s">
        <v>664</v>
      </c>
      <c r="AC248" s="7" t="s">
        <v>626</v>
      </c>
      <c r="AD248" s="1" t="str">
        <f>IF(OR(ISBLANK(AG248), ISBLANK(AH248)), "", Table2[[#This Row],[device_via_device]])</f>
        <v>TPLink</v>
      </c>
      <c r="AE248" s="1" t="s">
        <v>621</v>
      </c>
      <c r="AF248" s="1" t="s">
        <v>793</v>
      </c>
      <c r="AG248" s="1" t="s">
        <v>604</v>
      </c>
      <c r="AH248" s="33" t="s">
        <v>775</v>
      </c>
      <c r="AI248" s="28" t="str">
        <f>IF(OR(ISBLANK(AG248), ISBLANK(AH248)), "", _xlfn.CONCAT("[[""mac"", """, AG248, """], [""ip"", """, AH248, """]]"))</f>
        <v>[["mac", "10:27:f5:31:f2:2b"], ["ip", "10.0.6.70"]]</v>
      </c>
      <c r="AJ248" s="5"/>
    </row>
    <row r="249" spans="1:36" x14ac:dyDescent="0.2">
      <c r="A249" s="1">
        <v>2104</v>
      </c>
      <c r="B249" s="1" t="s">
        <v>28</v>
      </c>
      <c r="C249" s="1" t="s">
        <v>298</v>
      </c>
      <c r="D249" s="1" t="s">
        <v>29</v>
      </c>
      <c r="E249" s="1" t="s">
        <v>304</v>
      </c>
      <c r="F249" s="1" t="str">
        <f>IF(ISBLANK(E249), "", Table2[[#This Row],[unique_id]])</f>
        <v>study_battery_charger_current_consumption</v>
      </c>
      <c r="G249" s="1" t="s">
        <v>291</v>
      </c>
      <c r="H249" s="1" t="s">
        <v>335</v>
      </c>
      <c r="I249" s="1" t="s">
        <v>145</v>
      </c>
      <c r="K249" s="1" t="s">
        <v>139</v>
      </c>
      <c r="P249" s="1" t="s">
        <v>572</v>
      </c>
      <c r="R249" s="1" t="s">
        <v>337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627</v>
      </c>
      <c r="AB249" s="1" t="s">
        <v>665</v>
      </c>
      <c r="AC249" s="7" t="s">
        <v>626</v>
      </c>
      <c r="AD249" s="1" t="str">
        <f>IF(OR(ISBLANK(AG249), ISBLANK(AH249)), "", Table2[[#This Row],[device_via_device]])</f>
        <v>TPLink</v>
      </c>
      <c r="AE249" s="1" t="s">
        <v>622</v>
      </c>
      <c r="AF249" s="1" t="s">
        <v>793</v>
      </c>
      <c r="AG249" s="1" t="s">
        <v>605</v>
      </c>
      <c r="AH249" s="35" t="s">
        <v>776</v>
      </c>
      <c r="AI249" s="28" t="str">
        <f>IF(OR(ISBLANK(AG249), ISBLANK(AH249)), "", _xlfn.CONCAT("[[""mac"", """, AG249, """], [""ip"", """, AH249, """]]"))</f>
        <v>[["mac", "5c:a6:e6:25:64:e9"], ["ip", "10.0.6.71"]]</v>
      </c>
    </row>
    <row r="250" spans="1:36" x14ac:dyDescent="0.2">
      <c r="A250" s="1">
        <v>2609</v>
      </c>
      <c r="B250" s="1" t="s">
        <v>28</v>
      </c>
      <c r="C250" s="1" t="s">
        <v>574</v>
      </c>
      <c r="D250" s="1" t="s">
        <v>579</v>
      </c>
      <c r="E250" s="1" t="s">
        <v>578</v>
      </c>
      <c r="F250" s="1" t="str">
        <f>IF(ISBLANK(E250), "", Table2[[#This Row],[unique_id]])</f>
        <v>column_break</v>
      </c>
      <c r="G250" s="1" t="s">
        <v>575</v>
      </c>
      <c r="H250" s="1" t="s">
        <v>397</v>
      </c>
      <c r="I250" s="1" t="s">
        <v>149</v>
      </c>
      <c r="K250" s="1" t="s">
        <v>576</v>
      </c>
      <c r="L250" s="1" t="s">
        <v>577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2105</v>
      </c>
      <c r="B251" s="1" t="s">
        <v>28</v>
      </c>
      <c r="C251" s="1" t="s">
        <v>298</v>
      </c>
      <c r="D251" s="1" t="s">
        <v>29</v>
      </c>
      <c r="E251" s="1" t="s">
        <v>303</v>
      </c>
      <c r="F251" s="1" t="str">
        <f>IF(ISBLANK(E251), "", Table2[[#This Row],[unique_id]])</f>
        <v>laundry_vacuum_charger_current_consumption</v>
      </c>
      <c r="G251" s="1" t="s">
        <v>290</v>
      </c>
      <c r="H251" s="1" t="s">
        <v>335</v>
      </c>
      <c r="I251" s="1" t="s">
        <v>145</v>
      </c>
      <c r="K251" s="1" t="s">
        <v>139</v>
      </c>
      <c r="P251" s="1" t="s">
        <v>572</v>
      </c>
      <c r="R251" s="1" t="s">
        <v>337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627</v>
      </c>
      <c r="AB251" s="1" t="s">
        <v>666</v>
      </c>
      <c r="AC251" s="7" t="s">
        <v>626</v>
      </c>
      <c r="AD251" s="1" t="str">
        <f>IF(OR(ISBLANK(AG251), ISBLANK(AH251)), "", Table2[[#This Row],[device_via_device]])</f>
        <v>TPLink</v>
      </c>
      <c r="AE251" s="1" t="s">
        <v>268</v>
      </c>
      <c r="AF251" s="1" t="s">
        <v>793</v>
      </c>
      <c r="AG251" s="1" t="s">
        <v>606</v>
      </c>
      <c r="AH251" s="33" t="s">
        <v>777</v>
      </c>
      <c r="AI251" s="28" t="str">
        <f>IF(OR(ISBLANK(AG251), ISBLANK(AH251)), "", _xlfn.CONCAT("[[""mac"", """, AG251, """], [""ip"", """, AH251, """]]"))</f>
        <v>[["mac", "5c:a6:e6:25:57:fd"], ["ip", "10.0.6.72"]]</v>
      </c>
    </row>
    <row r="252" spans="1:36" x14ac:dyDescent="0.2">
      <c r="A252" s="1">
        <v>2110</v>
      </c>
      <c r="B252" s="1" t="s">
        <v>28</v>
      </c>
      <c r="C252" s="1" t="s">
        <v>298</v>
      </c>
      <c r="D252" s="1" t="s">
        <v>29</v>
      </c>
      <c r="E252" s="1" t="s">
        <v>312</v>
      </c>
      <c r="F252" s="1" t="str">
        <f>IF(ISBLANK(E252), "", Table2[[#This Row],[unique_id]])</f>
        <v>kitchen_dish_washer_current_consumption</v>
      </c>
      <c r="G252" s="1" t="s">
        <v>288</v>
      </c>
      <c r="H252" s="1" t="s">
        <v>335</v>
      </c>
      <c r="I252" s="1" t="s">
        <v>145</v>
      </c>
      <c r="K252" s="1" t="s">
        <v>139</v>
      </c>
      <c r="P252" s="1" t="s">
        <v>572</v>
      </c>
      <c r="R252" s="1" t="s">
        <v>337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627</v>
      </c>
      <c r="AB252" s="1" t="s">
        <v>639</v>
      </c>
      <c r="AC252" s="7" t="s">
        <v>626</v>
      </c>
      <c r="AD252" s="1" t="str">
        <f>IF(OR(ISBLANK(AG252), ISBLANK(AH252)), "", Table2[[#This Row],[device_via_device]])</f>
        <v>TPLink</v>
      </c>
      <c r="AE252" s="1" t="s">
        <v>257</v>
      </c>
      <c r="AF252" s="1" t="s">
        <v>793</v>
      </c>
      <c r="AG252" s="1" t="s">
        <v>607</v>
      </c>
      <c r="AH252" s="35" t="s">
        <v>778</v>
      </c>
      <c r="AI252" s="28" t="str">
        <f>IF(OR(ISBLANK(AG252), ISBLANK(AH252)), "", _xlfn.CONCAT("[[""mac"", """, AG252, """], [""ip"", """, AH252, """]]"))</f>
        <v>[["mac", "5c:a6:e6:25:55:f7"], ["ip", "10.0.6.73"]]</v>
      </c>
    </row>
    <row r="253" spans="1:36" x14ac:dyDescent="0.2">
      <c r="A253" s="1">
        <v>2111</v>
      </c>
      <c r="B253" s="1" t="s">
        <v>28</v>
      </c>
      <c r="C253" s="1" t="s">
        <v>298</v>
      </c>
      <c r="D253" s="1" t="s">
        <v>29</v>
      </c>
      <c r="E253" s="1" t="s">
        <v>306</v>
      </c>
      <c r="F253" s="1" t="str">
        <f>IF(ISBLANK(E253), "", Table2[[#This Row],[unique_id]])</f>
        <v>laundry_clothes_dryer_current_consumption</v>
      </c>
      <c r="G253" s="1" t="s">
        <v>289</v>
      </c>
      <c r="H253" s="1" t="s">
        <v>335</v>
      </c>
      <c r="I253" s="1" t="s">
        <v>145</v>
      </c>
      <c r="K253" s="1" t="s">
        <v>139</v>
      </c>
      <c r="P253" s="1" t="s">
        <v>572</v>
      </c>
      <c r="R253" s="1" t="s">
        <v>337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627</v>
      </c>
      <c r="AB253" s="1" t="s">
        <v>667</v>
      </c>
      <c r="AC253" s="7" t="s">
        <v>626</v>
      </c>
      <c r="AD253" s="1" t="str">
        <f>IF(OR(ISBLANK(AG253), ISBLANK(AH253)), "", Table2[[#This Row],[device_via_device]])</f>
        <v>TPLink</v>
      </c>
      <c r="AE253" s="1" t="s">
        <v>268</v>
      </c>
      <c r="AF253" s="1" t="s">
        <v>793</v>
      </c>
      <c r="AG253" s="1" t="s">
        <v>608</v>
      </c>
      <c r="AH253" s="35" t="s">
        <v>779</v>
      </c>
      <c r="AI253" s="28" t="str">
        <f>IF(OR(ISBLANK(AG253), ISBLANK(AH253)), "", _xlfn.CONCAT("[[""mac"", """, AG253, """], [""ip"", """, AH253, """]]"))</f>
        <v>[["mac", "5c:a6:e6:25:55:f0"], ["ip", "10.0.6.74"]]</v>
      </c>
    </row>
    <row r="254" spans="1:36" x14ac:dyDescent="0.2">
      <c r="A254" s="1">
        <v>2112</v>
      </c>
      <c r="B254" s="1" t="s">
        <v>28</v>
      </c>
      <c r="C254" s="1" t="s">
        <v>298</v>
      </c>
      <c r="D254" s="1" t="s">
        <v>29</v>
      </c>
      <c r="E254" s="1" t="s">
        <v>305</v>
      </c>
      <c r="F254" s="1" t="str">
        <f>IF(ISBLANK(E254), "", Table2[[#This Row],[unique_id]])</f>
        <v>laundry_washing_machine_current_consumption</v>
      </c>
      <c r="G254" s="1" t="s">
        <v>287</v>
      </c>
      <c r="H254" s="1" t="s">
        <v>335</v>
      </c>
      <c r="I254" s="1" t="s">
        <v>145</v>
      </c>
      <c r="K254" s="1" t="s">
        <v>139</v>
      </c>
      <c r="P254" s="1" t="s">
        <v>572</v>
      </c>
      <c r="R254" s="1" t="s">
        <v>337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627</v>
      </c>
      <c r="AB254" s="1" t="s">
        <v>668</v>
      </c>
      <c r="AC254" s="7" t="s">
        <v>626</v>
      </c>
      <c r="AD254" s="1" t="str">
        <f>IF(OR(ISBLANK(AG254), ISBLANK(AH254)), "", Table2[[#This Row],[device_via_device]])</f>
        <v>TPLink</v>
      </c>
      <c r="AE254" s="1" t="s">
        <v>268</v>
      </c>
      <c r="AF254" s="1" t="s">
        <v>793</v>
      </c>
      <c r="AG254" s="1" t="s">
        <v>609</v>
      </c>
      <c r="AH254" s="33" t="s">
        <v>780</v>
      </c>
      <c r="AI254" s="28" t="str">
        <f>IF(OR(ISBLANK(AG254), ISBLANK(AH254)), "", _xlfn.CONCAT("[[""mac"", """, AG254, """], [""ip"", """, AH254, """]]"))</f>
        <v>[["mac", "5c:a6:e6:25:5a:a3"], ["ip", "10.0.6.75"]]</v>
      </c>
    </row>
    <row r="255" spans="1:36" x14ac:dyDescent="0.2">
      <c r="A255" s="1">
        <v>2701</v>
      </c>
      <c r="B255" s="1" t="s">
        <v>28</v>
      </c>
      <c r="C255" s="1" t="s">
        <v>300</v>
      </c>
      <c r="D255" s="1" t="s">
        <v>155</v>
      </c>
      <c r="E255" s="1" t="s">
        <v>156</v>
      </c>
      <c r="F255" s="1" t="str">
        <f>IF(ISBLANK(E255), "", Table2[[#This Row],[unique_id]])</f>
        <v>uvc_ada_motion</v>
      </c>
      <c r="G255" s="1" t="s">
        <v>133</v>
      </c>
      <c r="H255" s="1" t="s">
        <v>582</v>
      </c>
      <c r="I255" s="1" t="s">
        <v>264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x14ac:dyDescent="0.2">
      <c r="A256" s="1">
        <v>2702</v>
      </c>
      <c r="B256" s="1" t="s">
        <v>28</v>
      </c>
      <c r="C256" s="1" t="s">
        <v>574</v>
      </c>
      <c r="D256" s="1" t="s">
        <v>579</v>
      </c>
      <c r="E256" s="1" t="s">
        <v>578</v>
      </c>
      <c r="F256" s="1" t="str">
        <f>IF(ISBLANK(E256), "", Table2[[#This Row],[unique_id]])</f>
        <v>column_break</v>
      </c>
      <c r="G256" s="1" t="s">
        <v>575</v>
      </c>
      <c r="H256" s="1" t="s">
        <v>582</v>
      </c>
      <c r="I256" s="1" t="s">
        <v>264</v>
      </c>
      <c r="K256" s="1" t="s">
        <v>576</v>
      </c>
      <c r="L256" s="1" t="s">
        <v>577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2113</v>
      </c>
      <c r="B257" s="1" t="s">
        <v>28</v>
      </c>
      <c r="C257" s="1" t="s">
        <v>298</v>
      </c>
      <c r="D257" s="1" t="s">
        <v>29</v>
      </c>
      <c r="E257" s="1" t="s">
        <v>297</v>
      </c>
      <c r="F257" s="1" t="str">
        <f>IF(ISBLANK(E257), "", Table2[[#This Row],[unique_id]])</f>
        <v>kitchen_coffee_machine_current_consumption</v>
      </c>
      <c r="G257" s="1" t="s">
        <v>138</v>
      </c>
      <c r="H257" s="1" t="s">
        <v>335</v>
      </c>
      <c r="I257" s="1" t="s">
        <v>145</v>
      </c>
      <c r="K257" s="1" t="s">
        <v>139</v>
      </c>
      <c r="P257" s="1" t="s">
        <v>572</v>
      </c>
      <c r="R257" s="1" t="s">
        <v>337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627</v>
      </c>
      <c r="AB257" s="1" t="s">
        <v>669</v>
      </c>
      <c r="AC257" s="1" t="s">
        <v>626</v>
      </c>
      <c r="AD257" s="1" t="str">
        <f>IF(OR(ISBLANK(AG257), ISBLANK(AH257)), "", Table2[[#This Row],[device_via_device]])</f>
        <v>TPLink</v>
      </c>
      <c r="AE257" s="1" t="s">
        <v>257</v>
      </c>
      <c r="AF257" s="1" t="s">
        <v>793</v>
      </c>
      <c r="AG257" s="1" t="s">
        <v>610</v>
      </c>
      <c r="AH257" s="33" t="s">
        <v>781</v>
      </c>
      <c r="AI257" s="28" t="str">
        <f>IF(OR(ISBLANK(AG257), ISBLANK(AH257)), "", _xlfn.CONCAT("[[""mac"", """, AG257, """], [""ip"", """, AH257, """]]"))</f>
        <v>[["mac", "60:a4:b7:1f:71:0a"], ["ip", "10.0.6.76"]]</v>
      </c>
    </row>
    <row r="258" spans="1:36" x14ac:dyDescent="0.2">
      <c r="A258" s="1">
        <v>2704</v>
      </c>
      <c r="B258" s="1" t="s">
        <v>28</v>
      </c>
      <c r="C258" s="1" t="s">
        <v>300</v>
      </c>
      <c r="D258" s="1" t="s">
        <v>155</v>
      </c>
      <c r="E258" s="1" t="s">
        <v>260</v>
      </c>
      <c r="F258" s="1" t="str">
        <f>IF(ISBLANK(E258), "", Table2[[#This Row],[unique_id]])</f>
        <v>uvc_edwin_motion</v>
      </c>
      <c r="G258" s="1" t="s">
        <v>129</v>
      </c>
      <c r="H258" s="1" t="s">
        <v>583</v>
      </c>
      <c r="I258" s="1" t="s">
        <v>264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x14ac:dyDescent="0.2">
      <c r="A259" s="1">
        <v>2705</v>
      </c>
      <c r="B259" s="1" t="s">
        <v>28</v>
      </c>
      <c r="C259" s="1" t="s">
        <v>574</v>
      </c>
      <c r="D259" s="1" t="s">
        <v>579</v>
      </c>
      <c r="E259" s="1" t="s">
        <v>578</v>
      </c>
      <c r="F259" s="1" t="str">
        <f>IF(ISBLANK(E259), "", Table2[[#This Row],[unique_id]])</f>
        <v>column_break</v>
      </c>
      <c r="G259" s="1" t="s">
        <v>575</v>
      </c>
      <c r="H259" s="1" t="s">
        <v>583</v>
      </c>
      <c r="I259" s="1" t="s">
        <v>264</v>
      </c>
      <c r="K259" s="1" t="s">
        <v>576</v>
      </c>
      <c r="L259" s="1" t="s">
        <v>577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x14ac:dyDescent="0.2">
      <c r="A260" s="1">
        <v>2706</v>
      </c>
      <c r="B260" s="1" t="s">
        <v>28</v>
      </c>
      <c r="C260" s="1" t="s">
        <v>136</v>
      </c>
      <c r="D260" s="1" t="s">
        <v>155</v>
      </c>
      <c r="E260" s="1" t="s">
        <v>261</v>
      </c>
      <c r="F260" s="1" t="str">
        <f>IF(ISBLANK(E260), "", Table2[[#This Row],[unique_id]])</f>
        <v>ada_occupancy</v>
      </c>
      <c r="G260" s="1" t="s">
        <v>133</v>
      </c>
      <c r="H260" s="1" t="s">
        <v>401</v>
      </c>
      <c r="I260" s="1" t="s">
        <v>264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x14ac:dyDescent="0.2">
      <c r="A261" s="1">
        <v>2707</v>
      </c>
      <c r="B261" s="1" t="s">
        <v>28</v>
      </c>
      <c r="C261" s="1" t="s">
        <v>136</v>
      </c>
      <c r="D261" s="1" t="s">
        <v>155</v>
      </c>
      <c r="E261" s="1" t="s">
        <v>262</v>
      </c>
      <c r="F261" s="1" t="str">
        <f>IF(ISBLANK(E261), "", Table2[[#This Row],[unique_id]])</f>
        <v>edwin_occupancy</v>
      </c>
      <c r="G261" s="1" t="s">
        <v>129</v>
      </c>
      <c r="H261" s="1" t="s">
        <v>401</v>
      </c>
      <c r="I261" s="1" t="s">
        <v>264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x14ac:dyDescent="0.2">
      <c r="A262" s="1">
        <v>2708</v>
      </c>
      <c r="B262" s="1" t="s">
        <v>28</v>
      </c>
      <c r="C262" s="1" t="s">
        <v>136</v>
      </c>
      <c r="D262" s="1" t="s">
        <v>155</v>
      </c>
      <c r="E262" s="1" t="s">
        <v>157</v>
      </c>
      <c r="F262" s="1" t="str">
        <f>IF(ISBLANK(E262), "", Table2[[#This Row],[unique_id]])</f>
        <v>parents_occupancy</v>
      </c>
      <c r="G262" s="1" t="s">
        <v>241</v>
      </c>
      <c r="H262" s="1" t="s">
        <v>401</v>
      </c>
      <c r="I262" s="1" t="s">
        <v>264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x14ac:dyDescent="0.2">
      <c r="A263" s="1">
        <v>2709</v>
      </c>
      <c r="B263" s="1" t="s">
        <v>28</v>
      </c>
      <c r="C263" s="1" t="s">
        <v>136</v>
      </c>
      <c r="D263" s="1" t="s">
        <v>155</v>
      </c>
      <c r="E263" s="1" t="s">
        <v>263</v>
      </c>
      <c r="F263" s="1" t="str">
        <f>IF(ISBLANK(E263), "", Table2[[#This Row],[unique_id]])</f>
        <v>lounge_occupancy</v>
      </c>
      <c r="G263" s="1" t="s">
        <v>243</v>
      </c>
      <c r="H263" s="1" t="s">
        <v>401</v>
      </c>
      <c r="I263" s="1" t="s">
        <v>264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x14ac:dyDescent="0.2">
      <c r="A264" s="1">
        <v>2710</v>
      </c>
      <c r="B264" s="1" t="s">
        <v>28</v>
      </c>
      <c r="C264" s="1" t="s">
        <v>136</v>
      </c>
      <c r="D264" s="1" t="s">
        <v>155</v>
      </c>
      <c r="E264" s="1" t="s">
        <v>399</v>
      </c>
      <c r="F264" s="1" t="str">
        <f>IF(ISBLANK(E264), "", Table2[[#This Row],[unique_id]])</f>
        <v>deck_east_occupancy</v>
      </c>
      <c r="G264" s="1" t="s">
        <v>270</v>
      </c>
      <c r="H264" s="1" t="s">
        <v>401</v>
      </c>
      <c r="I264" s="1" t="s">
        <v>264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x14ac:dyDescent="0.2">
      <c r="A265" s="1">
        <v>2711</v>
      </c>
      <c r="B265" s="1" t="s">
        <v>28</v>
      </c>
      <c r="C265" s="1" t="s">
        <v>136</v>
      </c>
      <c r="D265" s="1" t="s">
        <v>155</v>
      </c>
      <c r="E265" s="1" t="s">
        <v>400</v>
      </c>
      <c r="F265" s="1" t="str">
        <f>IF(ISBLANK(E265), "", Table2[[#This Row],[unique_id]])</f>
        <v>deck_west_occupancy</v>
      </c>
      <c r="G265" s="1" t="s">
        <v>269</v>
      </c>
      <c r="H265" s="1" t="s">
        <v>401</v>
      </c>
      <c r="I265" s="1" t="s">
        <v>264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2114</v>
      </c>
      <c r="B266" s="1" t="s">
        <v>28</v>
      </c>
      <c r="C266" s="1" t="s">
        <v>298</v>
      </c>
      <c r="D266" s="1" t="s">
        <v>29</v>
      </c>
      <c r="E266" s="1" t="s">
        <v>277</v>
      </c>
      <c r="F266" s="1" t="str">
        <f>IF(ISBLANK(E266), "", Table2[[#This Row],[unique_id]])</f>
        <v>kitchen_fridge_current_consumption</v>
      </c>
      <c r="G266" s="1" t="s">
        <v>283</v>
      </c>
      <c r="H266" s="1" t="s">
        <v>335</v>
      </c>
      <c r="I266" s="1" t="s">
        <v>145</v>
      </c>
      <c r="K266" s="1" t="s">
        <v>139</v>
      </c>
      <c r="P266" s="1" t="s">
        <v>572</v>
      </c>
      <c r="R266" s="1" t="s">
        <v>337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628</v>
      </c>
      <c r="AB266" s="1" t="s">
        <v>632</v>
      </c>
      <c r="AC266" s="1" t="s">
        <v>625</v>
      </c>
      <c r="AD266" s="1" t="str">
        <f>IF(OR(ISBLANK(AG266), ISBLANK(AH266)), "", Table2[[#This Row],[device_via_device]])</f>
        <v>TPLink</v>
      </c>
      <c r="AE266" s="1" t="s">
        <v>257</v>
      </c>
      <c r="AF266" s="1" t="s">
        <v>793</v>
      </c>
      <c r="AG266" s="1" t="s">
        <v>611</v>
      </c>
      <c r="AH266" s="33" t="s">
        <v>782</v>
      </c>
      <c r="AI266" s="28" t="str">
        <f>IF(OR(ISBLANK(AG266), ISBLANK(AH266)), "", _xlfn.CONCAT("[[""mac"", """, AG266, """], [""ip"", """, AH266, """]]"))</f>
        <v>[["mac", "ac:84:c6:54:96:50"], ["ip", "10.0.6.77"]]</v>
      </c>
    </row>
    <row r="267" spans="1:36" x14ac:dyDescent="0.2">
      <c r="A267" s="1">
        <v>2115</v>
      </c>
      <c r="B267" s="1" t="s">
        <v>28</v>
      </c>
      <c r="C267" s="1" t="s">
        <v>298</v>
      </c>
      <c r="D267" s="1" t="s">
        <v>29</v>
      </c>
      <c r="E267" s="1" t="s">
        <v>275</v>
      </c>
      <c r="F267" s="1" t="str">
        <f>IF(ISBLANK(E267), "", Table2[[#This Row],[unique_id]])</f>
        <v>deck_freezer_current_consumption</v>
      </c>
      <c r="G267" s="1" t="s">
        <v>284</v>
      </c>
      <c r="H267" s="1" t="s">
        <v>335</v>
      </c>
      <c r="I267" s="1" t="s">
        <v>145</v>
      </c>
      <c r="K267" s="1" t="s">
        <v>139</v>
      </c>
      <c r="P267" s="1" t="s">
        <v>572</v>
      </c>
      <c r="R267" s="1" t="s">
        <v>337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628</v>
      </c>
      <c r="AB267" s="1" t="s">
        <v>633</v>
      </c>
      <c r="AC267" s="1" t="s">
        <v>625</v>
      </c>
      <c r="AD267" s="1" t="str">
        <f>IF(OR(ISBLANK(AG267), ISBLANK(AH267)), "", Table2[[#This Row],[device_via_device]])</f>
        <v>TPLink</v>
      </c>
      <c r="AE267" s="1" t="s">
        <v>623</v>
      </c>
      <c r="AF267" s="1" t="s">
        <v>793</v>
      </c>
      <c r="AG267" s="1" t="s">
        <v>612</v>
      </c>
      <c r="AH267" s="33" t="s">
        <v>783</v>
      </c>
      <c r="AI267" s="28" t="str">
        <f>IF(OR(ISBLANK(AG267), ISBLANK(AH267)), "", _xlfn.CONCAT("[[""mac"", """, AG267, """], [""ip"", """, AH267, """]]"))</f>
        <v>[["mac", "ac:84:c6:54:9e:cf"], ["ip", "10.0.6.78"]]</v>
      </c>
    </row>
    <row r="268" spans="1:36" x14ac:dyDescent="0.2">
      <c r="A268" s="1">
        <v>2116</v>
      </c>
      <c r="B268" s="1" t="s">
        <v>28</v>
      </c>
      <c r="C268" s="1" t="s">
        <v>298</v>
      </c>
      <c r="D268" s="1" t="s">
        <v>29</v>
      </c>
      <c r="E268" s="1" t="s">
        <v>599</v>
      </c>
      <c r="F268" s="1" t="str">
        <f>IF(ISBLANK(E268), "", Table2[[#This Row],[unique_id]])</f>
        <v>deck_festoons_current_consumption</v>
      </c>
      <c r="G268" s="1" t="s">
        <v>468</v>
      </c>
      <c r="H268" s="1" t="s">
        <v>335</v>
      </c>
      <c r="I268" s="1" t="s">
        <v>145</v>
      </c>
      <c r="K268" s="1" t="s">
        <v>139</v>
      </c>
      <c r="P268" s="1" t="s">
        <v>572</v>
      </c>
      <c r="R268" s="1" t="s">
        <v>337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628</v>
      </c>
      <c r="AB268" s="1" t="s">
        <v>634</v>
      </c>
      <c r="AC268" s="1" t="s">
        <v>625</v>
      </c>
      <c r="AD268" s="1" t="str">
        <f>IF(OR(ISBLANK(AG268), ISBLANK(AH268)), "", Table2[[#This Row],[device_via_device]])</f>
        <v>TPLink</v>
      </c>
      <c r="AE268" s="1" t="s">
        <v>623</v>
      </c>
      <c r="AF268" s="1" t="s">
        <v>793</v>
      </c>
      <c r="AG268" s="1" t="s">
        <v>613</v>
      </c>
      <c r="AH268" s="33" t="s">
        <v>784</v>
      </c>
      <c r="AI268" s="28" t="str">
        <f>IF(OR(ISBLANK(AG268), ISBLANK(AH268)), "", _xlfn.CONCAT("[[""mac"", """, AG268, """], [""ip"", """, AH268, """]]"))</f>
        <v>[["mac", "ac:84:c6:54:a3:96"], ["ip", "10.0.6.79"]]</v>
      </c>
    </row>
    <row r="269" spans="1:36" x14ac:dyDescent="0.2">
      <c r="A269" s="1">
        <v>2117</v>
      </c>
      <c r="B269" s="1" t="s">
        <v>28</v>
      </c>
      <c r="C269" s="1" t="s">
        <v>298</v>
      </c>
      <c r="D269" s="1" t="s">
        <v>29</v>
      </c>
      <c r="E269" s="1" t="s">
        <v>278</v>
      </c>
      <c r="F269" s="1" t="str">
        <f>IF(ISBLANK(E269), "", Table2[[#This Row],[unique_id]])</f>
        <v>lounge_tv_current_consumption</v>
      </c>
      <c r="G269" s="1" t="s">
        <v>196</v>
      </c>
      <c r="H269" s="1" t="s">
        <v>335</v>
      </c>
      <c r="I269" s="1" t="s">
        <v>145</v>
      </c>
      <c r="K269" s="1" t="s">
        <v>139</v>
      </c>
      <c r="P269" s="1" t="s">
        <v>572</v>
      </c>
      <c r="R269" s="1" t="s">
        <v>337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628</v>
      </c>
      <c r="AB269" s="1" t="s">
        <v>635</v>
      </c>
      <c r="AC269" s="1" t="s">
        <v>625</v>
      </c>
      <c r="AD269" s="1" t="str">
        <f>IF(OR(ISBLANK(AG269), ISBLANK(AH269)), "", Table2[[#This Row],[device_via_device]])</f>
        <v>TPLink</v>
      </c>
      <c r="AE269" s="1" t="s">
        <v>243</v>
      </c>
      <c r="AF269" s="1" t="s">
        <v>793</v>
      </c>
      <c r="AG269" s="1" t="s">
        <v>614</v>
      </c>
      <c r="AH269" s="33" t="s">
        <v>785</v>
      </c>
      <c r="AI269" s="28" t="str">
        <f>IF(OR(ISBLANK(AG269), ISBLANK(AH269)), "", _xlfn.CONCAT("[[""mac"", """, AG269, """], [""ip"", """, AH269, """]]"))</f>
        <v>[["mac", "ac:84:c6:54:a3:a2"], ["ip", "10.0.6.80"]]</v>
      </c>
    </row>
    <row r="270" spans="1:36" x14ac:dyDescent="0.2">
      <c r="A270" s="1">
        <v>2118</v>
      </c>
      <c r="B270" s="1" t="s">
        <v>28</v>
      </c>
      <c r="C270" s="1" t="s">
        <v>298</v>
      </c>
      <c r="D270" s="1" t="s">
        <v>29</v>
      </c>
      <c r="E270" s="1" t="s">
        <v>311</v>
      </c>
      <c r="F270" s="1" t="str">
        <f>IF(ISBLANK(E270), "", Table2[[#This Row],[unique_id]])</f>
        <v>bathroom_rails_current_consumption</v>
      </c>
      <c r="G270" s="1" t="s">
        <v>310</v>
      </c>
      <c r="H270" s="1" t="s">
        <v>335</v>
      </c>
      <c r="I270" s="1" t="s">
        <v>145</v>
      </c>
      <c r="K270" s="1" t="s">
        <v>139</v>
      </c>
      <c r="P270" s="1" t="s">
        <v>572</v>
      </c>
      <c r="R270" s="1" t="s">
        <v>337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628</v>
      </c>
      <c r="AB270" s="1" t="s">
        <v>636</v>
      </c>
      <c r="AC270" s="1" t="s">
        <v>625</v>
      </c>
      <c r="AD270" s="1" t="str">
        <f>IF(OR(ISBLANK(AG270), ISBLANK(AH270)), "", Table2[[#This Row],[device_via_device]])</f>
        <v>TPLink</v>
      </c>
      <c r="AE270" s="1" t="s">
        <v>624</v>
      </c>
      <c r="AF270" s="1" t="s">
        <v>793</v>
      </c>
      <c r="AG270" s="1" t="s">
        <v>615</v>
      </c>
      <c r="AH270" s="33" t="s">
        <v>786</v>
      </c>
      <c r="AI270" s="28" t="str">
        <f>IF(OR(ISBLANK(AG270), ISBLANK(AH270)), "", _xlfn.CONCAT("[[""mac"", """, AG270, """], [""ip"", """, AH270, """]]"))</f>
        <v>[["mac", "ac:84:c6:54:9d:98"], ["ip", "10.0.6.81"]]</v>
      </c>
    </row>
    <row r="271" spans="1:36" x14ac:dyDescent="0.2">
      <c r="A271" s="1">
        <v>2119</v>
      </c>
      <c r="B271" s="1" t="s">
        <v>28</v>
      </c>
      <c r="C271" s="1" t="s">
        <v>298</v>
      </c>
      <c r="D271" s="1" t="s">
        <v>29</v>
      </c>
      <c r="E271" s="1" t="s">
        <v>294</v>
      </c>
      <c r="F271" s="1" t="str">
        <f>IF(ISBLANK(E271), "", Table2[[#This Row],[unique_id]])</f>
        <v>study_outlet_current_consumption</v>
      </c>
      <c r="G271" s="1" t="s">
        <v>286</v>
      </c>
      <c r="H271" s="1" t="s">
        <v>335</v>
      </c>
      <c r="I271" s="1" t="s">
        <v>145</v>
      </c>
      <c r="K271" s="1" t="s">
        <v>139</v>
      </c>
      <c r="P271" s="1" t="s">
        <v>572</v>
      </c>
      <c r="R271" s="1" t="s">
        <v>337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627</v>
      </c>
      <c r="AB271" s="1" t="s">
        <v>637</v>
      </c>
      <c r="AC271" s="7" t="s">
        <v>626</v>
      </c>
      <c r="AD271" s="1" t="str">
        <f>IF(OR(ISBLANK(AG271), ISBLANK(AH271)), "", Table2[[#This Row],[device_via_device]])</f>
        <v>TPLink</v>
      </c>
      <c r="AE271" s="1" t="s">
        <v>622</v>
      </c>
      <c r="AF271" s="1" t="s">
        <v>793</v>
      </c>
      <c r="AG271" s="1" t="s">
        <v>616</v>
      </c>
      <c r="AH271" s="33" t="s">
        <v>787</v>
      </c>
      <c r="AI271" s="28" t="str">
        <f>IF(OR(ISBLANK(AG271), ISBLANK(AH271)), "", _xlfn.CONCAT("[[""mac"", """, AG271, """], [""ip"", """, AH271, """]]"))</f>
        <v>[["mac", "60:a4:b7:1f:72:0a"], ["ip", "10.0.6.82"]]</v>
      </c>
    </row>
    <row r="272" spans="1:36" x14ac:dyDescent="0.2">
      <c r="A272" s="1">
        <v>2120</v>
      </c>
      <c r="B272" s="1" t="s">
        <v>28</v>
      </c>
      <c r="C272" s="1" t="s">
        <v>298</v>
      </c>
      <c r="D272" s="1" t="s">
        <v>29</v>
      </c>
      <c r="E272" s="1" t="s">
        <v>295</v>
      </c>
      <c r="F272" s="1" t="str">
        <f>IF(ISBLANK(E272), "", Table2[[#This Row],[unique_id]])</f>
        <v>office_outlet_current_consumption</v>
      </c>
      <c r="G272" s="1" t="s">
        <v>285</v>
      </c>
      <c r="H272" s="1" t="s">
        <v>335</v>
      </c>
      <c r="I272" s="1" t="s">
        <v>145</v>
      </c>
      <c r="K272" s="1" t="s">
        <v>139</v>
      </c>
      <c r="P272" s="1" t="s">
        <v>572</v>
      </c>
      <c r="R272" s="1" t="s">
        <v>337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627</v>
      </c>
      <c r="AB272" s="1" t="s">
        <v>637</v>
      </c>
      <c r="AC272" s="7" t="s">
        <v>626</v>
      </c>
      <c r="AD272" s="1" t="str">
        <f>IF(OR(ISBLANK(AG272), ISBLANK(AH272)), "", Table2[[#This Row],[device_via_device]])</f>
        <v>TPLink</v>
      </c>
      <c r="AE272" s="1" t="s">
        <v>267</v>
      </c>
      <c r="AF272" s="1" t="s">
        <v>793</v>
      </c>
      <c r="AG272" s="1" t="s">
        <v>617</v>
      </c>
      <c r="AH272" s="33" t="s">
        <v>788</v>
      </c>
      <c r="AI272" s="28" t="str">
        <f>IF(OR(ISBLANK(AG272), ISBLANK(AH272)), "", _xlfn.CONCAT("[[""mac"", """, AG272, """], [""ip"", """, AH272, """]]"))</f>
        <v>[["mac", "10:27:f5:31:ec:58"], ["ip", "10.0.6.83"]]</v>
      </c>
    </row>
    <row r="273" spans="1:36" x14ac:dyDescent="0.2">
      <c r="A273" s="1">
        <v>2121</v>
      </c>
      <c r="B273" s="1" t="s">
        <v>28</v>
      </c>
      <c r="C273" s="1" t="s">
        <v>298</v>
      </c>
      <c r="D273" s="1" t="s">
        <v>29</v>
      </c>
      <c r="E273" s="1" t="s">
        <v>601</v>
      </c>
      <c r="F273" s="28" t="str">
        <f>IF(ISBLANK(E273), "", Table2[[#This Row],[unique_id]])</f>
        <v>roof_switch_current_consumption</v>
      </c>
      <c r="G273" s="1" t="s">
        <v>279</v>
      </c>
      <c r="H273" s="1" t="s">
        <v>335</v>
      </c>
      <c r="I273" s="1" t="s">
        <v>145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tplink-roof-switch</v>
      </c>
      <c r="AA273" s="2" t="s">
        <v>628</v>
      </c>
      <c r="AB273" s="1" t="s">
        <v>137</v>
      </c>
      <c r="AC273" s="1" t="s">
        <v>625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793</v>
      </c>
      <c r="AG273" s="1" t="s">
        <v>618</v>
      </c>
      <c r="AH273" s="33" t="s">
        <v>789</v>
      </c>
      <c r="AI273" s="28" t="str">
        <f>IF(OR(ISBLANK(AG273), ISBLANK(AH273)), "", _xlfn.CONCAT("[[""mac"", """, AG273, """], [""ip"", """, AH273, """]]"))</f>
        <v>[["mac", "ac:84:c6:0d:20:9e"], ["ip", "10.0.6.84"]]</v>
      </c>
    </row>
    <row r="274" spans="1:36" x14ac:dyDescent="0.2">
      <c r="A274" s="1">
        <v>2122</v>
      </c>
      <c r="B274" s="1" t="s">
        <v>28</v>
      </c>
      <c r="C274" s="1" t="s">
        <v>298</v>
      </c>
      <c r="D274" s="1" t="s">
        <v>29</v>
      </c>
      <c r="E274" s="1" t="s">
        <v>602</v>
      </c>
      <c r="F274" s="28" t="str">
        <f>IF(ISBLANK(E274), "", Table2[[#This Row],[unique_id]])</f>
        <v>rack_modem_current_consumption</v>
      </c>
      <c r="G274" s="1" t="s">
        <v>281</v>
      </c>
      <c r="H274" s="1" t="s">
        <v>335</v>
      </c>
      <c r="I274" s="1" t="s">
        <v>145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627</v>
      </c>
      <c r="AB274" s="1" t="s">
        <v>638</v>
      </c>
      <c r="AC274" s="7" t="s">
        <v>626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793</v>
      </c>
      <c r="AG274" s="1" t="s">
        <v>619</v>
      </c>
      <c r="AH274" s="35" t="s">
        <v>790</v>
      </c>
      <c r="AI274" s="28" t="str">
        <f>IF(OR(ISBLANK(AG274), ISBLANK(AH274)), "", _xlfn.CONCAT("[[""mac"", """, AG274, """], [""ip"", """, AH274, """]]"))</f>
        <v>[["mac", "10:27:f5:31:f6:7e"], ["ip", "10.0.6.85"]]</v>
      </c>
    </row>
    <row r="275" spans="1:36" x14ac:dyDescent="0.2">
      <c r="A275" s="1">
        <v>2123</v>
      </c>
      <c r="B275" s="1" t="s">
        <v>28</v>
      </c>
      <c r="C275" s="1" t="s">
        <v>298</v>
      </c>
      <c r="D275" s="1" t="s">
        <v>29</v>
      </c>
      <c r="E275" s="1" t="s">
        <v>296</v>
      </c>
      <c r="F275" s="28" t="str">
        <f>IF(ISBLANK(E275), "", Table2[[#This Row],[unique_id]])</f>
        <v>rack_outlet_current_consumption</v>
      </c>
      <c r="G275" s="1" t="s">
        <v>603</v>
      </c>
      <c r="H275" s="1" t="s">
        <v>335</v>
      </c>
      <c r="I275" s="1" t="s">
        <v>145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628</v>
      </c>
      <c r="AB275" s="1" t="s">
        <v>637</v>
      </c>
      <c r="AC275" s="1" t="s">
        <v>625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793</v>
      </c>
      <c r="AG275" s="1" t="s">
        <v>620</v>
      </c>
      <c r="AH275" s="33" t="s">
        <v>791</v>
      </c>
      <c r="AI275" s="28" t="str">
        <f>IF(OR(ISBLANK(AG275), ISBLANK(AH275)), "", _xlfn.CONCAT("[[""mac"", """, AG275, """], [""ip"", """, AH275, """]]"))</f>
        <v>[["mac", "ac:84:c6:54:95:8b"], ["ip", "10.0.6.86"]]</v>
      </c>
    </row>
    <row r="276" spans="1:36" x14ac:dyDescent="0.2">
      <c r="A276" s="1">
        <v>2124</v>
      </c>
      <c r="B276" s="1" t="s">
        <v>28</v>
      </c>
      <c r="C276" s="1" t="s">
        <v>298</v>
      </c>
      <c r="D276" s="1" t="s">
        <v>29</v>
      </c>
      <c r="E276" s="1" t="s">
        <v>276</v>
      </c>
      <c r="F276" s="28" t="str">
        <f>IF(ISBLANK(E276), "", Table2[[#This Row],[unique_id]])</f>
        <v>kitchen_fan_current_consumption</v>
      </c>
      <c r="G276" s="1" t="s">
        <v>280</v>
      </c>
      <c r="H276" s="1" t="s">
        <v>335</v>
      </c>
      <c r="I276" s="1" t="s">
        <v>145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628</v>
      </c>
      <c r="AB276" s="1" t="s">
        <v>131</v>
      </c>
      <c r="AC276" s="1" t="s">
        <v>625</v>
      </c>
      <c r="AD276" s="1" t="str">
        <f>IF(OR(ISBLANK(AG276), ISBLANK(AH276)), "", Table2[[#This Row],[device_via_device]])</f>
        <v>TPLink</v>
      </c>
      <c r="AE276" s="1" t="s">
        <v>257</v>
      </c>
      <c r="AF276" s="1" t="s">
        <v>793</v>
      </c>
      <c r="AG276" s="30" t="s">
        <v>629</v>
      </c>
      <c r="AH276" s="36" t="s">
        <v>792</v>
      </c>
      <c r="AI276" s="28" t="str">
        <f>IF(OR(ISBLANK(AG276), ISBLANK(AH276)), "", _xlfn.CONCAT("[[""mac"", """, AG276, """], [""ip"", """, AH276, """]]"))</f>
        <v>[["mac", "ac:84:c6:0d:1b:9c"], ["ip", "10.0.6.87"]]</v>
      </c>
    </row>
    <row r="277" spans="1:36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7" r:id="rId20" display="https://weewx.janeandgraham.com" xr:uid="{6CD4EDB8-D27A-C540-A84E-1B910BE1B22E}"/>
    <hyperlink ref="AJ4" r:id="rId21" xr:uid="{29395BBD-DD9F-C640-A643-B763862D3453}"/>
    <hyperlink ref="AJ86:AJ87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2022-03-06T07:30:17Z</dcterms:modified>
</cp:coreProperties>
</file>