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BDC5BF95-E296-2C4C-914D-3A78378B2982}" xr6:coauthVersionLast="47" xr6:coauthVersionMax="47" xr10:uidLastSave="{00000000-0000-0000-0000-000000000000}"/>
  <bookViews>
    <workbookView xWindow="1760" yWindow="49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59" i="1" l="1"/>
  <c r="AV444" i="1"/>
  <c r="AV449" i="1"/>
  <c r="AV457" i="1"/>
  <c r="BB466" i="1"/>
  <c r="BN466" i="1"/>
  <c r="BA466" i="1"/>
  <c r="AW466" i="1"/>
  <c r="AV466" i="1" s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9" i="1"/>
  <c r="BA499" i="1"/>
  <c r="AW499" i="1"/>
  <c r="AX499" i="1" s="1"/>
  <c r="F49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72" i="1"/>
  <c r="AW479" i="1"/>
  <c r="AV479" i="1" s="1"/>
  <c r="AW480" i="1"/>
  <c r="AV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87" i="1"/>
  <c r="AW488" i="1"/>
  <c r="AV488" i="1" s="1"/>
  <c r="AW489" i="1"/>
  <c r="AX489" i="1" s="1"/>
  <c r="AW490" i="1"/>
  <c r="AV490" i="1" s="1"/>
  <c r="AW491" i="1"/>
  <c r="AV491" i="1" s="1"/>
  <c r="AW492" i="1"/>
  <c r="AX492" i="1" s="1"/>
  <c r="AW493" i="1"/>
  <c r="AX493" i="1" s="1"/>
  <c r="AW494" i="1"/>
  <c r="AV494" i="1" s="1"/>
  <c r="AW495" i="1"/>
  <c r="AX495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BN494" i="1"/>
  <c r="BN491" i="1"/>
  <c r="BN488" i="1"/>
  <c r="BN485" i="1"/>
  <c r="BN482" i="1"/>
  <c r="F477" i="1"/>
  <c r="AJ477" i="1"/>
  <c r="AK477" i="1"/>
  <c r="BN477" i="1"/>
  <c r="BN478" i="1"/>
  <c r="BN479" i="1"/>
  <c r="BN480" i="1"/>
  <c r="AW478" i="1"/>
  <c r="F493" i="1"/>
  <c r="AJ493" i="1"/>
  <c r="AK493" i="1"/>
  <c r="BN493" i="1"/>
  <c r="F487" i="1"/>
  <c r="AJ487" i="1"/>
  <c r="AK487" i="1"/>
  <c r="BN487" i="1"/>
  <c r="F488" i="1"/>
  <c r="AJ488" i="1"/>
  <c r="AK488" i="1"/>
  <c r="F489" i="1"/>
  <c r="AJ489" i="1"/>
  <c r="AK489" i="1"/>
  <c r="BN489" i="1"/>
  <c r="F490" i="1"/>
  <c r="AJ490" i="1"/>
  <c r="AK490" i="1"/>
  <c r="BN490" i="1"/>
  <c r="F491" i="1"/>
  <c r="AJ491" i="1"/>
  <c r="AK491" i="1"/>
  <c r="F492" i="1"/>
  <c r="AJ492" i="1"/>
  <c r="AK492" i="1"/>
  <c r="BN492" i="1"/>
  <c r="F494" i="1"/>
  <c r="AJ494" i="1"/>
  <c r="AK494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6" i="1"/>
  <c r="AJ476" i="1"/>
  <c r="AK476" i="1"/>
  <c r="BN476" i="1"/>
  <c r="F478" i="1"/>
  <c r="AJ478" i="1"/>
  <c r="AK478" i="1"/>
  <c r="F479" i="1"/>
  <c r="AJ479" i="1"/>
  <c r="AK479" i="1"/>
  <c r="F480" i="1"/>
  <c r="AJ480" i="1"/>
  <c r="AK480" i="1"/>
  <c r="F481" i="1"/>
  <c r="AJ481" i="1"/>
  <c r="AK481" i="1"/>
  <c r="BN481" i="1"/>
  <c r="F482" i="1"/>
  <c r="AJ482" i="1"/>
  <c r="AK482" i="1"/>
  <c r="F483" i="1"/>
  <c r="AJ483" i="1"/>
  <c r="AK483" i="1"/>
  <c r="BN483" i="1"/>
  <c r="F484" i="1"/>
  <c r="AJ484" i="1"/>
  <c r="AK484" i="1"/>
  <c r="BN484" i="1"/>
  <c r="F485" i="1"/>
  <c r="AJ485" i="1"/>
  <c r="AK485" i="1"/>
  <c r="F486" i="1"/>
  <c r="AJ486" i="1"/>
  <c r="AK486" i="1"/>
  <c r="BN486" i="1"/>
  <c r="F495" i="1"/>
  <c r="AJ495" i="1"/>
  <c r="AK495" i="1"/>
  <c r="BN49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7" i="1"/>
  <c r="F471" i="1"/>
  <c r="F496" i="1"/>
  <c r="F497" i="1"/>
  <c r="F498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V472" i="1" l="1"/>
  <c r="AV468" i="1"/>
  <c r="AY127" i="1"/>
  <c r="AY466" i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9" i="1"/>
  <c r="AV499" i="1"/>
  <c r="AY493" i="1"/>
  <c r="AY475" i="1"/>
  <c r="AV475" i="1"/>
  <c r="AV473" i="1"/>
  <c r="AV474" i="1"/>
  <c r="AV476" i="1"/>
  <c r="AV477" i="1"/>
  <c r="AY487" i="1"/>
  <c r="AY472" i="1"/>
  <c r="AV493" i="1"/>
  <c r="AY488" i="1"/>
  <c r="AX487" i="1"/>
  <c r="AY491" i="1"/>
  <c r="AY485" i="1"/>
  <c r="AY477" i="1"/>
  <c r="AY482" i="1"/>
  <c r="AY494" i="1"/>
  <c r="AY495" i="1"/>
  <c r="AV495" i="1"/>
  <c r="AV492" i="1"/>
  <c r="AY490" i="1"/>
  <c r="AX490" i="1"/>
  <c r="AV489" i="1"/>
  <c r="AV487" i="1"/>
  <c r="AV486" i="1"/>
  <c r="AY484" i="1"/>
  <c r="AV484" i="1"/>
  <c r="AY483" i="1"/>
  <c r="AV483" i="1"/>
  <c r="AY481" i="1"/>
  <c r="AX481" i="1"/>
  <c r="AY489" i="1"/>
  <c r="AY479" i="1"/>
  <c r="AY474" i="1"/>
  <c r="AY492" i="1"/>
  <c r="AY486" i="1"/>
  <c r="AY480" i="1"/>
  <c r="AX480" i="1"/>
  <c r="AX494" i="1"/>
  <c r="AX491" i="1"/>
  <c r="AX488" i="1"/>
  <c r="AX485" i="1"/>
  <c r="AX482" i="1"/>
  <c r="AX479" i="1"/>
  <c r="AY476" i="1"/>
  <c r="AY473" i="1"/>
  <c r="AY478" i="1"/>
  <c r="AV478" i="1"/>
  <c r="AX478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W457" i="1"/>
  <c r="AX457" i="1" s="1"/>
  <c r="AW456" i="1"/>
  <c r="AX456" i="1" s="1"/>
  <c r="AV456" i="1"/>
  <c r="AW449" i="1"/>
  <c r="AX449" i="1" s="1"/>
  <c r="AW446" i="1"/>
  <c r="AX446" i="1" s="1"/>
  <c r="AV446" i="1"/>
  <c r="AW445" i="1"/>
  <c r="AX445" i="1" s="1"/>
  <c r="AV445" i="1"/>
  <c r="AW444" i="1"/>
  <c r="AX444" i="1" s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V462" i="1" s="1"/>
  <c r="AW471" i="1"/>
  <c r="AW496" i="1"/>
  <c r="AX496" i="1" s="1"/>
  <c r="AW498" i="1"/>
  <c r="AX49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7" i="1"/>
  <c r="BA279" i="1"/>
  <c r="AW279" i="1" s="1"/>
  <c r="AX279" i="1" s="1"/>
  <c r="BA467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6" i="1"/>
  <c r="BA49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BB465" i="1"/>
  <c r="AW465" i="1" s="1"/>
  <c r="BB464" i="1"/>
  <c r="AW464" i="1" s="1"/>
  <c r="BB463" i="1"/>
  <c r="AW463" i="1" s="1"/>
  <c r="BB460" i="1"/>
  <c r="AW460" i="1" s="1"/>
  <c r="BB458" i="1"/>
  <c r="AW458" i="1" s="1"/>
  <c r="AZ497" i="1"/>
  <c r="AW497" i="1" s="1"/>
  <c r="AX497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7" i="1"/>
  <c r="BN471" i="1"/>
  <c r="BN496" i="1"/>
  <c r="BN497" i="1"/>
  <c r="BN498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7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3" i="1" l="1"/>
  <c r="AV463" i="1"/>
  <c r="AX467" i="1"/>
  <c r="AV467" i="1"/>
  <c r="AX464" i="1"/>
  <c r="AV464" i="1"/>
  <c r="AX471" i="1"/>
  <c r="AV471" i="1"/>
  <c r="AX458" i="1"/>
  <c r="AV458" i="1"/>
  <c r="AX465" i="1"/>
  <c r="AV465" i="1"/>
  <c r="AX460" i="1"/>
  <c r="AV460" i="1"/>
  <c r="AX462" i="1"/>
  <c r="AW439" i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6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467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8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7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398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8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7" i="1"/>
  <c r="AV228" i="1"/>
  <c r="AV14" i="1"/>
  <c r="AV496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V439" i="1" l="1"/>
  <c r="AY178" i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<sst xmlns="http://schemas.openxmlformats.org/spreadsheetml/2006/main" count="7831" uniqueCount="1568">
  <si>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</si>
  <si>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</si>
  <si>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</si>
  <si>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</si>
  <si>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</si>
  <si>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</si>
  <si>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</si>
  <si>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</si>
  <si>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</si>
  <si>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</si>
  <si>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</si>
  <si>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</si>
  <si>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</si>
  <si>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</si>
  <si>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</si>
  <si>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</si>
  <si>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</si>
  <si>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</si>
  <si>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</si>
  <si>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</si>
  <si>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</si>
  <si>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</si>
  <si>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</si>
  <si>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</si>
  <si>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</si>
  <si>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</si>
  <si>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</si>
  <si>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</si>
  <si>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</si>
  <si>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</si>
  <si>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</si>
  <si>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</si>
  <si>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</si>
  <si>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</si>
  <si>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</si>
  <si>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</si>
  <si>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</si>
  <si>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</si>
  <si>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</si>
  <si>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</si>
  <si>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</si>
  <si>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</si>
  <si>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</si>
  <si>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</si>
  <si>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</si>
  <si>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</si>
  <si>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</si>
  <si>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</si>
  <si>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</si>
  <si>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</si>
  <si>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</si>
  <si>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</si>
  <si>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</si>
  <si>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</si>
  <si>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</si>
  <si>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</si>
  <si>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</si>
  <si>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</si>
  <si>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</si>
  <si>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</si>
  <si>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</si>
  <si>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</si>
  <si>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</si>
  <si>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</si>
  <si>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</si>
  <si>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</si>
  <si>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</si>
  <si>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</si>
  <si>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</si>
  <si>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</si>
  <si>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</si>
  <si>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</si>
  <si>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</si>
  <si>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</si>
  <si>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</si>
  <si>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</si>
  <si>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</si>
  <si>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</si>
  <si>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</si>
  <si>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</si>
  <si>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</si>
  <si>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</si>
  <si>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</si>
  <si>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</si>
  <si>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</si>
  <si>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</si>
  <si>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</si>
  <si>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</si>
  <si>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</si>
  <si>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</si>
  <si>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</si>
  <si>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</si>
  <si>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</si>
  <si>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</si>
  <si>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</si>
  <si>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</si>
  <si>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</si>
  <si>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</si>
  <si>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</si>
  <si>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</si>
  <si>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</si>
  <si>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</si>
  <si>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</si>
  <si>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</si>
  <si>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</si>
  <si>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</si>
  <si>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</si>
  <si>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</si>
  <si>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</si>
  <si>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</si>
  <si>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</si>
  <si>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</si>
  <si>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</si>
  <si>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</si>
  <si>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</si>
  <si>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</si>
  <si>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</si>
  <si>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</si>
  <si>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</si>
  <si>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</si>
  <si>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</si>
  <si>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</si>
  <si>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</si>
  <si>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</si>
  <si>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</si>
  <si>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</si>
  <si>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</si>
  <si>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</si>
  <si>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</si>
  <si>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</si>
  <si>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</si>
  <si>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</si>
  <si>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</si>
  <si>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</si>
  <si>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</si>
  <si>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</si>
  <si>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</si>
  <si>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</si>
  <si>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</si>
  <si>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</si>
  <si>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</si>
  <si>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</si>
  <si>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</si>
  <si>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</si>
  <si>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</si>
  <si>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</si>
  <si>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</si>
  <si>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</si>
  <si>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</si>
  <si>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</si>
  <si>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</si>
  <si>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</si>
  <si>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</si>
  <si>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</si>
  <si>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</si>
  <si>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</si>
  <si>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</si>
  <si>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</si>
  <si>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</si>
  <si>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</si>
  <si>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</si>
  <si>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</si>
  <si>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</si>
  <si>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</si>
  <si>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</si>
  <si>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</si>
  <si>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</si>
  <si>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</si>
  <si>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</si>
  <si>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</si>
  <si>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</si>
  <si>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</si>
  <si>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</si>
  <si>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</si>
  <si>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</si>
  <si>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</si>
  <si>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</si>
  <si>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</si>
  <si>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</si>
  <si>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</si>
  <si>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</si>
  <si>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</si>
  <si>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</si>
  <si>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</si>
  <si>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</si>
  <si>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</si>
  <si>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</si>
  <si>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</si>
  <si>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</si>
  <si>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</si>
  <si>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</si>
  <si>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</si>
  <si>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</si>
  <si>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</si>
  <si>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</si>
  <si>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</si>
  <si>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</si>
  <si>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</si>
  <si>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</si>
  <si>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</si>
  <si>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</si>
  <si>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</si>
  <si>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</si>
  <si>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</si>
  <si>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</si>
  <si>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</si>
  <si>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</si>
  <si>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</si>
  <si>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</si>
  <si>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</si>
  <si>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</si>
  <si>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</si>
  <si>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</si>
  <si>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</si>
  <si>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</si>
  <si>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</si>
  <si>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</si>
  <si>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</si>
  <si>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</si>
  <si>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</si>
  <si>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</si>
  <si>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</si>
  <si>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</si>
  <si>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</si>
  <si>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</si>
  <si>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</si>
  <si>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</si>
  <si>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</si>
  <si>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</si>
  <si>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</si>
  <si>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</si>
  <si>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</si>
  <si>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</si>
  <si>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</si>
  <si>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</si>
  <si>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</si>
  <si>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</si>
  <si>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</si>
  <si>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</si>
  <si>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</si>
  <si>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</si>
  <si>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</si>
  <si>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</si>
  <si>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</si>
  <si>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</si>
  <si>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</si>
  <si>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</si>
  <si>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</si>
  <si>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</si>
  <si>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</si>
  <si>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</si>
  <si>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</si>
  <si>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</si>
  <si>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</si>
  <si>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</si>
  <si>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</si>
  <si>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</si>
  <si>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</si>
  <si>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</si>
  <si>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</si>
  <si>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</si>
  <si>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</si>
  <si>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</si>
  <si>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</si>
  <si>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</si>
  <si>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</si>
  <si>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</si>
  <si>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</si>
  <si>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</si>
  <si>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</si>
  <si>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</si>
  <si>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</si>
  <si>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</si>
  <si>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</si>
  <si>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</si>
  <si>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</si>
  <si>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</si>
  <si>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</si>
  <si>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</si>
  <si>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</si>
  <si>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</si>
  <si>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</si>
  <si>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</si>
  <si>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</si>
  <si>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</si>
  <si>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</si>
  <si>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</si>
  <si>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</si>
  <si>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</si>
  <si>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</si>
  <si>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</si>
  <si>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</si>
  <si>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</si>
  <si>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</si>
  <si>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</si>
  <si>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</si>
  <si>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</si>
  <si>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</si>
  <si>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</si>
  <si>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</si>
  <si>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</si>
  <si>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</si>
  <si>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</si>
  <si>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</si>
  <si>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</si>
  <si>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</si>
  <si>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</si>
  <si>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</si>
  <si>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</si>
  <si>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</si>
  <si>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</si>
  <si>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</si>
  <si>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</si>
  <si>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</si>
  <si>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</si>
  <si>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</si>
  <si>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</si>
  <si>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</si>
  <si>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</si>
  <si>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</si>
  <si>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</si>
  <si>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</si>
  <si>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</si>
  <si>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</si>
  <si>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</si>
  <si>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</si>
  <si>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</si>
  <si>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</si>
  <si>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</si>
  <si>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</si>
  <si>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</si>
  <si>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</si>
  <si>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</si>
  <si>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</si>
  <si>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</si>
  <si>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</si>
  <si>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</si>
  <si>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</si>
  <si>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</si>
  <si>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</si>
  <si>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</si>
  <si>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</si>
  <si>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</si>
  <si>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</si>
  <si>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</si>
  <si>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</si>
  <si>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</si>
  <si>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</si>
  <si>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</si>
  <si>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</si>
  <si>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</si>
  <si>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</si>
  <si>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</si>
  <si>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</si>
  <si>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</si>
  <si>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</si>
  <si>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</si>
  <si>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</si>
  <si>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</si>
  <si>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</si>
  <si>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</si>
  <si>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</si>
  <si>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</si>
  <si>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</si>
  <si>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</si>
  <si>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</si>
  <si>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</si>
  <si>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</si>
  <si>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</si>
  <si>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</si>
  <si>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</si>
  <si>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</si>
  <si>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</si>
  <si>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</si>
  <si>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</si>
  <si>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</si>
  <si>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</si>
  <si>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</si>
  <si>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</si>
  <si>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</si>
  <si>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</si>
  <si>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</si>
  <si>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</si>
  <si>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</si>
  <si>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</si>
  <si>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</si>
  <si>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</si>
  <si>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</si>
  <si>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</si>
  <si>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</si>
  <si>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</si>
  <si>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</si>
  <si>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</si>
  <si>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</si>
  <si>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</si>
  <si>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</si>
  <si>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</si>
  <si>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</si>
  <si>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</si>
  <si>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</si>
  <si>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</si>
  <si>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</si>
  <si>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</si>
  <si>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</si>
  <si>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</si>
  <si>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</si>
  <si>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</si>
  <si>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</si>
  <si>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</si>
  <si>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</si>
  <si>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</si>
  <si>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</si>
  <si>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</si>
  <si>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</si>
  <si>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</si>
  <si>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</si>
  <si>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</si>
  <si>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</si>
  <si>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</si>
  <si>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</si>
  <si>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</si>
  <si>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</si>
  <si>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</si>
  <si>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</si>
  <si>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</si>
  <si>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</si>
  <si>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</si>
  <si>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</si>
  <si>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</si>
  <si>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</si>
  <si>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</si>
  <si>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</si>
  <si>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</si>
  <si>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</si>
  <si>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</si>
  <si>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</si>
  <si>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</si>
  <si>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</si>
  <si>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</si>
  <si>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</si>
  <si>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</si>
  <si>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</si>
  <si>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</si>
  <si>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</si>
  <si>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</si>
  <si>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</si>
  <si>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</si>
  <si>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</si>
  <si>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</si>
  <si>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</si>
  <si>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</si>
  <si>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</si>
  <si>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</si>
  <si>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</si>
  <si>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</si>
  <si>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</si>
  <si>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</si>
  <si>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</si>
  <si>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</si>
  <si>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</si>
  <si>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</si>
  <si>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</si>
  <si>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</si>
  <si>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</si>
  <si>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</si>
  <si>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</si>
  <si>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</si>
  <si>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</si>
  <si>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</si>
  <si>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</si>
  <si>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</si>
  <si>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</si>
  <si>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</si>
  <si>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</si>
  <si>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</si>
  <si>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</si>
  <si>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</si>
  <si>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</si>
  <si>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</si>
  <si>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</si>
  <si>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</si>
  <si>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</si>
  <si>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</si>
  <si>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</si>
  <si>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</si>
  <si>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</si>
  <si>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</si>
  <si>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</si>
  <si>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</si>
  <si>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</si>
  <si>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</si>
  <si>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</si>
  <si>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</si>
  <si>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</si>
  <si>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</si>
  <si>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</si>
  <si>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</si>
  <si>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</si>
  <si>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</si>
  <si>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</si>
  <si>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</si>
  <si>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</si>
  <si>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</si>
  <si>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</si>
  <si>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</si>
  <si>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</si>
  <si>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</si>
  <si>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</si>
  <si>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</si>
  <si>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</si>
  <si>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</si>
  <si>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</si>
  <si>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</si>
  <si>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</si>
  <si>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</si>
  <si>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</si>
  <si>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</si>
  <si>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</si>
  <si>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</si>
  <si>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</si>
  <si>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</si>
  <si>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</si>
  <si>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</si>
  <si>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</si>
  <si>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</si>
  <si>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</si>
  <si>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</si>
  <si>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</si>
  <si>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</si>
  <si>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</si>
  <si>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</si>
  <si>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</si>
  <si>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</si>
  <si>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</si>
  <si>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</si>
  <si>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</si>
  <si>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</si>
  <si>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</si>
  <si>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</si>
  <si>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</si>
  <si>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</si>
  <si>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</si>
  <si>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</si>
  <si>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</si>
  <si>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</si>
  <si>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</si>
  <si>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</si>
  <si>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</si>
  <si>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</si>
  <si>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</si>
  <si>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</si>
  <si>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</si>
  <si>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</si>
  <si>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</si>
  <si>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</si>
  <si>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</si>
  <si>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</si>
  <si>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</si>
  <si>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</si>
  <si>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</si>
  <si>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</si>
  <si>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</si>
  <si>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</si>
  <si>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</si>
  <si>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</si>
  <si>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</si>
  <si>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</si>
  <si>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</si>
  <si>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</si>
  <si>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</si>
  <si>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</si>
  <si>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</si>
  <si>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</si>
  <si>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</si>
  <si>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</si>
  <si>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</si>
  <si>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</si>
  <si>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</si>
  <si>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</si>
  <si>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</si>
  <si>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</si>
  <si>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</si>
  <si>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</si>
  <si>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</si>
  <si>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</si>
  <si>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</si>
  <si>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</si>
  <si>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</si>
  <si>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</si>
  <si>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</si>
  <si>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</si>
  <si>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</si>
  <si>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</si>
  <si>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</si>
  <si>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</si>
  <si>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</si>
  <si>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</si>
  <si>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</si>
  <si>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</si>
  <si>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</si>
  <si>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</si>
  <si>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</si>
  <si>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</si>
  <si>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</si>
  <si>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</si>
  <si>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</si>
  <si>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</si>
  <si>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</si>
  <si>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</si>
  <si>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</si>
  <si>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</si>
  <si>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</si>
  <si>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</si>
  <si>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</si>
  <si>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</si>
  <si>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</si>
  <si>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</si>
  <si>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</si>
  <si>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</si>
  <si>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</si>
  <si>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</si>
  <si>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</si>
  <si>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</si>
  <si>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</si>
  <si>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</si>
  <si>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</si>
  <si>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</si>
  <si>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</si>
  <si>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</si>
  <si>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</si>
  <si>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</si>
  <si>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</si>
  <si>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</si>
  <si>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</si>
  <si>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</si>
  <si>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</si>
  <si>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</si>
  <si>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</si>
  <si>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</si>
  <si>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</si>
  <si>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</si>
  <si>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</si>
  <si>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</si>
  <si>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</si>
  <si>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</si>
  <si>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</si>
  <si>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</si>
  <si>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</si>
  <si>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</si>
  <si>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</si>
  <si>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</si>
  <si>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</si>
  <si>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</si>
  <si>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</si>
  <si>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</si>
  <si>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</si>
  <si>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</si>
  <si>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</si>
  <si>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</si>
  <si>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</si>
  <si>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</si>
  <si>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</si>
  <si>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</si>
  <si>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</si>
  <si>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</si>
  <si>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</si>
  <si>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</si>
  <si>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</si>
  <si>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</si>
  <si>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</si>
  <si>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</si>
  <si>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</si>
  <si>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</si>
  <si>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</si>
  <si>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</si>
  <si>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</si>
  <si>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</si>
  <si>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</si>
  <si>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</si>
  <si>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</si>
  <si>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</si>
  <si>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</si>
  <si>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</si>
  <si>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</si>
  <si>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</si>
  <si>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</si>
  <si>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</si>
  <si>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</si>
  <si>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</si>
  <si>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</si>
  <si>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</si>
  <si>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</si>
  <si>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</si>
  <si>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</si>
  <si>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</si>
  <si>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</si>
  <si>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</si>
  <si>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</si>
  <si>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</si>
  <si>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</si>
  <si>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</si>
  <si>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</si>
  <si>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</si>
  <si>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</si>
  <si>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</si>
  <si>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</si>
  <si>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</si>
  <si>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</si>
  <si>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</si>
  <si>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</si>
  <si>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</si>
  <si>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</si>
  <si>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</si>
  <si>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</si>
  <si>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</si>
  <si>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</si>
  <si>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</si>
  <si>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</si>
  <si>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</si>
  <si>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</si>
  <si>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</si>
  <si>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</si>
  <si>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</si>
  <si>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</si>
  <si>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</si>
  <si>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</si>
  <si>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</si>
  <si>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</si>
  <si>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</si>
  <si>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</si>
  <si>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</si>
  <si>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</si>
  <si>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</si>
  <si>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</si>
  <si>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</si>
  <si>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</si>
  <si>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</si>
  <si>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</si>
  <si>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</si>
  <si>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</si>
  <si>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</si>
  <si>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</si>
  <si>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</si>
  <si>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</si>
  <si>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</si>
  <si>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</si>
  <si>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</si>
  <si>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</si>
  <si>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</si>
  <si>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</si>
  <si>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</si>
  <si>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</si>
  <si>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</si>
  <si>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</si>
  <si>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</si>
  <si>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</si>
  <si>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</si>
  <si>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</si>
  <si>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</si>
  <si>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</si>
  <si>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</si>
  <si>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</si>
  <si>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</si>
  <si>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</si>
  <si>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</si>
  <si>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</si>
  <si>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</si>
  <si>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</si>
  <si>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</si>
  <si>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</si>
  <si>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</si>
  <si>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</si>
  <si>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</si>
  <si>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</si>
  <si>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</si>
  <si>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</si>
  <si>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</si>
  <si>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</si>
  <si>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</si>
  <si>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</si>
  <si>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</si>
  <si>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</si>
  <si>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</si>
  <si>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</si>
  <si>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</si>
  <si>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</si>
  <si>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</si>
  <si>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</si>
  <si>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</si>
  <si>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</si>
  <si>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</si>
  <si>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</si>
  <si>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</si>
  <si>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</si>
  <si>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</si>
  <si>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</si>
  <si>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</si>
  <si>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</si>
  <si>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</si>
  <si>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</si>
  <si>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</si>
  <si>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</si>
  <si>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</si>
  <si>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</si>
  <si>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</si>
  <si>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</si>
  <si>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</si>
  <si>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</si>
  <si>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</si>
  <si>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</si>
  <si>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</si>
  <si>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</si>
  <si>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</si>
  <si>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</si>
  <si>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</si>
  <si>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</si>
  <si>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</si>
  <si>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</si>
  <si>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</si>
  <si>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</si>
  <si>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</si>
  <si>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</si>
  <si>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</si>
  <si>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</si>
  <si>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</si>
  <si>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</si>
  <si>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</si>
  <si>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</si>
  <si>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</si>
  <si>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</si>
  <si>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</si>
  <si>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</si>
  <si>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</si>
  <si>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</si>
  <si>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</si>
  <si>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</si>
  <si>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</si>
  <si>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</si>
  <si>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</si>
  <si>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</si>
  <si>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</si>
  <si>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</si>
  <si>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</si>
  <si>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</si>
  <si>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</si>
  <si>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</si>
  <si>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</si>
  <si>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</si>
  <si>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</si>
  <si>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</si>
  <si>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</si>
  <si>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</si>
  <si>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</si>
  <si>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</si>
  <si>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</si>
  <si>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</si>
  <si>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</si>
  <si>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</si>
  <si>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</si>
  <si>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</si>
  <si>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</si>
  <si>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</si>
  <si>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</si>
  <si>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</si>
  <si>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</si>
  <si>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</si>
  <si>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</si>
  <si>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</si>
  <si>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</si>
  <si>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</si>
  <si>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</si>
  <si>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</si>
  <si>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</si>
  <si>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</si>
  <si>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</si>
  <si>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</si>
  <si>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</si>
  <si>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</si>
  <si>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</si>
  <si>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</si>
  <si>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</si>
  <si>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</si>
  <si>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</si>
  <si>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</si>
  <si>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</si>
  <si>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</si>
  <si>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</si>
  <si>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</si>
  <si>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</si>
  <si>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</si>
  <si>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</si>
  <si>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</si>
  <si>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</si>
  <si>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</si>
  <si>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</si>
  <si>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</si>
  <si>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</si>
  <si>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</si>
  <si>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</si>
  <si>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</si>
  <si>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</si>
  <si>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</si>
  <si>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</si>
  <si>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</si>
  <si>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</si>
  <si>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</si>
  <si>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</si>
  <si>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</si>
  <si>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</si>
  <si>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</si>
  <si>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</si>
  <si>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</si>
  <si>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</si>
  <si>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</si>
  <si>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</si>
  <si>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</si>
  <si>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</si>
  <si>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</si>
  <si>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</si>
  <si>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</si>
  <si>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</si>
  <si>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</si>
  <si>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</si>
  <si>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</si>
  <si>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</si>
  <si>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</si>
  <si>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</si>
  <si>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</si>
  <si>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</si>
  <si>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</si>
  <si>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</si>
  <si>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</si>
  <si>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</si>
  <si>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</si>
  <si>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</si>
  <si>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</si>
  <si>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</si>
  <si>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</si>
  <si>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</si>
  <si>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</si>
  <si>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</si>
  <si>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</si>
  <si>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</si>
  <si>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</si>
  <si>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</si>
  <si>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</si>
  <si>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</si>
  <si>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</si>
  <si>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</si>
  <si>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</si>
  <si>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</si>
  <si>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</si>
  <si>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</si>
  <si>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</si>
  <si>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</si>
  <si>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</si>
  <si>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</si>
  <si>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</si>
  <si>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</si>
  <si>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</si>
  <si>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</si>
  <si>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</si>
  <si>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</si>
  <si>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</si>
  <si>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</si>
  <si>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</si>
  <si>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</si>
  <si>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</si>
  <si>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</si>
  <si>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</si>
  <si>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</si>
  <si>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</si>
  <si>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</si>
  <si>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</si>
  <si>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</si>
  <si>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</si>
  <si>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</si>
  <si>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</si>
  <si>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</si>
  <si>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</si>
  <si>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</si>
  <si>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</si>
  <si>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</si>
  <si>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</si>
  <si>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</si>
  <si>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</si>
  <si>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</si>
  <si>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</si>
  <si>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</si>
  <si>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</si>
  <si>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</si>
  <si>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</si>
  <si>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</si>
  <si>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</si>
  <si>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</si>
  <si>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</si>
  <si>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</si>
  <si>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</si>
  <si>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</si>
  <si>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</si>
  <si>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</si>
  <si>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</si>
  <si>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</si>
  <si>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</si>
  <si>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</si>
  <si>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</si>
  <si>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</si>
  <si>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</si>
  <si>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</si>
  <si>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</si>
  <si>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</si>
  <si>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</si>
  <si>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</si>
  <si>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</si>
  <si>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</si>
  <si>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</si>
  <si>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</si>
  <si>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</si>
  <si>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</si>
  <si>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</si>
  <si>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</si>
  <si>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</si>
  <si>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</si>
  <si>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</si>
  <si>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</si>
  <si>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</si>
  <si>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</si>
  <si>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</si>
  <si>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</si>
  <si>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</si>
  <si>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</si>
  <si>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</si>
  <si>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</si>
  <si>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</si>
  <si>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</si>
  <si>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</si>
  <si>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</si>
  <si>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</si>
  <si>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</si>
  <si>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</si>
  <si>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</si>
  <si>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</si>
  <si>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</si>
  <si>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</si>
  <si>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</si>
  <si>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</si>
  <si>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</si>
  <si>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</si>
  <si>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</si>
  <si>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</si>
  <si>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</si>
  <si>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</si>
  <si>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</si>
  <si>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</si>
  <si>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</si>
  <si>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</si>
  <si>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</si>
  <si>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</si>
  <si>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</si>
  <si>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</si>
  <si>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</si>
  <si>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</si>
  <si>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</si>
  <si>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</si>
  <si>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</si>
  <si>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</si>
  <si>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</si>
  <si>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</si>
  <si>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</si>
  <si>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</si>
  <si>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</si>
  <si>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</si>
  <si>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</si>
  <si>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</si>
  <si>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</si>
  <si>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</si>
  <si>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</si>
  <si>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</si>
  <si>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</si>
  <si>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</si>
  <si>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</si>
  <si>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</si>
  <si>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</si>
  <si>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</si>
  <si>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</si>
  <si>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</si>
  <si>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</si>
  <si>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</si>
  <si>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</si>
  <si>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</si>
  <si>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</si>
  <si>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</si>
  <si>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</si>
  <si>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</si>
  <si>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</si>
  <si>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</si>
  <si>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</si>
  <si>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</si>
  <si>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</si>
  <si>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</si>
  <si>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</si>
  <si>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</si>
  <si>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</si>
  <si>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</si>
  <si>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</si>
  <si>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</si>
  <si>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</si>
  <si>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</si>
  <si>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</si>
  <si>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</si>
  <si>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</si>
  <si>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</si>
  <si>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</si>
  <si>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</si>
  <si>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</si>
  <si>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</si>
  <si>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</si>
  <si>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</si>
  <si>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</si>
  <si>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</si>
  <si>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</si>
  <si>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</si>
  <si>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</si>
  <si>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</si>
  <si>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</si>
  <si>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</si>
  <si>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</si>
  <si>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</si>
  <si>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</si>
  <si>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</si>
  <si>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</si>
  <si>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</si>
  <si>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</si>
  <si>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</si>
  <si>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</si>
  <si>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</si>
  <si>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</si>
  <si>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</si>
  <si>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</si>
  <si>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</si>
  <si>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</si>
  <si>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</si>
  <si>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</si>
  <si>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</si>
  <si>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</si>
  <si>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</si>
  <si>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</si>
  <si>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</si>
  <si>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</si>
  <si>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</si>
  <si>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</si>
  <si>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</si>
  <si>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</si>
  <si>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</si>
  <si>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</si>
  <si>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</si>
  <si>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</si>
  <si>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</si>
  <si>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</si>
  <si>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</si>
  <si>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</si>
  <si>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</si>
  <si>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</si>
  <si>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</si>
  <si>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</si>
  <si>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</si>
  <si>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</si>
  <si>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</si>
  <si>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</si>
  <si>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</si>
  <si>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</si>
  <si>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</si>
  <si>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</si>
  <si>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</si>
  <si>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</si>
  <si>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</si>
  <si>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</si>
  <si>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</si>
  <si>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</si>
  <si>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</si>
  <si>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</si>
  <si>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</si>
  <si>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</si>
  <si>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</si>
  <si>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</si>
  <si>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</si>
  <si>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</si>
  <si>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</si>
  <si>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</si>
  <si>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</si>
  <si>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</si>
  <si>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</si>
  <si>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</si>
  <si>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</si>
  <si>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</si>
  <si>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</si>
  <si>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</si>
  <si>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</si>
  <si>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</si>
  <si>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</si>
  <si>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</si>
  <si>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</si>
  <si>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</si>
  <si>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</si>
  <si>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</si>
  <si>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</si>
  <si>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</si>
  <si>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</si>
  <si>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</si>
  <si>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</si>
  <si>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</si>
  <si>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</si>
  <si>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</si>
  <si>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</si>
  <si>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</si>
  <si>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</si>
  <si>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</si>
  <si>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</si>
  <si>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</si>
  <si>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</si>
  <si>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</si>
  <si>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</si>
  <si>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</si>
  <si>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</si>
  <si>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</si>
  <si>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</si>
  <si>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</si>
  <si>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</si>
  <si>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</si>
  <si>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</si>
  <si>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</si>
  <si>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</si>
  <si>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</si>
  <si>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</si>
  <si>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</si>
  <si>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</si>
  <si>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</si>
  <si>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</si>
  <si>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</si>
  <si>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</si>
  <si>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</si>
  <si>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</si>
  <si>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</si>
  <si>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</si>
  <si>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</si>
  <si>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</si>
  <si>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</si>
  <si>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</si>
  <si>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</si>
  <si>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</si>
  <si>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</si>
  <si>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</si>
  <si>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</si>
  <si>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</si>
  <si>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</si>
  <si>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</si>
  <si>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</si>
  <si>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</si>
  <si>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</si>
  <si>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</si>
  <si>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</si>
  <si>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</si>
  <si>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</si>
  <si>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</si>
  <si>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</si>
  <si>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</si>
  <si>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</si>
  <si>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</si>
  <si>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</si>
  <si>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</si>
  <si>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</si>
  <si>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</si>
  <si>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</si>
  <si>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</si>
  <si>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</si>
  <si>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</si>
  <si>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</si>
  <si>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</si>
  <si>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</si>
  <si>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</si>
  <si>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</si>
  <si>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</si>
  <si>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</si>
  <si>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</si>
  <si>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</si>
  <si>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</si>
  <si>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</si>
  <si>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</si>
  <si>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</si>
  <si>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</si>
  <si>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</si>
  <si>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</si>
  <si>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</si>
  <si>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</si>
  <si>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</si>
  <si>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</si>
  <si>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</si>
  <si>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</si>
  <si>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</si>
  <si>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</si>
  <si>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</si>
  <si>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</si>
  <si>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</si>
  <si>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</si>
  <si>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</si>
  <si>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</si>
  <si>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</si>
  <si>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</si>
  <si>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</si>
  <si>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</si>
  <si>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</si>
  <si>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</si>
  <si>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</si>
  <si>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</si>
  <si>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</si>
  <si>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</si>
  <si>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</si>
  <si>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</si>
  <si>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</si>
  <si>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</si>
  <si>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</si>
  <si>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</si>
  <si>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</si>
  <si>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</si>
  <si>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</si>
  <si>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</si>
  <si>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</si>
  <si>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</si>
  <si>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</si>
  <si>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</si>
  <si>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</si>
  <si>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</si>
  <si>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</si>
  <si>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</si>
  <si>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</si>
  <si>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</si>
  <si>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</si>
  <si>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</si>
  <si>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</si>
  <si>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</si>
  <si>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</si>
  <si>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</si>
  <si>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</si>
  <si>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</si>
  <si>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</si>
  <si>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</si>
  <si>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</si>
  <si>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</si>
  <si>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</si>
  <si>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</si>
  <si>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</si>
  <si>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</si>
  <si>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</si>
  <si>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</si>
  <si>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</si>
  <si>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</si>
  <si>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</si>
  <si>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</si>
  <si>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</si>
  <si>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</si>
  <si>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</si>
  <si>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</si>
  <si>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</si>
  <si>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</si>
  <si>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</si>
  <si>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</si>
  <si>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</si>
  <si>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</si>
  <si>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</si>
  <si>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</si>
  <si>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</si>
  <si>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</si>
  <si>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</si>
  <si>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</si>
  <si>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</si>
  <si>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</si>
  <si>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</si>
  <si>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</si>
  <si>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</si>
  <si>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</si>
  <si>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</si>
  <si>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</si>
  <si>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</si>
  <si>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</si>
  <si>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</si>
  <si>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</si>
  <si>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</si>
  <si>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</si>
  <si>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</si>
  <si>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</si>
  <si>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</si>
  <si>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</si>
  <si>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</si>
  <si>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</si>
  <si>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</si>
  <si>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</si>
  <si>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</si>
  <si>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</si>
  <si>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</si>
  <si>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</si>
  <si>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</si>
  <si>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</si>
  <si>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</si>
  <si>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</si>
  <si>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</si>
  <si>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</si>
  <si>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</si>
  <si>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</si>
  <si>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</si>
  <si>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</si>
  <si>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</si>
  <si>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</si>
  <si>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</si>
  <si>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</si>
  <si>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</si>
  <si>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</si>
  <si>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</si>
  <si>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</si>
  <si>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</si>
  <si>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</si>
  <si>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</si>
  <si>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</si>
  <si>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</si>
  <si>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</si>
  <si>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</si>
  <si>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</si>
  <si>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</si>
  <si>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</si>
  <si>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</si>
  <si>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</si>
  <si>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</si>
  <si>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</si>
  <si>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</si>
  <si>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3a:c9:86:59:f1:6f</t>
  </si>
  <si>
    <t>4a:c9:86:59:f1:6f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</si>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</sst>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49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49" fontId="8" fillId="6" borderId="0" xfId="0" applyNumberFormat="1" applyFont="1" applyFill="1" applyAlignment="1">
      <alignment horizontal="left" vertical="top"/>
    </xf>
    <xf numFmtId="20" fontId="11" fillId="6" borderId="0" xfId="0" applyNumberFormat="1" applyFont="1" applyFill="1" applyAlignment="1">
      <alignment horizontal="left" vertical="top"/>
    </xf>
    <xf numFmtId="0" fontId="11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9" totalsRowShown="0" headerRowDxfId="68" dataDxfId="66" headerRowBorderDxfId="67">
  <autoFilter ref="A3:BN499" xr:uid="{00000000-0009-0000-0100-000002000000}">
    <filterColumn colId="2">
      <filters>
        <filter val="Server"/>
      </filters>
    </filterColumn>
  </autoFilter>
  <sortState xmlns:xlrd2="http://schemas.microsoft.com/office/spreadsheetml/2017/richdata2" ref="A4:BN499">
    <sortCondition ref="A3:A49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9"/>
  <sheetViews>
    <sheetView tabSelected="1" topLeftCell="AZ1" zoomScale="120" zoomScaleNormal="120" workbookViewId="0">
      <selection activeCell="BB472" sqref="BB472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6" style="30" hidden="1" customWidth="1"/>
    <col min="58" max="58" width="21.33203125" style="30" bestFit="1" customWidth="1"/>
    <col min="59" max="59" width="26.1640625" style="30" bestFit="1" customWidth="1"/>
    <col min="60" max="60" width="23.1640625" style="30" hidden="1" customWidth="1"/>
    <col min="61" max="61" width="30.6640625" style="30" hidden="1" customWidth="1"/>
    <col min="62" max="62" width="29.5" style="30" hidden="1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472</v>
      </c>
      <c r="K1" s="2" t="s">
        <v>1166</v>
      </c>
      <c r="L1" s="2" t="s">
        <v>1166</v>
      </c>
      <c r="M1" s="2" t="s">
        <v>268</v>
      </c>
      <c r="N1" s="2" t="s">
        <v>269</v>
      </c>
      <c r="O1" s="3" t="s">
        <v>754</v>
      </c>
      <c r="P1" s="4" t="s">
        <v>754</v>
      </c>
      <c r="Q1" s="4" t="s">
        <v>754</v>
      </c>
      <c r="R1" s="4" t="s">
        <v>754</v>
      </c>
      <c r="S1" s="4" t="s">
        <v>754</v>
      </c>
      <c r="T1" s="5" t="s">
        <v>755</v>
      </c>
      <c r="U1" s="4" t="s">
        <v>268</v>
      </c>
      <c r="V1" s="3" t="s">
        <v>268</v>
      </c>
      <c r="W1" s="6" t="s">
        <v>486</v>
      </c>
      <c r="X1" s="6" t="s">
        <v>486</v>
      </c>
      <c r="Y1" s="6" t="s">
        <v>486</v>
      </c>
      <c r="Z1" s="6" t="s">
        <v>552</v>
      </c>
      <c r="AA1" s="6" t="s">
        <v>900</v>
      </c>
      <c r="AB1" s="6" t="s">
        <v>186</v>
      </c>
      <c r="AC1" s="6" t="s">
        <v>187</v>
      </c>
      <c r="AD1" s="7" t="s">
        <v>188</v>
      </c>
      <c r="AE1" s="7" t="s">
        <v>1148</v>
      </c>
      <c r="AF1" s="6" t="s">
        <v>186</v>
      </c>
      <c r="AG1" s="6" t="s">
        <v>186</v>
      </c>
      <c r="AH1" s="6" t="s">
        <v>901</v>
      </c>
      <c r="AI1" s="6" t="s">
        <v>186</v>
      </c>
      <c r="AJ1" s="6" t="s">
        <v>186</v>
      </c>
      <c r="AK1" s="6" t="s">
        <v>186</v>
      </c>
      <c r="AL1" s="6" t="s">
        <v>901</v>
      </c>
      <c r="AM1" s="6" t="s">
        <v>901</v>
      </c>
      <c r="AN1" s="6" t="s">
        <v>901</v>
      </c>
      <c r="AO1" s="6" t="s">
        <v>901</v>
      </c>
      <c r="AP1" s="6" t="s">
        <v>901</v>
      </c>
      <c r="AQ1" s="6" t="s">
        <v>901</v>
      </c>
      <c r="AR1" s="6" t="s">
        <v>186</v>
      </c>
      <c r="AS1" s="6" t="s">
        <v>186</v>
      </c>
      <c r="AT1" s="6" t="s">
        <v>186</v>
      </c>
      <c r="AU1" s="6" t="s">
        <v>806</v>
      </c>
      <c r="AV1" s="6" t="s">
        <v>452</v>
      </c>
      <c r="AW1" s="6" t="s">
        <v>452</v>
      </c>
      <c r="AX1" s="6" t="s">
        <v>1282</v>
      </c>
      <c r="AY1" s="6" t="s">
        <v>1282</v>
      </c>
      <c r="AZ1" s="6" t="s">
        <v>806</v>
      </c>
      <c r="BA1" s="6" t="s">
        <v>452</v>
      </c>
      <c r="BB1" s="6" t="s">
        <v>452</v>
      </c>
      <c r="BC1" s="6" t="s">
        <v>452</v>
      </c>
      <c r="BD1" s="6" t="s">
        <v>452</v>
      </c>
      <c r="BE1" s="6" t="s">
        <v>755</v>
      </c>
      <c r="BF1" s="6" t="s">
        <v>452</v>
      </c>
      <c r="BG1" s="6" t="s">
        <v>452</v>
      </c>
      <c r="BH1" s="6" t="s">
        <v>699</v>
      </c>
      <c r="BI1" s="6" t="s">
        <v>699</v>
      </c>
      <c r="BJ1" s="6" t="s">
        <v>806</v>
      </c>
      <c r="BK1" s="6" t="s">
        <v>452</v>
      </c>
      <c r="BL1" s="6" t="s">
        <v>695</v>
      </c>
      <c r="BM1" s="6" t="s">
        <v>452</v>
      </c>
      <c r="BN1" s="6" t="s">
        <v>696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1149</v>
      </c>
      <c r="E2" s="11" t="s">
        <v>1150</v>
      </c>
      <c r="F2" s="11" t="s">
        <v>1151</v>
      </c>
      <c r="G2" s="11" t="s">
        <v>183</v>
      </c>
      <c r="H2" s="11" t="s">
        <v>151</v>
      </c>
      <c r="I2" s="11" t="s">
        <v>152</v>
      </c>
      <c r="J2" s="12" t="s">
        <v>477</v>
      </c>
      <c r="K2" s="11" t="s">
        <v>1152</v>
      </c>
      <c r="L2" s="11" t="s">
        <v>1153</v>
      </c>
      <c r="M2" s="11" t="s">
        <v>1154</v>
      </c>
      <c r="N2" s="11" t="s">
        <v>1155</v>
      </c>
      <c r="O2" s="13" t="s">
        <v>795</v>
      </c>
      <c r="P2" s="12" t="s">
        <v>799</v>
      </c>
      <c r="Q2" s="12" t="s">
        <v>756</v>
      </c>
      <c r="R2" s="12" t="s">
        <v>756</v>
      </c>
      <c r="S2" s="12" t="s">
        <v>757</v>
      </c>
      <c r="T2" s="12" t="s">
        <v>758</v>
      </c>
      <c r="U2" s="12" t="s">
        <v>473</v>
      </c>
      <c r="V2" s="14" t="s">
        <v>1483</v>
      </c>
      <c r="W2" s="14" t="s">
        <v>494</v>
      </c>
      <c r="X2" s="14" t="s">
        <v>495</v>
      </c>
      <c r="Y2" s="15" t="s">
        <v>487</v>
      </c>
      <c r="Z2" s="14" t="s">
        <v>553</v>
      </c>
      <c r="AA2" s="14" t="s">
        <v>899</v>
      </c>
      <c r="AB2" s="15" t="s">
        <v>153</v>
      </c>
      <c r="AC2" s="15" t="s">
        <v>154</v>
      </c>
      <c r="AD2" s="15" t="s">
        <v>177</v>
      </c>
      <c r="AE2" s="16" t="s">
        <v>1156</v>
      </c>
      <c r="AF2" s="16" t="s">
        <v>155</v>
      </c>
      <c r="AG2" s="16" t="s">
        <v>156</v>
      </c>
      <c r="AH2" s="16" t="s">
        <v>905</v>
      </c>
      <c r="AI2" s="16" t="s">
        <v>157</v>
      </c>
      <c r="AJ2" s="17" t="s">
        <v>1157</v>
      </c>
      <c r="AK2" s="16" t="s">
        <v>1158</v>
      </c>
      <c r="AL2" s="16" t="s">
        <v>902</v>
      </c>
      <c r="AM2" s="16" t="s">
        <v>912</v>
      </c>
      <c r="AN2" s="16" t="s">
        <v>921</v>
      </c>
      <c r="AO2" s="16" t="s">
        <v>922</v>
      </c>
      <c r="AP2" s="16" t="s">
        <v>917</v>
      </c>
      <c r="AQ2" s="16" t="s">
        <v>918</v>
      </c>
      <c r="AR2" s="15" t="s">
        <v>158</v>
      </c>
      <c r="AS2" s="16" t="s">
        <v>525</v>
      </c>
      <c r="AT2" s="18" t="s">
        <v>163</v>
      </c>
      <c r="AU2" s="18" t="s">
        <v>993</v>
      </c>
      <c r="AV2" s="16" t="s">
        <v>339</v>
      </c>
      <c r="AW2" s="16" t="s">
        <v>160</v>
      </c>
      <c r="AX2" s="16" t="s">
        <v>1283</v>
      </c>
      <c r="AY2" s="16" t="s">
        <v>1279</v>
      </c>
      <c r="AZ2" s="16" t="s">
        <v>1084</v>
      </c>
      <c r="BA2" s="16" t="s">
        <v>1085</v>
      </c>
      <c r="BB2" s="16" t="s">
        <v>1086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1159</v>
      </c>
      <c r="BH2" s="16" t="s">
        <v>1185</v>
      </c>
      <c r="BI2" s="16" t="s">
        <v>1184</v>
      </c>
      <c r="BJ2" s="16" t="s">
        <v>807</v>
      </c>
      <c r="BK2" s="16" t="s">
        <v>697</v>
      </c>
      <c r="BL2" s="16" t="s">
        <v>694</v>
      </c>
      <c r="BM2" s="16" t="s">
        <v>338</v>
      </c>
      <c r="BN2" s="18" t="s">
        <v>698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474</v>
      </c>
      <c r="K3" s="21" t="s">
        <v>679</v>
      </c>
      <c r="L3" s="21" t="s">
        <v>680</v>
      </c>
      <c r="M3" s="21" t="s">
        <v>1160</v>
      </c>
      <c r="N3" s="21" t="s">
        <v>1161</v>
      </c>
      <c r="O3" s="23" t="s">
        <v>794</v>
      </c>
      <c r="P3" s="22" t="s">
        <v>759</v>
      </c>
      <c r="Q3" s="22" t="s">
        <v>760</v>
      </c>
      <c r="R3" s="24" t="s">
        <v>761</v>
      </c>
      <c r="S3" s="24" t="s">
        <v>762</v>
      </c>
      <c r="T3" s="25" t="s">
        <v>752</v>
      </c>
      <c r="U3" s="22" t="s">
        <v>471</v>
      </c>
      <c r="V3" s="26" t="s">
        <v>313</v>
      </c>
      <c r="W3" s="26" t="s">
        <v>548</v>
      </c>
      <c r="X3" s="26" t="s">
        <v>549</v>
      </c>
      <c r="Y3" s="26" t="s">
        <v>550</v>
      </c>
      <c r="Z3" s="26" t="s">
        <v>551</v>
      </c>
      <c r="AA3" s="26" t="s">
        <v>898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904</v>
      </c>
      <c r="AI3" s="27" t="s">
        <v>13</v>
      </c>
      <c r="AJ3" s="27" t="s">
        <v>14</v>
      </c>
      <c r="AK3" s="27" t="s">
        <v>15</v>
      </c>
      <c r="AL3" s="27" t="s">
        <v>903</v>
      </c>
      <c r="AM3" s="27" t="s">
        <v>911</v>
      </c>
      <c r="AN3" s="27" t="s">
        <v>919</v>
      </c>
      <c r="AO3" s="27" t="s">
        <v>920</v>
      </c>
      <c r="AP3" s="27" t="s">
        <v>913</v>
      </c>
      <c r="AQ3" s="27" t="s">
        <v>914</v>
      </c>
      <c r="AR3" s="27" t="s">
        <v>16</v>
      </c>
      <c r="AS3" s="27" t="s">
        <v>17</v>
      </c>
      <c r="AT3" s="28" t="s">
        <v>24</v>
      </c>
      <c r="AU3" s="28" t="s">
        <v>992</v>
      </c>
      <c r="AV3" s="27" t="s">
        <v>20</v>
      </c>
      <c r="AW3" s="27" t="s">
        <v>18</v>
      </c>
      <c r="AX3" s="27" t="s">
        <v>1280</v>
      </c>
      <c r="AY3" s="27" t="s">
        <v>1281</v>
      </c>
      <c r="AZ3" s="27" t="s">
        <v>1077</v>
      </c>
      <c r="BA3" s="27" t="s">
        <v>1078</v>
      </c>
      <c r="BB3" s="27" t="s">
        <v>1079</v>
      </c>
      <c r="BC3" s="27" t="s">
        <v>21</v>
      </c>
      <c r="BD3" s="27" t="s">
        <v>22</v>
      </c>
      <c r="BE3" s="27" t="s">
        <v>1529</v>
      </c>
      <c r="BF3" s="28" t="s">
        <v>19</v>
      </c>
      <c r="BG3" s="27" t="s">
        <v>23</v>
      </c>
      <c r="BH3" s="27" t="s">
        <v>1186</v>
      </c>
      <c r="BI3" s="27" t="s">
        <v>1183</v>
      </c>
      <c r="BJ3" s="27" t="s">
        <v>805</v>
      </c>
      <c r="BK3" s="27" t="s">
        <v>400</v>
      </c>
      <c r="BL3" s="27" t="s">
        <v>336</v>
      </c>
      <c r="BM3" s="27" t="s">
        <v>337</v>
      </c>
      <c r="BN3" s="28" t="s">
        <v>365</v>
      </c>
    </row>
    <row r="4" spans="1:67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481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1210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424</v>
      </c>
      <c r="BC4" s="30" t="s">
        <v>36</v>
      </c>
      <c r="BD4" s="30" t="s">
        <v>37</v>
      </c>
      <c r="BE4" s="30"/>
      <c r="BF4" s="30" t="s">
        <v>1087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439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598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599</v>
      </c>
      <c r="O6" s="31"/>
      <c r="P6" s="30"/>
      <c r="T6" s="37"/>
      <c r="U6" s="30"/>
      <c r="V6" s="31" t="s">
        <v>1198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1003</v>
      </c>
      <c r="BC6" s="30" t="s">
        <v>1001</v>
      </c>
      <c r="BD6" s="30" t="s">
        <v>128</v>
      </c>
      <c r="BF6" s="30" t="s">
        <v>425</v>
      </c>
      <c r="BG6" s="30" t="s">
        <v>130</v>
      </c>
      <c r="BK6" s="38" t="s">
        <v>1338</v>
      </c>
      <c r="BL6" s="37" t="s">
        <v>432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599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737</v>
      </c>
      <c r="M7" s="30" t="s">
        <v>90</v>
      </c>
      <c r="O7" s="31"/>
      <c r="P7" s="30"/>
      <c r="T7" s="37"/>
      <c r="U7" s="30" t="s">
        <v>439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600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601</v>
      </c>
      <c r="O8" s="31"/>
      <c r="P8" s="30"/>
      <c r="T8" s="37"/>
      <c r="U8" s="30"/>
      <c r="V8" s="31" t="s">
        <v>1204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1003</v>
      </c>
      <c r="BC8" s="30" t="s">
        <v>1001</v>
      </c>
      <c r="BD8" s="30" t="s">
        <v>128</v>
      </c>
      <c r="BF8" s="30" t="s">
        <v>425</v>
      </c>
      <c r="BG8" s="30" t="s">
        <v>127</v>
      </c>
      <c r="BK8" s="38" t="s">
        <v>1338</v>
      </c>
      <c r="BL8" s="30" t="s">
        <v>431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601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737</v>
      </c>
      <c r="M9" s="30" t="s">
        <v>90</v>
      </c>
      <c r="O9" s="31"/>
      <c r="P9" s="30"/>
      <c r="T9" s="37"/>
      <c r="U9" s="30" t="s">
        <v>439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1442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1443</v>
      </c>
      <c r="O10" s="31"/>
      <c r="P10" s="30"/>
      <c r="T10" s="37"/>
      <c r="U10" s="30"/>
      <c r="V10" s="31" t="s">
        <v>1200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1002</v>
      </c>
      <c r="BC10" s="30" t="s">
        <v>1004</v>
      </c>
      <c r="BD10" s="30" t="s">
        <v>128</v>
      </c>
      <c r="BF10" s="30" t="s">
        <v>426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1443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439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602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603</v>
      </c>
      <c r="O12" s="31"/>
      <c r="P12" s="30"/>
      <c r="T12" s="37"/>
      <c r="U12" s="30"/>
      <c r="V12" s="31" t="s">
        <v>1207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1003</v>
      </c>
      <c r="BC12" s="30" t="s">
        <v>1001</v>
      </c>
      <c r="BD12" s="30" t="s">
        <v>128</v>
      </c>
      <c r="BF12" s="30" t="s">
        <v>425</v>
      </c>
      <c r="BG12" s="30" t="s">
        <v>192</v>
      </c>
      <c r="BK12" s="38" t="s">
        <v>1338</v>
      </c>
      <c r="BL12" s="30" t="s">
        <v>427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603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439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1308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1309</v>
      </c>
      <c r="O14" s="31"/>
      <c r="P14" s="30"/>
      <c r="T14" s="37"/>
      <c r="U14" s="30"/>
      <c r="V14" s="31" t="s">
        <v>1202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1003</v>
      </c>
      <c r="BC14" s="30" t="s">
        <v>1004</v>
      </c>
      <c r="BD14" s="30" t="s">
        <v>128</v>
      </c>
      <c r="BF14" s="30" t="s">
        <v>426</v>
      </c>
      <c r="BG14" s="30" t="s">
        <v>212</v>
      </c>
      <c r="BK14" s="38" t="s">
        <v>1338</v>
      </c>
      <c r="BL14" s="30" t="s">
        <v>428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1309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439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1310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1311</v>
      </c>
      <c r="O16" s="31"/>
      <c r="P16" s="30"/>
      <c r="T16" s="37"/>
      <c r="U16" s="30"/>
      <c r="V16" s="31" t="s">
        <v>1199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1003</v>
      </c>
      <c r="BC16" s="30" t="s">
        <v>1004</v>
      </c>
      <c r="BD16" s="30" t="s">
        <v>128</v>
      </c>
      <c r="BF16" s="30" t="s">
        <v>426</v>
      </c>
      <c r="BG16" s="30" t="s">
        <v>206</v>
      </c>
      <c r="BK16" s="30" t="s">
        <v>1338</v>
      </c>
      <c r="BL16" s="30" t="s">
        <v>430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1311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439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1444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1445</v>
      </c>
      <c r="O18" s="31"/>
      <c r="P18" s="30"/>
      <c r="T18" s="37"/>
      <c r="U18" s="30"/>
      <c r="V18" s="31" t="s">
        <v>1201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1002</v>
      </c>
      <c r="BC18" s="30" t="s">
        <v>1004</v>
      </c>
      <c r="BD18" s="30" t="s">
        <v>128</v>
      </c>
      <c r="BF18" s="30" t="s">
        <v>426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1445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439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1446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1447</v>
      </c>
      <c r="O20" s="31"/>
      <c r="P20" s="30"/>
      <c r="T20" s="37"/>
      <c r="U20" s="30"/>
      <c r="V20" s="31" t="s">
        <v>1200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1002</v>
      </c>
      <c r="BC20" s="30" t="s">
        <v>1004</v>
      </c>
      <c r="BD20" s="30" t="s">
        <v>128</v>
      </c>
      <c r="BF20" s="30" t="s">
        <v>426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1447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439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596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597</v>
      </c>
      <c r="O22" s="31"/>
      <c r="P22" s="30"/>
      <c r="T22" s="37"/>
      <c r="U22" s="30"/>
      <c r="V22" s="31" t="s">
        <v>1206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1003</v>
      </c>
      <c r="BC22" s="30" t="s">
        <v>1001</v>
      </c>
      <c r="BD22" s="30" t="s">
        <v>128</v>
      </c>
      <c r="BF22" s="30" t="s">
        <v>425</v>
      </c>
      <c r="BG22" s="30" t="s">
        <v>213</v>
      </c>
      <c r="BK22" s="30" t="s">
        <v>1338</v>
      </c>
      <c r="BL22" s="37" t="s">
        <v>429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597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439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1192</v>
      </c>
      <c r="F24" s="36" t="str">
        <f>IF(ISBLANK(Table2[[#This Row],[unique_id]]), "", PROPER(SUBSTITUTE(Table2[[#This Row],[unique_id]], "_", " ")))</f>
        <v>Wardrobe Temperature</v>
      </c>
      <c r="G24" s="30" t="s">
        <v>498</v>
      </c>
      <c r="H24" s="30" t="s">
        <v>87</v>
      </c>
      <c r="I24" s="30" t="s">
        <v>30</v>
      </c>
      <c r="K24" s="30" t="s">
        <v>1193</v>
      </c>
      <c r="O24" s="31"/>
      <c r="P24" s="30"/>
      <c r="T24" s="37"/>
      <c r="U24" s="30"/>
      <c r="V24" s="31" t="s">
        <v>1209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1210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1284</v>
      </c>
      <c r="BC24" s="30" t="s">
        <v>36</v>
      </c>
      <c r="BD24" s="30" t="s">
        <v>37</v>
      </c>
      <c r="BF24" s="30" t="s">
        <v>1087</v>
      </c>
      <c r="BG24" s="30" t="s">
        <v>498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1193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498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439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498</v>
      </c>
      <c r="BN25" s="30"/>
    </row>
    <row r="26" spans="1:66" ht="16" hidden="1" customHeight="1" x14ac:dyDescent="0.2">
      <c r="A26" s="30">
        <v>1022</v>
      </c>
      <c r="B26" s="30" t="s">
        <v>26</v>
      </c>
      <c r="C26" s="30" t="s">
        <v>1138</v>
      </c>
      <c r="D26" s="30" t="s">
        <v>27</v>
      </c>
      <c r="E26" s="30" t="s">
        <v>1195</v>
      </c>
      <c r="F26" s="36" t="str">
        <f>IF(ISBLANK(Table2[[#This Row],[unique_id]]), "", PROPER(SUBSTITUTE(Table2[[#This Row],[unique_id]], "_", " ")))</f>
        <v>Utility Temperature</v>
      </c>
      <c r="G26" s="30" t="s">
        <v>1194</v>
      </c>
      <c r="H26" s="30" t="s">
        <v>87</v>
      </c>
      <c r="I26" s="30" t="s">
        <v>30</v>
      </c>
      <c r="K26" s="30" t="s">
        <v>1196</v>
      </c>
      <c r="O26" s="31"/>
      <c r="P26" s="30"/>
      <c r="T26" s="37"/>
      <c r="U26" s="30"/>
      <c r="V26" s="31" t="s">
        <v>1208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1165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1142</v>
      </c>
      <c r="BD26" s="30" t="s">
        <v>1138</v>
      </c>
      <c r="BF26" s="30" t="s">
        <v>1143</v>
      </c>
      <c r="BG26" s="30" t="s">
        <v>28</v>
      </c>
      <c r="BL26" s="30" t="s">
        <v>1162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hidden="1" customHeight="1" x14ac:dyDescent="0.2">
      <c r="A27" s="35">
        <v>1023</v>
      </c>
      <c r="B27" s="30" t="s">
        <v>26</v>
      </c>
      <c r="C27" s="30" t="s">
        <v>1138</v>
      </c>
      <c r="D27" s="30" t="s">
        <v>27</v>
      </c>
      <c r="E27" s="30" t="s">
        <v>1196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1194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439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hidden="1" customHeight="1" x14ac:dyDescent="0.2">
      <c r="A28" s="35">
        <v>1024</v>
      </c>
      <c r="B28" s="30" t="s">
        <v>26</v>
      </c>
      <c r="C28" s="30" t="s">
        <v>701</v>
      </c>
      <c r="D28" s="30" t="s">
        <v>27</v>
      </c>
      <c r="E28" s="30" t="s">
        <v>1066</v>
      </c>
      <c r="F28" s="36" t="str">
        <f>IF(ISBLANK(Table2[[#This Row],[unique_id]]), "", PROPER(SUBSTITUTE(Table2[[#This Row],[unique_id]], "_", " ")))</f>
        <v>Deck Festoons Plug Temperature</v>
      </c>
      <c r="G28" s="30" t="s">
        <v>405</v>
      </c>
      <c r="H28" s="30" t="s">
        <v>87</v>
      </c>
      <c r="I28" s="30" t="s">
        <v>30</v>
      </c>
      <c r="K28" s="30" t="s">
        <v>1187</v>
      </c>
      <c r="O28" s="31"/>
      <c r="P28" s="30"/>
      <c r="T28" s="37"/>
      <c r="U28" s="30" t="s">
        <v>439</v>
      </c>
      <c r="V28" s="31" t="s">
        <v>1203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925</v>
      </c>
      <c r="AO28" s="30" t="s">
        <v>926</v>
      </c>
      <c r="AP28" s="30" t="s">
        <v>915</v>
      </c>
      <c r="AQ28" s="30" t="s">
        <v>916</v>
      </c>
      <c r="AR28" s="30" t="s">
        <v>1137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735</v>
      </c>
      <c r="BC28" s="30" t="s">
        <v>1134</v>
      </c>
      <c r="BD28" s="30" t="s">
        <v>1133</v>
      </c>
      <c r="BF28" s="30" t="s">
        <v>896</v>
      </c>
      <c r="BG28" s="30" t="s">
        <v>358</v>
      </c>
      <c r="BH28" s="30" t="s">
        <v>405</v>
      </c>
      <c r="BI28" s="30" t="s">
        <v>405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hidden="1" customHeight="1" x14ac:dyDescent="0.2">
      <c r="A29" s="30">
        <v>1025</v>
      </c>
      <c r="B29" s="30" t="s">
        <v>26</v>
      </c>
      <c r="C29" s="30" t="s">
        <v>701</v>
      </c>
      <c r="D29" s="30" t="s">
        <v>27</v>
      </c>
      <c r="E29" s="30" t="s">
        <v>1187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405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439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405</v>
      </c>
      <c r="BI29" s="30" t="s">
        <v>405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1448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1449</v>
      </c>
      <c r="O30" s="31"/>
      <c r="P30" s="30"/>
      <c r="T30" s="37"/>
      <c r="U30" s="30"/>
      <c r="V30" s="31" t="s">
        <v>1200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1002</v>
      </c>
      <c r="BC30" s="30" t="s">
        <v>1004</v>
      </c>
      <c r="BD30" s="30" t="s">
        <v>128</v>
      </c>
      <c r="BF30" s="30" t="s">
        <v>426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1449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439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1167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1210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424</v>
      </c>
      <c r="BC32" s="30" t="s">
        <v>36</v>
      </c>
      <c r="BD32" s="30" t="s">
        <v>37</v>
      </c>
      <c r="BF32" s="30" t="s">
        <v>1087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1168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1210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424</v>
      </c>
      <c r="BC33" s="30" t="s">
        <v>36</v>
      </c>
      <c r="BD33" s="30" t="s">
        <v>37</v>
      </c>
      <c r="BF33" s="30" t="s">
        <v>1087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1169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1210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424</v>
      </c>
      <c r="BC34" s="30" t="s">
        <v>36</v>
      </c>
      <c r="BD34" s="30" t="s">
        <v>37</v>
      </c>
      <c r="BF34" s="30" t="s">
        <v>1087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1170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1210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424</v>
      </c>
      <c r="BC35" s="30" t="s">
        <v>36</v>
      </c>
      <c r="BD35" s="30" t="s">
        <v>37</v>
      </c>
      <c r="BF35" s="30" t="s">
        <v>1087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1171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1210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1284</v>
      </c>
      <c r="BC36" s="30" t="s">
        <v>36</v>
      </c>
      <c r="BD36" s="30" t="s">
        <v>37</v>
      </c>
      <c r="BF36" s="30" t="s">
        <v>1087</v>
      </c>
      <c r="BG36" s="30" t="s">
        <v>498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1172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1210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424</v>
      </c>
      <c r="BC37" s="30" t="s">
        <v>36</v>
      </c>
      <c r="BD37" s="30" t="s">
        <v>37</v>
      </c>
      <c r="BF37" s="30" t="s">
        <v>1087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hidden="1" customHeight="1" x14ac:dyDescent="0.2">
      <c r="A38" s="30">
        <v>1034</v>
      </c>
      <c r="B38" s="30" t="s">
        <v>26</v>
      </c>
      <c r="C38" s="30" t="s">
        <v>443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hidden="1" customHeight="1" x14ac:dyDescent="0.2">
      <c r="A39" s="35">
        <v>1035</v>
      </c>
      <c r="B39" s="30" t="s">
        <v>26</v>
      </c>
      <c r="C39" s="30" t="s">
        <v>453</v>
      </c>
      <c r="D39" s="30" t="s">
        <v>27</v>
      </c>
      <c r="E39" s="30" t="s">
        <v>532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456</v>
      </c>
      <c r="I39" s="30" t="s">
        <v>30</v>
      </c>
      <c r="M39" s="30" t="s">
        <v>90</v>
      </c>
      <c r="O39" s="31"/>
      <c r="P39" s="30"/>
      <c r="T39" s="37"/>
      <c r="U39" s="30" t="s">
        <v>439</v>
      </c>
      <c r="V39" s="31"/>
      <c r="W39" s="31"/>
      <c r="X39" s="31"/>
      <c r="Y39" s="31"/>
      <c r="Z39" s="31"/>
      <c r="AA39" s="31"/>
      <c r="AB39" s="30"/>
      <c r="AC39" s="30"/>
      <c r="AE39" s="30" t="s">
        <v>459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hidden="1" customHeight="1" x14ac:dyDescent="0.2">
      <c r="A40" s="35">
        <v>1036</v>
      </c>
      <c r="B40" s="30" t="s">
        <v>26</v>
      </c>
      <c r="C40" s="30" t="s">
        <v>453</v>
      </c>
      <c r="D40" s="30" t="s">
        <v>27</v>
      </c>
      <c r="E40" s="30" t="s">
        <v>457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456</v>
      </c>
      <c r="I40" s="30" t="s">
        <v>30</v>
      </c>
      <c r="M40" s="30" t="s">
        <v>90</v>
      </c>
      <c r="O40" s="31"/>
      <c r="P40" s="30"/>
      <c r="T40" s="37"/>
      <c r="U40" s="30" t="s">
        <v>439</v>
      </c>
      <c r="V40" s="31"/>
      <c r="W40" s="31"/>
      <c r="X40" s="31"/>
      <c r="Y40" s="31"/>
      <c r="Z40" s="31"/>
      <c r="AA40" s="31"/>
      <c r="AB40" s="30"/>
      <c r="AC40" s="30"/>
      <c r="AE40" s="30" t="s">
        <v>459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hidden="1" customHeight="1" x14ac:dyDescent="0.2">
      <c r="A41" s="30">
        <v>1037</v>
      </c>
      <c r="B41" s="30" t="s">
        <v>26</v>
      </c>
      <c r="C41" s="30" t="s">
        <v>453</v>
      </c>
      <c r="D41" s="30" t="s">
        <v>27</v>
      </c>
      <c r="E41" s="30" t="s">
        <v>1301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456</v>
      </c>
      <c r="I41" s="30" t="s">
        <v>30</v>
      </c>
      <c r="M41" s="30" t="s">
        <v>90</v>
      </c>
      <c r="O41" s="31"/>
      <c r="P41" s="30"/>
      <c r="T41" s="37"/>
      <c r="U41" s="30" t="s">
        <v>439</v>
      </c>
      <c r="V41" s="31"/>
      <c r="W41" s="31"/>
      <c r="X41" s="31"/>
      <c r="Y41" s="31"/>
      <c r="Z41" s="31"/>
      <c r="AA41" s="31"/>
      <c r="AB41" s="30"/>
      <c r="AC41" s="30"/>
      <c r="AE41" s="30" t="s">
        <v>459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hidden="1" customHeight="1" x14ac:dyDescent="0.2">
      <c r="A42" s="35">
        <v>1038</v>
      </c>
      <c r="B42" s="30" t="s">
        <v>26</v>
      </c>
      <c r="C42" s="30" t="s">
        <v>453</v>
      </c>
      <c r="D42" s="30" t="s">
        <v>27</v>
      </c>
      <c r="E42" s="30" t="s">
        <v>1300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456</v>
      </c>
      <c r="I42" s="30" t="s">
        <v>30</v>
      </c>
      <c r="M42" s="30" t="s">
        <v>90</v>
      </c>
      <c r="O42" s="31"/>
      <c r="P42" s="30"/>
      <c r="T42" s="37"/>
      <c r="U42" s="30" t="s">
        <v>439</v>
      </c>
      <c r="V42" s="31"/>
      <c r="W42" s="31"/>
      <c r="X42" s="31"/>
      <c r="Y42" s="31"/>
      <c r="Z42" s="31"/>
      <c r="AA42" s="31"/>
      <c r="AB42" s="30"/>
      <c r="AC42" s="30"/>
      <c r="AE42" s="30" t="s">
        <v>459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hidden="1" customHeight="1" x14ac:dyDescent="0.2">
      <c r="A43" s="35">
        <v>1039</v>
      </c>
      <c r="B43" s="30" t="s">
        <v>582</v>
      </c>
      <c r="C43" s="30" t="s">
        <v>453</v>
      </c>
      <c r="D43" s="30" t="s">
        <v>27</v>
      </c>
      <c r="E43" s="30" t="s">
        <v>1532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456</v>
      </c>
      <c r="I43" s="30" t="s">
        <v>30</v>
      </c>
      <c r="M43" s="30" t="s">
        <v>90</v>
      </c>
      <c r="O43" s="31"/>
      <c r="P43" s="30"/>
      <c r="T43" s="37"/>
      <c r="U43" s="30" t="s">
        <v>439</v>
      </c>
      <c r="V43" s="31"/>
      <c r="W43" s="31"/>
      <c r="X43" s="31"/>
      <c r="Y43" s="31"/>
      <c r="Z43" s="31"/>
      <c r="AA43" s="31"/>
      <c r="AB43" s="30"/>
      <c r="AC43" s="30"/>
      <c r="AE43" s="30" t="s">
        <v>459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hidden="1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1173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439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424</v>
      </c>
      <c r="BC44" s="30" t="s">
        <v>36</v>
      </c>
      <c r="BD44" s="30" t="s">
        <v>37</v>
      </c>
      <c r="BF44" s="30" t="s">
        <v>1087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hidden="1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1174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439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1003</v>
      </c>
      <c r="BC45" s="30" t="s">
        <v>1001</v>
      </c>
      <c r="BD45" s="30" t="s">
        <v>128</v>
      </c>
      <c r="BF45" s="30" t="s">
        <v>425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hidden="1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1175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439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1003</v>
      </c>
      <c r="BC46" s="30" t="s">
        <v>1001</v>
      </c>
      <c r="BD46" s="30" t="s">
        <v>128</v>
      </c>
      <c r="BF46" s="30" t="s">
        <v>425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hidden="1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1450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439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1002</v>
      </c>
      <c r="BC47" s="30" t="s">
        <v>1004</v>
      </c>
      <c r="BD47" s="30" t="s">
        <v>128</v>
      </c>
      <c r="BF47" s="30" t="s">
        <v>426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hidden="1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1176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439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1003</v>
      </c>
      <c r="BC48" s="30" t="s">
        <v>1001</v>
      </c>
      <c r="BD48" s="30" t="s">
        <v>128</v>
      </c>
      <c r="BF48" s="30" t="s">
        <v>425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hidden="1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1307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439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1002</v>
      </c>
      <c r="BC49" s="30" t="s">
        <v>1004</v>
      </c>
      <c r="BD49" s="30" t="s">
        <v>128</v>
      </c>
      <c r="BF49" s="30" t="s">
        <v>426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hidden="1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1306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439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1002</v>
      </c>
      <c r="BC50" s="30" t="s">
        <v>1004</v>
      </c>
      <c r="BD50" s="30" t="s">
        <v>128</v>
      </c>
      <c r="BF50" s="30" t="s">
        <v>426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hidden="1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1451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439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1002</v>
      </c>
      <c r="BC51" s="30" t="s">
        <v>1004</v>
      </c>
      <c r="BD51" s="30" t="s">
        <v>128</v>
      </c>
      <c r="BF51" s="30" t="s">
        <v>426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hidden="1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1452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439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1002</v>
      </c>
      <c r="BC52" s="30" t="s">
        <v>1004</v>
      </c>
      <c r="BD52" s="30" t="s">
        <v>128</v>
      </c>
      <c r="BF52" s="30" t="s">
        <v>426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hidden="1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1177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439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1003</v>
      </c>
      <c r="BC53" s="30" t="s">
        <v>1001</v>
      </c>
      <c r="BD53" s="30" t="s">
        <v>128</v>
      </c>
      <c r="BF53" s="30" t="s">
        <v>425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hidden="1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1197</v>
      </c>
      <c r="F54" s="36" t="str">
        <f>IF(ISBLANK(Table2[[#This Row],[unique_id]]), "", PROPER(SUBSTITUTE(Table2[[#This Row],[unique_id]], "_", " ")))</f>
        <v>Wardrobe Humidity</v>
      </c>
      <c r="G54" s="30" t="s">
        <v>498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439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1284</v>
      </c>
      <c r="BC54" s="30" t="s">
        <v>36</v>
      </c>
      <c r="BD54" s="30" t="s">
        <v>37</v>
      </c>
      <c r="BF54" s="30" t="s">
        <v>1087</v>
      </c>
      <c r="BG54" s="30" t="s">
        <v>498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hidden="1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1453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439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1002</v>
      </c>
      <c r="BC55" s="30" t="s">
        <v>1004</v>
      </c>
      <c r="BD55" s="30" t="s">
        <v>128</v>
      </c>
      <c r="BF55" s="30" t="s">
        <v>426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hidden="1" customHeight="1" x14ac:dyDescent="0.2">
      <c r="A56" s="30">
        <v>1062</v>
      </c>
      <c r="B56" s="30" t="s">
        <v>26</v>
      </c>
      <c r="C56" s="30" t="s">
        <v>443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hidden="1" customHeight="1" x14ac:dyDescent="0.2">
      <c r="A57" s="30">
        <v>1100</v>
      </c>
      <c r="B57" s="30" t="s">
        <v>582</v>
      </c>
      <c r="C57" s="30" t="s">
        <v>128</v>
      </c>
      <c r="D57" s="30" t="s">
        <v>27</v>
      </c>
      <c r="E57" s="30" t="s">
        <v>1454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1482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1003</v>
      </c>
      <c r="BC57" s="30" t="s">
        <v>1001</v>
      </c>
      <c r="BD57" s="30" t="s">
        <v>128</v>
      </c>
      <c r="BF57" s="30" t="s">
        <v>425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hidden="1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1455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439</v>
      </c>
      <c r="V58" s="31"/>
      <c r="W58" s="31"/>
      <c r="X58" s="31"/>
      <c r="Y58" s="31"/>
      <c r="Z58" s="31"/>
      <c r="AA58" s="31"/>
      <c r="AB58" s="30"/>
      <c r="AC58" s="30"/>
      <c r="AE58" s="30" t="s">
        <v>1482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1003</v>
      </c>
      <c r="BC58" s="30" t="s">
        <v>1001</v>
      </c>
      <c r="BD58" s="30" t="s">
        <v>128</v>
      </c>
      <c r="BF58" s="30" t="s">
        <v>425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hidden="1" customHeight="1" x14ac:dyDescent="0.2">
      <c r="A59" s="30">
        <v>1102</v>
      </c>
      <c r="B59" s="30" t="s">
        <v>582</v>
      </c>
      <c r="C59" s="30" t="s">
        <v>128</v>
      </c>
      <c r="D59" s="30" t="s">
        <v>27</v>
      </c>
      <c r="E59" s="30" t="s">
        <v>1456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1482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1003</v>
      </c>
      <c r="BC59" s="30" t="s">
        <v>1001</v>
      </c>
      <c r="BD59" s="30" t="s">
        <v>128</v>
      </c>
      <c r="BF59" s="30" t="s">
        <v>425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hidden="1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1457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439</v>
      </c>
      <c r="V60" s="31"/>
      <c r="W60" s="31"/>
      <c r="X60" s="31"/>
      <c r="Y60" s="31"/>
      <c r="Z60" s="31"/>
      <c r="AA60" s="31"/>
      <c r="AB60" s="30"/>
      <c r="AC60" s="30"/>
      <c r="AE60" s="30" t="s">
        <v>1482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1002</v>
      </c>
      <c r="BC60" s="30" t="s">
        <v>1004</v>
      </c>
      <c r="BD60" s="30" t="s">
        <v>128</v>
      </c>
      <c r="BF60" s="30" t="s">
        <v>426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hidden="1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1458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439</v>
      </c>
      <c r="V61" s="31"/>
      <c r="W61" s="31"/>
      <c r="X61" s="31"/>
      <c r="Y61" s="31"/>
      <c r="Z61" s="31"/>
      <c r="AA61" s="31"/>
      <c r="AB61" s="30"/>
      <c r="AC61" s="30"/>
      <c r="AE61" s="30" t="s">
        <v>1482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1002</v>
      </c>
      <c r="BC61" s="30" t="s">
        <v>1004</v>
      </c>
      <c r="BD61" s="30" t="s">
        <v>128</v>
      </c>
      <c r="BF61" s="30" t="s">
        <v>426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hidden="1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1459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439</v>
      </c>
      <c r="V62" s="31"/>
      <c r="W62" s="31"/>
      <c r="X62" s="31"/>
      <c r="Y62" s="31"/>
      <c r="Z62" s="31"/>
      <c r="AA62" s="31"/>
      <c r="AB62" s="30"/>
      <c r="AC62" s="30"/>
      <c r="AE62" s="30" t="s">
        <v>1482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1002</v>
      </c>
      <c r="BC62" s="30" t="s">
        <v>1004</v>
      </c>
      <c r="BD62" s="30" t="s">
        <v>128</v>
      </c>
      <c r="BF62" s="30" t="s">
        <v>426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hidden="1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1460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439</v>
      </c>
      <c r="V63" s="31"/>
      <c r="W63" s="31"/>
      <c r="X63" s="31"/>
      <c r="Y63" s="31"/>
      <c r="Z63" s="31"/>
      <c r="AA63" s="31"/>
      <c r="AB63" s="30"/>
      <c r="AC63" s="30"/>
      <c r="AE63" s="30" t="s">
        <v>1482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1002</v>
      </c>
      <c r="BC63" s="30" t="s">
        <v>1004</v>
      </c>
      <c r="BD63" s="30" t="s">
        <v>128</v>
      </c>
      <c r="BF63" s="30" t="s">
        <v>426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hidden="1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1461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439</v>
      </c>
      <c r="V64" s="31"/>
      <c r="W64" s="31"/>
      <c r="X64" s="31"/>
      <c r="Y64" s="31"/>
      <c r="Z64" s="31"/>
      <c r="AA64" s="31"/>
      <c r="AB64" s="30"/>
      <c r="AC64" s="30"/>
      <c r="AE64" s="30" t="s">
        <v>1482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1002</v>
      </c>
      <c r="BC64" s="30" t="s">
        <v>1004</v>
      </c>
      <c r="BD64" s="30" t="s">
        <v>128</v>
      </c>
      <c r="BF64" s="30" t="s">
        <v>426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hidden="1" customHeight="1" x14ac:dyDescent="0.2">
      <c r="A65" s="30">
        <v>1108</v>
      </c>
      <c r="B65" s="30" t="s">
        <v>582</v>
      </c>
      <c r="C65" s="30" t="s">
        <v>128</v>
      </c>
      <c r="D65" s="30" t="s">
        <v>27</v>
      </c>
      <c r="E65" s="30" t="s">
        <v>1462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1482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1003</v>
      </c>
      <c r="BC65" s="30" t="s">
        <v>1001</v>
      </c>
      <c r="BD65" s="30" t="s">
        <v>128</v>
      </c>
      <c r="BF65" s="30" t="s">
        <v>425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hidden="1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1178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439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1003</v>
      </c>
      <c r="BC66" s="30" t="s">
        <v>1001</v>
      </c>
      <c r="BD66" s="30" t="s">
        <v>128</v>
      </c>
      <c r="BF66" s="30" t="s">
        <v>425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hidden="1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1179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439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1003</v>
      </c>
      <c r="BC67" s="30" t="s">
        <v>1001</v>
      </c>
      <c r="BD67" s="30" t="s">
        <v>128</v>
      </c>
      <c r="BF67" s="30" t="s">
        <v>425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hidden="1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1180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439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1003</v>
      </c>
      <c r="BC68" s="30" t="s">
        <v>1001</v>
      </c>
      <c r="BD68" s="30" t="s">
        <v>128</v>
      </c>
      <c r="BF68" s="30" t="s">
        <v>425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hidden="1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1305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439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1002</v>
      </c>
      <c r="BC69" s="30" t="s">
        <v>1004</v>
      </c>
      <c r="BD69" s="30" t="s">
        <v>128</v>
      </c>
      <c r="BF69" s="30" t="s">
        <v>426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hidden="1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1304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439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1002</v>
      </c>
      <c r="BC70" s="30" t="s">
        <v>1004</v>
      </c>
      <c r="BD70" s="30" t="s">
        <v>128</v>
      </c>
      <c r="BF70" s="30" t="s">
        <v>426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hidden="1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1181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439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1003</v>
      </c>
      <c r="BC71" s="30" t="s">
        <v>1001</v>
      </c>
      <c r="BD71" s="30" t="s">
        <v>128</v>
      </c>
      <c r="BF71" s="30" t="s">
        <v>425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hidden="1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424</v>
      </c>
      <c r="BC72" s="30" t="s">
        <v>36</v>
      </c>
      <c r="BD72" s="30" t="s">
        <v>37</v>
      </c>
      <c r="BF72" s="30" t="s">
        <v>1087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hidden="1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424</v>
      </c>
      <c r="BC73" s="30" t="s">
        <v>36</v>
      </c>
      <c r="BD73" s="30" t="s">
        <v>37</v>
      </c>
      <c r="BF73" s="30" t="s">
        <v>1087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hidden="1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424</v>
      </c>
      <c r="BC74" s="30" t="s">
        <v>36</v>
      </c>
      <c r="BD74" s="30" t="s">
        <v>37</v>
      </c>
      <c r="BF74" s="30" t="s">
        <v>1087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hidden="1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424</v>
      </c>
      <c r="BC75" s="30" t="s">
        <v>36</v>
      </c>
      <c r="BD75" s="30" t="s">
        <v>37</v>
      </c>
      <c r="BF75" s="30" t="s">
        <v>1087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hidden="1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424</v>
      </c>
      <c r="BC76" s="30" t="s">
        <v>36</v>
      </c>
      <c r="BD76" s="30" t="s">
        <v>37</v>
      </c>
      <c r="BF76" s="30" t="s">
        <v>1087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hidden="1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424</v>
      </c>
      <c r="BC77" s="30" t="s">
        <v>36</v>
      </c>
      <c r="BD77" s="30" t="s">
        <v>37</v>
      </c>
      <c r="BF77" s="30" t="s">
        <v>1087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hidden="1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1210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424</v>
      </c>
      <c r="BC78" s="30" t="s">
        <v>36</v>
      </c>
      <c r="BD78" s="30" t="s">
        <v>37</v>
      </c>
      <c r="BF78" s="30" t="s">
        <v>1087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hidden="1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1210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424</v>
      </c>
      <c r="BC79" s="30" t="s">
        <v>36</v>
      </c>
      <c r="BD79" s="30" t="s">
        <v>37</v>
      </c>
      <c r="BF79" s="30" t="s">
        <v>1087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hidden="1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1211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424</v>
      </c>
      <c r="BC80" s="30" t="s">
        <v>36</v>
      </c>
      <c r="BD80" s="30" t="s">
        <v>37</v>
      </c>
      <c r="BF80" s="30" t="s">
        <v>1087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hidden="1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1210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424</v>
      </c>
      <c r="BC81" s="30" t="s">
        <v>36</v>
      </c>
      <c r="BD81" s="30" t="s">
        <v>37</v>
      </c>
      <c r="BF81" s="30" t="s">
        <v>1087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hidden="1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1210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424</v>
      </c>
      <c r="BC82" s="30" t="s">
        <v>36</v>
      </c>
      <c r="BD82" s="30" t="s">
        <v>37</v>
      </c>
      <c r="BF82" s="30" t="s">
        <v>1087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hidden="1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439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424</v>
      </c>
      <c r="BC83" s="30" t="s">
        <v>36</v>
      </c>
      <c r="BD83" s="30" t="s">
        <v>37</v>
      </c>
      <c r="BF83" s="30" t="s">
        <v>1087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hidden="1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439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424</v>
      </c>
      <c r="BC84" s="30" t="s">
        <v>36</v>
      </c>
      <c r="BD84" s="30" t="s">
        <v>37</v>
      </c>
      <c r="BF84" s="30" t="s">
        <v>1087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hidden="1" customHeight="1" x14ac:dyDescent="0.2">
      <c r="A85" s="30">
        <v>1352</v>
      </c>
      <c r="B85" s="30" t="s">
        <v>26</v>
      </c>
      <c r="C85" s="30" t="s">
        <v>443</v>
      </c>
      <c r="D85" s="30" t="s">
        <v>333</v>
      </c>
      <c r="E85" s="30" t="s">
        <v>441</v>
      </c>
      <c r="F85" s="36" t="str">
        <f>IF(ISBLANK(Table2[[#This Row],[unique_id]]), "", PROPER(SUBSTITUTE(Table2[[#This Row],[unique_id]], "_", " ")))</f>
        <v>Graph Break</v>
      </c>
      <c r="G85" s="30" t="s">
        <v>442</v>
      </c>
      <c r="H85" s="30" t="s">
        <v>59</v>
      </c>
      <c r="I85" s="30" t="s">
        <v>59</v>
      </c>
      <c r="O85" s="31"/>
      <c r="P85" s="30"/>
      <c r="T85" s="37"/>
      <c r="U85" s="30" t="s">
        <v>439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hidden="1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439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424</v>
      </c>
      <c r="BC86" s="30" t="s">
        <v>36</v>
      </c>
      <c r="BD86" s="30" t="s">
        <v>37</v>
      </c>
      <c r="BF86" s="30" t="s">
        <v>1087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hidden="1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424</v>
      </c>
      <c r="BC87" s="30" t="s">
        <v>36</v>
      </c>
      <c r="BD87" s="30" t="s">
        <v>37</v>
      </c>
      <c r="BF87" s="30" t="s">
        <v>1087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hidden="1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hidden="1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424</v>
      </c>
      <c r="BC89" s="30" t="s">
        <v>36</v>
      </c>
      <c r="BD89" s="30" t="s">
        <v>37</v>
      </c>
      <c r="BF89" s="30" t="s">
        <v>1087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hidden="1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439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424</v>
      </c>
      <c r="BC90" s="30" t="s">
        <v>36</v>
      </c>
      <c r="BD90" s="30" t="s">
        <v>37</v>
      </c>
      <c r="BF90" s="30" t="s">
        <v>1087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hidden="1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424</v>
      </c>
      <c r="BC91" s="30" t="s">
        <v>36</v>
      </c>
      <c r="BD91" s="30" t="s">
        <v>37</v>
      </c>
      <c r="BF91" s="30" t="s">
        <v>1087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hidden="1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424</v>
      </c>
      <c r="BC92" s="30" t="s">
        <v>36</v>
      </c>
      <c r="BD92" s="30" t="s">
        <v>37</v>
      </c>
      <c r="BF92" s="30" t="s">
        <v>1087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hidden="1" customHeight="1" x14ac:dyDescent="0.2">
      <c r="A93" s="30">
        <v>1361</v>
      </c>
      <c r="B93" s="30" t="s">
        <v>26</v>
      </c>
      <c r="C93" s="30" t="s">
        <v>443</v>
      </c>
      <c r="D93" s="30" t="s">
        <v>333</v>
      </c>
      <c r="E93" s="30" t="s">
        <v>441</v>
      </c>
      <c r="F93" s="36" t="str">
        <f>IF(ISBLANK(Table2[[#This Row],[unique_id]]), "", PROPER(SUBSTITUTE(Table2[[#This Row],[unique_id]], "_", " ")))</f>
        <v>Graph Break</v>
      </c>
      <c r="G93" s="30" t="s">
        <v>442</v>
      </c>
      <c r="H93" s="30" t="s">
        <v>59</v>
      </c>
      <c r="I93" s="30" t="s">
        <v>59</v>
      </c>
      <c r="O93" s="31"/>
      <c r="P93" s="30"/>
      <c r="T93" s="37"/>
      <c r="U93" s="30" t="s">
        <v>439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hidden="1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1494</v>
      </c>
      <c r="F94" s="36" t="str">
        <f>IF(ISBLANK(Table2[[#This Row],[unique_id]]), "", PROPER(SUBSTITUTE(Table2[[#This Row],[unique_id]], "_", " ")))</f>
        <v>Home Started</v>
      </c>
      <c r="G94" s="30" t="s">
        <v>1495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hidden="1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657</v>
      </c>
      <c r="F95" s="36" t="str">
        <f>IF(ISBLANK(Table2[[#This Row],[unique_id]]), "", PROPER(SUBSTITUTE(Table2[[#This Row],[unique_id]], "_", " ")))</f>
        <v>Home Security</v>
      </c>
      <c r="G95" s="30" t="s">
        <v>655</v>
      </c>
      <c r="H95" s="30" t="s">
        <v>311</v>
      </c>
      <c r="I95" s="30" t="s">
        <v>132</v>
      </c>
      <c r="J95" s="30" t="s">
        <v>656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670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700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hidden="1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444</v>
      </c>
      <c r="F96" s="36" t="str">
        <f>IF(ISBLANK(Table2[[#This Row],[unique_id]]), "", PROPER(SUBSTITUTE(Table2[[#This Row],[unique_id]], "_", " ")))</f>
        <v>Home Movie</v>
      </c>
      <c r="G96" s="30" t="s">
        <v>449</v>
      </c>
      <c r="H96" s="30" t="s">
        <v>311</v>
      </c>
      <c r="I96" s="30" t="s">
        <v>132</v>
      </c>
      <c r="J96" s="30" t="s">
        <v>478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437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700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hidden="1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700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hidden="1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436</v>
      </c>
      <c r="F98" s="36" t="str">
        <f>IF(ISBLANK(Table2[[#This Row],[unique_id]]), "", PROPER(SUBSTITUTE(Table2[[#This Row],[unique_id]], "_", " ")))</f>
        <v>Home Reset</v>
      </c>
      <c r="G98" s="30" t="s">
        <v>450</v>
      </c>
      <c r="H98" s="30" t="s">
        <v>311</v>
      </c>
      <c r="I98" s="30" t="s">
        <v>132</v>
      </c>
      <c r="J98" s="30" t="s">
        <v>479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438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700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hidden="1" customHeight="1" x14ac:dyDescent="0.2">
      <c r="A99" s="30">
        <v>1405</v>
      </c>
      <c r="B99" s="30" t="s">
        <v>26</v>
      </c>
      <c r="C99" s="30" t="s">
        <v>674</v>
      </c>
      <c r="D99" s="30" t="s">
        <v>675</v>
      </c>
      <c r="E99" s="30" t="s">
        <v>676</v>
      </c>
      <c r="F99" s="36" t="str">
        <f>IF(ISBLANK(Table2[[#This Row],[unique_id]]), "", PROPER(SUBSTITUTE(Table2[[#This Row],[unique_id]], "_", " ")))</f>
        <v>Home Secure Back Door Off</v>
      </c>
      <c r="G99" s="30" t="s">
        <v>677</v>
      </c>
      <c r="H99" s="30" t="s">
        <v>311</v>
      </c>
      <c r="I99" s="30" t="s">
        <v>132</v>
      </c>
      <c r="K99" s="30" t="s">
        <v>678</v>
      </c>
      <c r="L99" s="30" t="s">
        <v>681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682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hidden="1" customHeight="1" x14ac:dyDescent="0.2">
      <c r="A100" s="30">
        <v>1406</v>
      </c>
      <c r="B100" s="30" t="s">
        <v>26</v>
      </c>
      <c r="C100" s="30" t="s">
        <v>674</v>
      </c>
      <c r="D100" s="30" t="s">
        <v>675</v>
      </c>
      <c r="E100" s="30" t="s">
        <v>683</v>
      </c>
      <c r="F100" s="36" t="str">
        <f>IF(ISBLANK(Table2[[#This Row],[unique_id]]), "", PROPER(SUBSTITUTE(Table2[[#This Row],[unique_id]], "_", " ")))</f>
        <v>Home Secure Front Door Off</v>
      </c>
      <c r="G100" s="30" t="s">
        <v>684</v>
      </c>
      <c r="H100" s="30" t="s">
        <v>311</v>
      </c>
      <c r="I100" s="30" t="s">
        <v>132</v>
      </c>
      <c r="K100" s="30" t="s">
        <v>685</v>
      </c>
      <c r="L100" s="30" t="s">
        <v>681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hidden="1" customHeight="1" x14ac:dyDescent="0.2">
      <c r="A101" s="30">
        <v>1407</v>
      </c>
      <c r="B101" s="30" t="s">
        <v>26</v>
      </c>
      <c r="C101" s="30" t="s">
        <v>674</v>
      </c>
      <c r="D101" s="30" t="s">
        <v>675</v>
      </c>
      <c r="E101" s="30" t="s">
        <v>686</v>
      </c>
      <c r="F101" s="36" t="str">
        <f>IF(ISBLANK(Table2[[#This Row],[unique_id]]), "", PROPER(SUBSTITUTE(Table2[[#This Row],[unique_id]], "_", " ")))</f>
        <v>Home Sleep On</v>
      </c>
      <c r="G101" s="30" t="s">
        <v>1467</v>
      </c>
      <c r="H101" s="30" t="s">
        <v>311</v>
      </c>
      <c r="I101" s="30" t="s">
        <v>132</v>
      </c>
      <c r="K101" s="30" t="s">
        <v>688</v>
      </c>
      <c r="L101" s="30" t="s">
        <v>689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hidden="1" customHeight="1" x14ac:dyDescent="0.2">
      <c r="A102" s="30">
        <v>1408</v>
      </c>
      <c r="B102" s="30" t="s">
        <v>26</v>
      </c>
      <c r="C102" s="30" t="s">
        <v>674</v>
      </c>
      <c r="D102" s="30" t="s">
        <v>675</v>
      </c>
      <c r="E102" s="30" t="s">
        <v>687</v>
      </c>
      <c r="F102" s="36" t="str">
        <f>IF(ISBLANK(Table2[[#This Row],[unique_id]]), "", PROPER(SUBSTITUTE(Table2[[#This Row],[unique_id]], "_", " ")))</f>
        <v>Home Sleep Off</v>
      </c>
      <c r="G102" s="30" t="s">
        <v>1468</v>
      </c>
      <c r="H102" s="30" t="s">
        <v>311</v>
      </c>
      <c r="I102" s="30" t="s">
        <v>132</v>
      </c>
      <c r="K102" s="30" t="s">
        <v>688</v>
      </c>
      <c r="L102" s="30" t="s">
        <v>681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690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hidden="1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1488</v>
      </c>
      <c r="F103" s="36" t="str">
        <f>IF(ISBLANK(Table2[[#This Row],[unique_id]]), "", PROPER(SUBSTITUTE(Table2[[#This Row],[unique_id]], "_", " ")))</f>
        <v>Edwin Wakeup</v>
      </c>
      <c r="G103" s="30" t="s">
        <v>1486</v>
      </c>
      <c r="H103" s="30" t="s">
        <v>311</v>
      </c>
      <c r="I103" s="30" t="s">
        <v>132</v>
      </c>
      <c r="J103" s="30" t="s">
        <v>1491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hidden="1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1489</v>
      </c>
      <c r="F104" s="36" t="str">
        <f>IF(ISBLANK(Table2[[#This Row],[unique_id]]), "", PROPER(SUBSTITUTE(Table2[[#This Row],[unique_id]], "_", " ")))</f>
        <v>Edwin Playtime</v>
      </c>
      <c r="G104" s="30" t="s">
        <v>1496</v>
      </c>
      <c r="H104" s="30" t="s">
        <v>311</v>
      </c>
      <c r="I104" s="30" t="s">
        <v>132</v>
      </c>
      <c r="J104" s="30" t="s">
        <v>1492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hidden="1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1490</v>
      </c>
      <c r="F105" s="36" t="str">
        <f>IF(ISBLANK(Table2[[#This Row],[unique_id]]), "", PROPER(SUBSTITUTE(Table2[[#This Row],[unique_id]], "_", " ")))</f>
        <v>Edwin Goodnight</v>
      </c>
      <c r="G105" s="30" t="s">
        <v>1487</v>
      </c>
      <c r="H105" s="30" t="s">
        <v>311</v>
      </c>
      <c r="I105" s="30" t="s">
        <v>132</v>
      </c>
      <c r="J105" s="30" t="s">
        <v>1493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hidden="1" customHeight="1" x14ac:dyDescent="0.2">
      <c r="A106" s="55">
        <v>1450</v>
      </c>
      <c r="B106" s="55" t="s">
        <v>582</v>
      </c>
      <c r="C106" s="55" t="s">
        <v>816</v>
      </c>
      <c r="D106" s="55" t="s">
        <v>148</v>
      </c>
      <c r="E106" s="56" t="s">
        <v>1501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1439</v>
      </c>
      <c r="I106" s="55" t="s">
        <v>132</v>
      </c>
      <c r="O106" s="58" t="s">
        <v>796</v>
      </c>
      <c r="P106" s="55" t="s">
        <v>165</v>
      </c>
      <c r="Q106" s="55" t="s">
        <v>769</v>
      </c>
      <c r="R106" s="55" t="s">
        <v>779</v>
      </c>
      <c r="S106" s="55" t="str">
        <f>Table2[[#This Row],[friendly_name]]</f>
        <v>Coffee Machine</v>
      </c>
      <c r="T106" s="56" t="s">
        <v>1090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hidden="1" customHeight="1" x14ac:dyDescent="0.2">
      <c r="A107" s="55">
        <v>1451</v>
      </c>
      <c r="B107" s="55" t="s">
        <v>582</v>
      </c>
      <c r="C107" s="55" t="s">
        <v>233</v>
      </c>
      <c r="D107" s="55" t="s">
        <v>134</v>
      </c>
      <c r="E107" s="55" t="s">
        <v>1502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1439</v>
      </c>
      <c r="I107" s="55" t="s">
        <v>132</v>
      </c>
      <c r="J107" s="55" t="s">
        <v>135</v>
      </c>
      <c r="M107" s="55" t="s">
        <v>257</v>
      </c>
      <c r="O107" s="58" t="s">
        <v>796</v>
      </c>
      <c r="P107" s="55" t="s">
        <v>165</v>
      </c>
      <c r="Q107" s="55" t="s">
        <v>769</v>
      </c>
      <c r="R107" s="55" t="s">
        <v>779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988</v>
      </c>
      <c r="BK107" s="55" t="s">
        <v>1339</v>
      </c>
      <c r="BL107" s="55" t="s">
        <v>346</v>
      </c>
      <c r="BM107" s="55" t="s">
        <v>1388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hidden="1" customHeight="1" x14ac:dyDescent="0.2">
      <c r="A108" s="30">
        <v>1452</v>
      </c>
      <c r="B108" s="30" t="s">
        <v>26</v>
      </c>
      <c r="C108" s="30" t="s">
        <v>816</v>
      </c>
      <c r="D108" s="30" t="s">
        <v>148</v>
      </c>
      <c r="E108" s="37" t="s">
        <v>974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1439</v>
      </c>
      <c r="I108" s="30" t="s">
        <v>132</v>
      </c>
      <c r="O108" s="31" t="s">
        <v>796</v>
      </c>
      <c r="P108" s="30" t="s">
        <v>165</v>
      </c>
      <c r="Q108" s="30" t="s">
        <v>769</v>
      </c>
      <c r="R108" s="30" t="s">
        <v>779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hidden="1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844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1439</v>
      </c>
      <c r="I109" s="30" t="s">
        <v>132</v>
      </c>
      <c r="J109" s="30" t="s">
        <v>135</v>
      </c>
      <c r="M109" s="30" t="s">
        <v>257</v>
      </c>
      <c r="O109" s="31" t="s">
        <v>796</v>
      </c>
      <c r="P109" s="30" t="s">
        <v>165</v>
      </c>
      <c r="Q109" s="30" t="s">
        <v>769</v>
      </c>
      <c r="R109" s="30" t="s">
        <v>779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988</v>
      </c>
      <c r="BK109" s="30" t="s">
        <v>1339</v>
      </c>
      <c r="BL109" s="30" t="s">
        <v>354</v>
      </c>
      <c r="BM109" s="30" t="s">
        <v>1399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hidden="1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412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728</v>
      </c>
      <c r="M110" s="30" t="s">
        <v>136</v>
      </c>
      <c r="O110" s="31" t="s">
        <v>796</v>
      </c>
      <c r="P110" s="30" t="s">
        <v>165</v>
      </c>
      <c r="Q110" s="30" t="s">
        <v>768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763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476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1339</v>
      </c>
      <c r="BL110" s="30" t="s">
        <v>372</v>
      </c>
      <c r="BM110" s="30" t="s">
        <v>1365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hidden="1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413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728</v>
      </c>
      <c r="M111" s="30" t="s">
        <v>136</v>
      </c>
      <c r="O111" s="31" t="s">
        <v>796</v>
      </c>
      <c r="P111" s="30" t="s">
        <v>165</v>
      </c>
      <c r="Q111" s="30" t="s">
        <v>768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763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476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1339</v>
      </c>
      <c r="BL111" s="30" t="s">
        <v>373</v>
      </c>
      <c r="BM111" s="30" t="s">
        <v>1366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hidden="1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414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476</v>
      </c>
      <c r="M112" s="30" t="s">
        <v>136</v>
      </c>
      <c r="O112" s="31" t="s">
        <v>796</v>
      </c>
      <c r="P112" s="30" t="s">
        <v>165</v>
      </c>
      <c r="Q112" s="30" t="s">
        <v>768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763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476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1339</v>
      </c>
      <c r="BL112" s="30" t="s">
        <v>376</v>
      </c>
      <c r="BM112" s="30" t="s">
        <v>1367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hidden="1" customHeight="1" x14ac:dyDescent="0.2">
      <c r="A113" s="30">
        <v>1503</v>
      </c>
      <c r="B113" s="30" t="s">
        <v>26</v>
      </c>
      <c r="C113" s="30" t="s">
        <v>816</v>
      </c>
      <c r="D113" s="30" t="s">
        <v>148</v>
      </c>
      <c r="E113" s="37" t="s">
        <v>929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796</v>
      </c>
      <c r="P113" s="30" t="s">
        <v>165</v>
      </c>
      <c r="Q113" s="30" t="s">
        <v>768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1092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476</v>
      </c>
      <c r="BC113" s="30" t="s">
        <v>924</v>
      </c>
      <c r="BD113" s="30" t="s">
        <v>1133</v>
      </c>
      <c r="BF113" s="30" t="s">
        <v>896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hidden="1" customHeight="1" x14ac:dyDescent="0.2">
      <c r="A114" s="30">
        <v>1504</v>
      </c>
      <c r="B114" s="30" t="s">
        <v>26</v>
      </c>
      <c r="C114" s="30" t="s">
        <v>701</v>
      </c>
      <c r="D114" s="30" t="s">
        <v>129</v>
      </c>
      <c r="E114" s="30" t="s">
        <v>839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476</v>
      </c>
      <c r="M114" s="30" t="s">
        <v>136</v>
      </c>
      <c r="O114" s="31" t="s">
        <v>796</v>
      </c>
      <c r="P114" s="30" t="s">
        <v>165</v>
      </c>
      <c r="Q114" s="30" t="s">
        <v>768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1130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906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925</v>
      </c>
      <c r="AO114" s="30" t="s">
        <v>926</v>
      </c>
      <c r="AP114" s="30" t="s">
        <v>915</v>
      </c>
      <c r="AQ114" s="30" t="s">
        <v>916</v>
      </c>
      <c r="AR114" s="30" t="s">
        <v>980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476</v>
      </c>
      <c r="BC114" s="30" t="s">
        <v>924</v>
      </c>
      <c r="BD114" s="30" t="s">
        <v>1133</v>
      </c>
      <c r="BF114" s="30" t="s">
        <v>896</v>
      </c>
      <c r="BG114" s="30" t="s">
        <v>206</v>
      </c>
      <c r="BK114" s="30" t="s">
        <v>1339</v>
      </c>
      <c r="BL114" s="30" t="s">
        <v>930</v>
      </c>
      <c r="BM114" s="30" t="s">
        <v>1369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hidden="1" customHeight="1" x14ac:dyDescent="0.2">
      <c r="A115" s="30">
        <v>1505</v>
      </c>
      <c r="B115" s="30" t="s">
        <v>26</v>
      </c>
      <c r="C115" s="30" t="s">
        <v>701</v>
      </c>
      <c r="D115" s="30" t="s">
        <v>27</v>
      </c>
      <c r="E115" s="30" t="s">
        <v>931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907</v>
      </c>
      <c r="AF115" s="30">
        <v>10</v>
      </c>
      <c r="AG115" s="31" t="s">
        <v>34</v>
      </c>
      <c r="AH115" s="31" t="s">
        <v>906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925</v>
      </c>
      <c r="AO115" s="30" t="s">
        <v>926</v>
      </c>
      <c r="AP115" s="30" t="s">
        <v>915</v>
      </c>
      <c r="AQ115" s="30" t="s">
        <v>916</v>
      </c>
      <c r="AR115" s="30" t="s">
        <v>1127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476</v>
      </c>
      <c r="BC115" s="30" t="s">
        <v>924</v>
      </c>
      <c r="BD115" s="30" t="s">
        <v>1133</v>
      </c>
      <c r="BF115" s="30" t="s">
        <v>896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hidden="1" customHeight="1" x14ac:dyDescent="0.2">
      <c r="A116" s="30">
        <v>1506</v>
      </c>
      <c r="B116" s="30" t="s">
        <v>26</v>
      </c>
      <c r="C116" s="30" t="s">
        <v>701</v>
      </c>
      <c r="D116" s="30" t="s">
        <v>27</v>
      </c>
      <c r="E116" s="30" t="s">
        <v>932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908</v>
      </c>
      <c r="AF116" s="30">
        <v>10</v>
      </c>
      <c r="AG116" s="31" t="s">
        <v>34</v>
      </c>
      <c r="AH116" s="31" t="s">
        <v>906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925</v>
      </c>
      <c r="AO116" s="30" t="s">
        <v>926</v>
      </c>
      <c r="AP116" s="30" t="s">
        <v>915</v>
      </c>
      <c r="AQ116" s="30" t="s">
        <v>916</v>
      </c>
      <c r="AR116" s="30" t="s">
        <v>1128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476</v>
      </c>
      <c r="BC116" s="30" t="s">
        <v>924</v>
      </c>
      <c r="BD116" s="30" t="s">
        <v>1133</v>
      </c>
      <c r="BF116" s="30" t="s">
        <v>896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hidden="1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415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476</v>
      </c>
      <c r="M117" s="30" t="s">
        <v>136</v>
      </c>
      <c r="O117" s="31" t="s">
        <v>796</v>
      </c>
      <c r="P117" s="30" t="s">
        <v>165</v>
      </c>
      <c r="Q117" s="30" t="s">
        <v>768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763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476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1339</v>
      </c>
      <c r="BL117" s="30" t="s">
        <v>377</v>
      </c>
      <c r="BM117" s="30" t="s">
        <v>1370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hidden="1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416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729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hidden="1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417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796</v>
      </c>
      <c r="P119" s="30" t="s">
        <v>165</v>
      </c>
      <c r="Q119" s="30" t="s">
        <v>768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763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1028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1339</v>
      </c>
      <c r="BL119" s="30" t="s">
        <v>374</v>
      </c>
      <c r="BM119" s="30" t="s">
        <v>1371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hidden="1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418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796</v>
      </c>
      <c r="P120" s="30" t="s">
        <v>165</v>
      </c>
      <c r="Q120" s="30" t="s">
        <v>768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763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1029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1339</v>
      </c>
      <c r="BL120" s="30" t="s">
        <v>375</v>
      </c>
      <c r="BM120" s="39" t="s">
        <v>1372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hidden="1" customHeight="1" x14ac:dyDescent="0.2">
      <c r="A121" s="30">
        <v>1550</v>
      </c>
      <c r="B121" s="30" t="s">
        <v>26</v>
      </c>
      <c r="C121" s="30" t="s">
        <v>816</v>
      </c>
      <c r="D121" s="30" t="s">
        <v>148</v>
      </c>
      <c r="E121" s="43" t="s">
        <v>815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454</v>
      </c>
      <c r="I121" s="30" t="s">
        <v>132</v>
      </c>
      <c r="O121" s="31" t="s">
        <v>796</v>
      </c>
      <c r="P121" s="30" t="s">
        <v>165</v>
      </c>
      <c r="Q121" s="30" t="s">
        <v>768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817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475</v>
      </c>
      <c r="BC121" s="30" t="s">
        <v>470</v>
      </c>
      <c r="BD121" s="30" t="s">
        <v>453</v>
      </c>
      <c r="BF121" s="30" t="s">
        <v>469</v>
      </c>
      <c r="BG121" s="30" t="s">
        <v>193</v>
      </c>
      <c r="BI121" s="30" t="s">
        <v>693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hidden="1" customHeight="1" x14ac:dyDescent="0.2">
      <c r="A122" s="30">
        <v>1551</v>
      </c>
      <c r="B122" s="30" t="s">
        <v>26</v>
      </c>
      <c r="C122" s="30" t="s">
        <v>453</v>
      </c>
      <c r="D122" s="30" t="s">
        <v>129</v>
      </c>
      <c r="E122" s="36" t="s">
        <v>530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454</v>
      </c>
      <c r="I122" s="30" t="s">
        <v>132</v>
      </c>
      <c r="J122" s="30" t="s">
        <v>475</v>
      </c>
      <c r="M122" s="30" t="s">
        <v>136</v>
      </c>
      <c r="O122" s="31"/>
      <c r="P122" s="30"/>
      <c r="T122" s="37"/>
      <c r="U122" s="30"/>
      <c r="V122" s="31"/>
      <c r="W122" s="31" t="s">
        <v>492</v>
      </c>
      <c r="X122" s="31"/>
      <c r="Y122" s="42" t="s">
        <v>764</v>
      </c>
      <c r="Z122" s="42"/>
      <c r="AA122" s="42"/>
      <c r="AB122" s="30"/>
      <c r="AC122" s="30"/>
      <c r="AE122" s="30" t="s">
        <v>455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475</v>
      </c>
      <c r="BC122" s="30" t="s">
        <v>470</v>
      </c>
      <c r="BD122" s="30" t="s">
        <v>453</v>
      </c>
      <c r="BF122" s="30" t="s">
        <v>469</v>
      </c>
      <c r="BG122" s="30" t="s">
        <v>193</v>
      </c>
      <c r="BI122" s="30" t="s">
        <v>693</v>
      </c>
      <c r="BL122" s="30" t="s">
        <v>531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hidden="1" customHeight="1" x14ac:dyDescent="0.2">
      <c r="A123" s="30">
        <v>1552</v>
      </c>
      <c r="B123" s="30" t="s">
        <v>26</v>
      </c>
      <c r="C123" s="30" t="s">
        <v>816</v>
      </c>
      <c r="D123" s="30" t="s">
        <v>148</v>
      </c>
      <c r="E123" s="43" t="s">
        <v>814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454</v>
      </c>
      <c r="I123" s="30" t="s">
        <v>132</v>
      </c>
      <c r="O123" s="31" t="s">
        <v>796</v>
      </c>
      <c r="P123" s="30" t="s">
        <v>165</v>
      </c>
      <c r="Q123" s="30" t="s">
        <v>768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817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475</v>
      </c>
      <c r="BC123" s="30" t="s">
        <v>470</v>
      </c>
      <c r="BD123" s="30" t="s">
        <v>453</v>
      </c>
      <c r="BF123" s="30" t="s">
        <v>469</v>
      </c>
      <c r="BG123" s="30" t="s">
        <v>194</v>
      </c>
      <c r="BI123" s="30" t="s">
        <v>693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hidden="1" customHeight="1" x14ac:dyDescent="0.2">
      <c r="A124" s="30">
        <v>1553</v>
      </c>
      <c r="B124" s="30" t="s">
        <v>26</v>
      </c>
      <c r="C124" s="30" t="s">
        <v>453</v>
      </c>
      <c r="D124" s="30" t="s">
        <v>129</v>
      </c>
      <c r="E124" s="36" t="s">
        <v>458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454</v>
      </c>
      <c r="I124" s="30" t="s">
        <v>132</v>
      </c>
      <c r="J124" s="30" t="s">
        <v>475</v>
      </c>
      <c r="M124" s="30" t="s">
        <v>136</v>
      </c>
      <c r="O124" s="31"/>
      <c r="P124" s="30"/>
      <c r="T124" s="37"/>
      <c r="U124" s="30"/>
      <c r="V124" s="31"/>
      <c r="W124" s="31" t="s">
        <v>492</v>
      </c>
      <c r="X124" s="31"/>
      <c r="Y124" s="42" t="s">
        <v>764</v>
      </c>
      <c r="Z124" s="42"/>
      <c r="AA124" s="42"/>
      <c r="AB124" s="30"/>
      <c r="AC124" s="30"/>
      <c r="AE124" s="30" t="s">
        <v>455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475</v>
      </c>
      <c r="BC124" s="30" t="s">
        <v>470</v>
      </c>
      <c r="BD124" s="30" t="s">
        <v>453</v>
      </c>
      <c r="BF124" s="30" t="s">
        <v>469</v>
      </c>
      <c r="BG124" s="30" t="s">
        <v>194</v>
      </c>
      <c r="BI124" s="30" t="s">
        <v>693</v>
      </c>
      <c r="BL124" s="30" t="s">
        <v>482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hidden="1" customHeight="1" x14ac:dyDescent="0.2">
      <c r="A125" s="30">
        <v>1554</v>
      </c>
      <c r="B125" s="30" t="s">
        <v>26</v>
      </c>
      <c r="C125" s="30" t="s">
        <v>816</v>
      </c>
      <c r="D125" s="30" t="s">
        <v>148</v>
      </c>
      <c r="E125" s="43" t="s">
        <v>1297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454</v>
      </c>
      <c r="I125" s="30" t="s">
        <v>132</v>
      </c>
      <c r="O125" s="31" t="s">
        <v>796</v>
      </c>
      <c r="P125" s="30" t="s">
        <v>165</v>
      </c>
      <c r="Q125" s="30" t="s">
        <v>768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817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475</v>
      </c>
      <c r="BC125" s="30" t="s">
        <v>470</v>
      </c>
      <c r="BD125" s="30" t="s">
        <v>453</v>
      </c>
      <c r="BF125" s="30" t="s">
        <v>469</v>
      </c>
      <c r="BG125" s="30" t="s">
        <v>192</v>
      </c>
      <c r="BI125" s="30" t="s">
        <v>693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hidden="1" customHeight="1" x14ac:dyDescent="0.2">
      <c r="A126" s="30">
        <v>1555</v>
      </c>
      <c r="B126" s="30" t="s">
        <v>26</v>
      </c>
      <c r="C126" s="30" t="s">
        <v>453</v>
      </c>
      <c r="D126" s="30" t="s">
        <v>129</v>
      </c>
      <c r="E126" s="36" t="s">
        <v>1298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454</v>
      </c>
      <c r="I126" s="30" t="s">
        <v>132</v>
      </c>
      <c r="J126" s="30" t="s">
        <v>475</v>
      </c>
      <c r="M126" s="30" t="s">
        <v>136</v>
      </c>
      <c r="O126" s="31"/>
      <c r="P126" s="30"/>
      <c r="T126" s="37"/>
      <c r="U126" s="30"/>
      <c r="V126" s="31"/>
      <c r="W126" s="31" t="s">
        <v>492</v>
      </c>
      <c r="X126" s="31"/>
      <c r="Y126" s="42" t="s">
        <v>764</v>
      </c>
      <c r="Z126" s="42"/>
      <c r="AA126" s="42"/>
      <c r="AB126" s="30"/>
      <c r="AC126" s="30"/>
      <c r="AE126" s="30" t="s">
        <v>455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475</v>
      </c>
      <c r="BC126" s="30" t="s">
        <v>470</v>
      </c>
      <c r="BD126" s="30" t="s">
        <v>453</v>
      </c>
      <c r="BF126" s="30" t="s">
        <v>469</v>
      </c>
      <c r="BG126" s="30" t="s">
        <v>192</v>
      </c>
      <c r="BI126" s="30" t="s">
        <v>693</v>
      </c>
      <c r="BL126" s="30" t="s">
        <v>1435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hidden="1" customHeight="1" x14ac:dyDescent="0.2">
      <c r="A127" s="30">
        <v>1556</v>
      </c>
      <c r="B127" s="30" t="s">
        <v>26</v>
      </c>
      <c r="C127" s="30" t="s">
        <v>816</v>
      </c>
      <c r="D127" s="30" t="s">
        <v>148</v>
      </c>
      <c r="E127" s="43" t="s">
        <v>1296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454</v>
      </c>
      <c r="I127" s="30" t="s">
        <v>132</v>
      </c>
      <c r="O127" s="31" t="s">
        <v>796</v>
      </c>
      <c r="P127" s="30" t="s">
        <v>165</v>
      </c>
      <c r="Q127" s="30" t="s">
        <v>768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817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475</v>
      </c>
      <c r="BC127" s="30" t="s">
        <v>470</v>
      </c>
      <c r="BD127" s="30" t="s">
        <v>453</v>
      </c>
      <c r="BF127" s="30" t="s">
        <v>469</v>
      </c>
      <c r="BG127" s="30" t="s">
        <v>206</v>
      </c>
      <c r="BI127" s="30" t="s">
        <v>693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hidden="1" customHeight="1" x14ac:dyDescent="0.2">
      <c r="A128" s="30">
        <v>1557</v>
      </c>
      <c r="B128" s="30" t="s">
        <v>26</v>
      </c>
      <c r="C128" s="30" t="s">
        <v>453</v>
      </c>
      <c r="D128" s="30" t="s">
        <v>129</v>
      </c>
      <c r="E128" s="36" t="s">
        <v>1295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454</v>
      </c>
      <c r="I128" s="30" t="s">
        <v>132</v>
      </c>
      <c r="J128" s="30" t="s">
        <v>475</v>
      </c>
      <c r="M128" s="30" t="s">
        <v>136</v>
      </c>
      <c r="O128" s="31"/>
      <c r="P128" s="30"/>
      <c r="T128" s="37"/>
      <c r="U128" s="30"/>
      <c r="V128" s="31"/>
      <c r="W128" s="31" t="s">
        <v>492</v>
      </c>
      <c r="X128" s="31"/>
      <c r="Y128" s="42" t="s">
        <v>764</v>
      </c>
      <c r="Z128" s="42"/>
      <c r="AA128" s="42"/>
      <c r="AB128" s="30"/>
      <c r="AC128" s="30"/>
      <c r="AE128" s="30" t="s">
        <v>455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475</v>
      </c>
      <c r="BC128" s="30" t="s">
        <v>470</v>
      </c>
      <c r="BD128" s="30" t="s">
        <v>453</v>
      </c>
      <c r="BF128" s="30" t="s">
        <v>469</v>
      </c>
      <c r="BG128" s="30" t="s">
        <v>206</v>
      </c>
      <c r="BI128" s="30" t="s">
        <v>693</v>
      </c>
      <c r="BL128" s="30" t="s">
        <v>1535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hidden="1" customHeight="1" x14ac:dyDescent="0.2">
      <c r="A129" s="30">
        <v>1558</v>
      </c>
      <c r="B129" s="30" t="s">
        <v>582</v>
      </c>
      <c r="C129" s="30" t="s">
        <v>816</v>
      </c>
      <c r="D129" s="30" t="s">
        <v>148</v>
      </c>
      <c r="E129" s="43" t="s">
        <v>1533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454</v>
      </c>
      <c r="I129" s="30" t="s">
        <v>132</v>
      </c>
      <c r="O129" s="31" t="s">
        <v>796</v>
      </c>
      <c r="P129" s="30" t="s">
        <v>165</v>
      </c>
      <c r="Q129" s="30" t="s">
        <v>768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817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475</v>
      </c>
      <c r="BC129" s="30" t="s">
        <v>470</v>
      </c>
      <c r="BD129" s="30" t="s">
        <v>453</v>
      </c>
      <c r="BF129" s="30" t="s">
        <v>469</v>
      </c>
      <c r="BG129" s="30" t="s">
        <v>206</v>
      </c>
      <c r="BI129" s="30" t="s">
        <v>693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hidden="1" customHeight="1" x14ac:dyDescent="0.2">
      <c r="A130" s="30">
        <v>1559</v>
      </c>
      <c r="B130" s="30" t="s">
        <v>582</v>
      </c>
      <c r="C130" s="30" t="s">
        <v>453</v>
      </c>
      <c r="D130" s="30" t="s">
        <v>129</v>
      </c>
      <c r="E130" s="36" t="s">
        <v>1534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454</v>
      </c>
      <c r="I130" s="30" t="s">
        <v>132</v>
      </c>
      <c r="J130" s="30" t="s">
        <v>475</v>
      </c>
      <c r="M130" s="30" t="s">
        <v>136</v>
      </c>
      <c r="O130" s="31"/>
      <c r="P130" s="30"/>
      <c r="T130" s="37"/>
      <c r="U130" s="30"/>
      <c r="V130" s="31"/>
      <c r="W130" s="31" t="s">
        <v>492</v>
      </c>
      <c r="X130" s="31"/>
      <c r="Y130" s="42" t="s">
        <v>764</v>
      </c>
      <c r="Z130" s="42"/>
      <c r="AA130" s="42"/>
      <c r="AB130" s="30"/>
      <c r="AC130" s="30"/>
      <c r="AE130" s="30" t="s">
        <v>455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475</v>
      </c>
      <c r="BC130" s="30" t="s">
        <v>470</v>
      </c>
      <c r="BD130" s="30" t="s">
        <v>453</v>
      </c>
      <c r="BF130" s="30" t="s">
        <v>469</v>
      </c>
      <c r="BG130" s="30" t="s">
        <v>206</v>
      </c>
      <c r="BI130" s="30" t="s">
        <v>693</v>
      </c>
      <c r="BL130" s="30" t="s">
        <v>1299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hidden="1" customHeight="1" x14ac:dyDescent="0.2">
      <c r="A131" s="30">
        <v>1560</v>
      </c>
      <c r="B131" s="30" t="s">
        <v>26</v>
      </c>
      <c r="C131" s="30" t="s">
        <v>1426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1426</v>
      </c>
      <c r="BA131" s="30" t="str">
        <f>IF(ISBLANK(Table2[[#This Row],[device_model]]), "", Table2[[#This Row],[device_suggested_area]])</f>
        <v>Home</v>
      </c>
      <c r="BB131" s="30" t="s">
        <v>1430</v>
      </c>
      <c r="BC131" s="30" t="s">
        <v>1427</v>
      </c>
      <c r="BD131" s="30" t="s">
        <v>1426</v>
      </c>
      <c r="BF131" s="30" t="s">
        <v>1428</v>
      </c>
      <c r="BG131" s="30" t="s">
        <v>165</v>
      </c>
      <c r="BK131" s="30" t="s">
        <v>1338</v>
      </c>
      <c r="BL131" s="46" t="s">
        <v>1429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hidden="1" customHeight="1" x14ac:dyDescent="0.2">
      <c r="A132" s="30">
        <v>1561</v>
      </c>
      <c r="B132" s="30" t="s">
        <v>26</v>
      </c>
      <c r="C132" s="30" t="s">
        <v>443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454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hidden="1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412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730</v>
      </c>
      <c r="M133" s="30" t="s">
        <v>136</v>
      </c>
      <c r="O133" s="31" t="s">
        <v>796</v>
      </c>
      <c r="P133" s="30" t="s">
        <v>165</v>
      </c>
      <c r="Q133" s="30" t="s">
        <v>768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781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hidden="1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526</v>
      </c>
      <c r="K134" s="30" t="s">
        <v>894</v>
      </c>
      <c r="M134" s="30" t="s">
        <v>136</v>
      </c>
      <c r="O134" s="31"/>
      <c r="P134" s="30"/>
      <c r="T134" s="37"/>
      <c r="U134" s="30"/>
      <c r="V134" s="31"/>
      <c r="W134" s="31" t="s">
        <v>493</v>
      </c>
      <c r="X134" s="47">
        <v>100</v>
      </c>
      <c r="Y134" s="42" t="s">
        <v>766</v>
      </c>
      <c r="Z134" s="42" t="s">
        <v>982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526</v>
      </c>
      <c r="BC134" s="30" t="s">
        <v>568</v>
      </c>
      <c r="BD134" s="30" t="s">
        <v>378</v>
      </c>
      <c r="BE134" s="30" t="s">
        <v>1530</v>
      </c>
      <c r="BF134" s="30" t="s">
        <v>565</v>
      </c>
      <c r="BG134" s="30" t="s">
        <v>130</v>
      </c>
      <c r="BI134" s="30" t="s">
        <v>693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hidden="1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933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796</v>
      </c>
      <c r="P135" s="30" t="s">
        <v>165</v>
      </c>
      <c r="Q135" s="30" t="s">
        <v>768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492</v>
      </c>
      <c r="X135" s="47">
        <v>100</v>
      </c>
      <c r="Y135" s="42" t="s">
        <v>764</v>
      </c>
      <c r="Z135" s="42" t="s">
        <v>982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1005</v>
      </c>
      <c r="BC135" s="30" t="s">
        <v>568</v>
      </c>
      <c r="BD135" s="30" t="s">
        <v>378</v>
      </c>
      <c r="BE135" s="30" t="s">
        <v>1530</v>
      </c>
      <c r="BF135" s="30" t="s">
        <v>565</v>
      </c>
      <c r="BG135" s="30" t="s">
        <v>130</v>
      </c>
      <c r="BI135" s="30" t="s">
        <v>693</v>
      </c>
      <c r="BL135" s="30" t="s">
        <v>499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hidden="1" customHeight="1" x14ac:dyDescent="0.2">
      <c r="A136" s="30">
        <v>1603</v>
      </c>
      <c r="B136" s="30" t="s">
        <v>582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526</v>
      </c>
      <c r="K136" s="30" t="s">
        <v>894</v>
      </c>
      <c r="M136" s="30" t="s">
        <v>136</v>
      </c>
      <c r="O136" s="31"/>
      <c r="P136" s="30"/>
      <c r="T136" s="37"/>
      <c r="U136" s="30"/>
      <c r="V136" s="31"/>
      <c r="W136" s="31" t="s">
        <v>493</v>
      </c>
      <c r="X136" s="47">
        <v>101</v>
      </c>
      <c r="Y136" s="42" t="s">
        <v>766</v>
      </c>
      <c r="Z136" s="42" t="s">
        <v>982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526</v>
      </c>
      <c r="BC136" s="30" t="s">
        <v>568</v>
      </c>
      <c r="BD136" s="30" t="s">
        <v>378</v>
      </c>
      <c r="BE136" s="30" t="s">
        <v>1530</v>
      </c>
      <c r="BF136" s="30" t="s">
        <v>565</v>
      </c>
      <c r="BG136" s="30" t="s">
        <v>127</v>
      </c>
      <c r="BI136" s="30" t="s">
        <v>693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hidden="1" customHeight="1" x14ac:dyDescent="0.2">
      <c r="A137" s="30">
        <v>1604</v>
      </c>
      <c r="B137" s="30" t="s">
        <v>582</v>
      </c>
      <c r="C137" s="30" t="s">
        <v>378</v>
      </c>
      <c r="D137" s="30" t="s">
        <v>137</v>
      </c>
      <c r="E137" s="30" t="s">
        <v>934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796</v>
      </c>
      <c r="P137" s="30" t="s">
        <v>165</v>
      </c>
      <c r="Q137" s="30" t="s">
        <v>768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492</v>
      </c>
      <c r="X137" s="47">
        <v>101</v>
      </c>
      <c r="Y137" s="42" t="s">
        <v>764</v>
      </c>
      <c r="Z137" s="42" t="s">
        <v>982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1005</v>
      </c>
      <c r="BC137" s="30" t="s">
        <v>568</v>
      </c>
      <c r="BD137" s="30" t="s">
        <v>378</v>
      </c>
      <c r="BE137" s="30" t="s">
        <v>1530</v>
      </c>
      <c r="BF137" s="30" t="s">
        <v>565</v>
      </c>
      <c r="BG137" s="30" t="s">
        <v>127</v>
      </c>
      <c r="BI137" s="30" t="s">
        <v>693</v>
      </c>
      <c r="BL137" s="30" t="s">
        <v>524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hidden="1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413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730</v>
      </c>
      <c r="M138" s="30" t="s">
        <v>136</v>
      </c>
      <c r="O138" s="31" t="s">
        <v>796</v>
      </c>
      <c r="P138" s="30" t="s">
        <v>165</v>
      </c>
      <c r="Q138" s="30" t="s">
        <v>768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782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hidden="1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411</v>
      </c>
      <c r="F139" s="36" t="str">
        <f>IF(ISBLANK(Table2[[#This Row],[unique_id]]), "", PROPER(SUBSTITUTE(Table2[[#This Row],[unique_id]], "_", " ")))</f>
        <v>Edwin Night Light</v>
      </c>
      <c r="G139" s="30" t="s">
        <v>410</v>
      </c>
      <c r="H139" s="30" t="s">
        <v>139</v>
      </c>
      <c r="I139" s="30" t="s">
        <v>132</v>
      </c>
      <c r="J139" s="30" t="s">
        <v>527</v>
      </c>
      <c r="K139" s="30" t="s">
        <v>891</v>
      </c>
      <c r="M139" s="30" t="s">
        <v>136</v>
      </c>
      <c r="O139" s="31"/>
      <c r="P139" s="30"/>
      <c r="T139" s="37"/>
      <c r="U139" s="30"/>
      <c r="V139" s="31"/>
      <c r="W139" s="31" t="s">
        <v>493</v>
      </c>
      <c r="X139" s="47">
        <v>102</v>
      </c>
      <c r="Y139" s="42" t="s">
        <v>766</v>
      </c>
      <c r="Z139" s="42" t="s">
        <v>1469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527</v>
      </c>
      <c r="BC139" s="30" t="s">
        <v>490</v>
      </c>
      <c r="BD139" s="30" t="s">
        <v>378</v>
      </c>
      <c r="BE139" s="30" t="s">
        <v>1530</v>
      </c>
      <c r="BF139" s="30" t="s">
        <v>491</v>
      </c>
      <c r="BG139" s="30" t="s">
        <v>127</v>
      </c>
      <c r="BI139" s="30" t="s">
        <v>693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hidden="1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935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796</v>
      </c>
      <c r="P140" s="30" t="s">
        <v>165</v>
      </c>
      <c r="Q140" s="30" t="s">
        <v>768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492</v>
      </c>
      <c r="X140" s="47">
        <v>102</v>
      </c>
      <c r="Y140" s="42" t="s">
        <v>764</v>
      </c>
      <c r="Z140" s="42" t="s">
        <v>1469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1006</v>
      </c>
      <c r="BC140" s="30" t="s">
        <v>490</v>
      </c>
      <c r="BD140" s="30" t="s">
        <v>378</v>
      </c>
      <c r="BE140" s="30" t="s">
        <v>1530</v>
      </c>
      <c r="BF140" s="30" t="s">
        <v>491</v>
      </c>
      <c r="BG140" s="30" t="s">
        <v>127</v>
      </c>
      <c r="BI140" s="30" t="s">
        <v>693</v>
      </c>
      <c r="BL140" s="30" t="s">
        <v>500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hidden="1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732</v>
      </c>
      <c r="K141" s="30" t="s">
        <v>927</v>
      </c>
      <c r="M141" s="30" t="s">
        <v>136</v>
      </c>
      <c r="O141" s="31"/>
      <c r="P141" s="30"/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983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1007</v>
      </c>
      <c r="BC141" s="30" t="s">
        <v>490</v>
      </c>
      <c r="BD141" s="30" t="s">
        <v>378</v>
      </c>
      <c r="BE141" s="30" t="s">
        <v>1530</v>
      </c>
      <c r="BF141" s="30" t="s">
        <v>491</v>
      </c>
      <c r="BG141" s="30" t="s">
        <v>406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hidden="1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936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796</v>
      </c>
      <c r="P142" s="30" t="s">
        <v>165</v>
      </c>
      <c r="Q142" s="30" t="s">
        <v>768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492</v>
      </c>
      <c r="X142" s="47">
        <v>103</v>
      </c>
      <c r="Y142" s="42" t="s">
        <v>764</v>
      </c>
      <c r="Z142" s="42" t="s">
        <v>983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1008</v>
      </c>
      <c r="BC142" s="30" t="s">
        <v>490</v>
      </c>
      <c r="BD142" s="30" t="s">
        <v>378</v>
      </c>
      <c r="BE142" s="30" t="s">
        <v>1530</v>
      </c>
      <c r="BF142" s="30" t="s">
        <v>491</v>
      </c>
      <c r="BG142" s="30" t="s">
        <v>406</v>
      </c>
      <c r="BL142" s="30" t="s">
        <v>501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hidden="1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937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796</v>
      </c>
      <c r="P143" s="30" t="s">
        <v>165</v>
      </c>
      <c r="Q143" s="30" t="s">
        <v>768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492</v>
      </c>
      <c r="X143" s="47">
        <v>103</v>
      </c>
      <c r="Y143" s="42" t="s">
        <v>764</v>
      </c>
      <c r="Z143" s="42" t="s">
        <v>983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1009</v>
      </c>
      <c r="BC143" s="30" t="s">
        <v>490</v>
      </c>
      <c r="BD143" s="30" t="s">
        <v>378</v>
      </c>
      <c r="BE143" s="30" t="s">
        <v>1530</v>
      </c>
      <c r="BF143" s="30" t="s">
        <v>491</v>
      </c>
      <c r="BG143" s="30" t="s">
        <v>406</v>
      </c>
      <c r="BL143" s="30" t="s">
        <v>502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hidden="1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938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796</v>
      </c>
      <c r="P144" s="30" t="s">
        <v>165</v>
      </c>
      <c r="Q144" s="30" t="s">
        <v>768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492</v>
      </c>
      <c r="X144" s="47">
        <v>103</v>
      </c>
      <c r="Y144" s="42" t="s">
        <v>764</v>
      </c>
      <c r="Z144" s="42" t="s">
        <v>983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1010</v>
      </c>
      <c r="BC144" s="30" t="s">
        <v>490</v>
      </c>
      <c r="BD144" s="30" t="s">
        <v>378</v>
      </c>
      <c r="BE144" s="30" t="s">
        <v>1530</v>
      </c>
      <c r="BF144" s="30" t="s">
        <v>491</v>
      </c>
      <c r="BG144" s="30" t="s">
        <v>406</v>
      </c>
      <c r="BL144" s="30" t="s">
        <v>503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hidden="1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939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796</v>
      </c>
      <c r="P145" s="30" t="s">
        <v>165</v>
      </c>
      <c r="Q145" s="30" t="s">
        <v>768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492</v>
      </c>
      <c r="X145" s="47">
        <v>103</v>
      </c>
      <c r="Y145" s="42" t="s">
        <v>764</v>
      </c>
      <c r="Z145" s="42" t="s">
        <v>983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1011</v>
      </c>
      <c r="BC145" s="30" t="s">
        <v>490</v>
      </c>
      <c r="BD145" s="30" t="s">
        <v>378</v>
      </c>
      <c r="BE145" s="30" t="s">
        <v>1530</v>
      </c>
      <c r="BF145" s="30" t="s">
        <v>491</v>
      </c>
      <c r="BG145" s="30" t="s">
        <v>406</v>
      </c>
      <c r="BL145" s="30" t="s">
        <v>504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hidden="1" customHeight="1" x14ac:dyDescent="0.2">
      <c r="A146" s="30">
        <v>1613</v>
      </c>
      <c r="B146" s="30" t="s">
        <v>26</v>
      </c>
      <c r="C146" s="30" t="s">
        <v>453</v>
      </c>
      <c r="D146" s="30" t="s">
        <v>137</v>
      </c>
      <c r="E146" s="30" t="s">
        <v>862</v>
      </c>
      <c r="F146" s="36" t="str">
        <f>IF(ISBLANK(Table2[[#This Row],[unique_id]]), "", PROPER(SUBSTITUTE(Table2[[#This Row],[unique_id]], "_", " ")))</f>
        <v>Hallway Sconces</v>
      </c>
      <c r="G146" s="30" t="s">
        <v>864</v>
      </c>
      <c r="H146" s="30" t="s">
        <v>139</v>
      </c>
      <c r="I146" s="30" t="s">
        <v>132</v>
      </c>
      <c r="J146" s="30" t="s">
        <v>854</v>
      </c>
      <c r="K146" s="30" t="s">
        <v>927</v>
      </c>
      <c r="M146" s="30" t="s">
        <v>136</v>
      </c>
      <c r="O146" s="31"/>
      <c r="P146" s="30"/>
      <c r="T146" s="37"/>
      <c r="U146" s="30"/>
      <c r="V146" s="31"/>
      <c r="W146" s="31" t="s">
        <v>493</v>
      </c>
      <c r="X146" s="47">
        <v>120</v>
      </c>
      <c r="Y146" s="42" t="s">
        <v>766</v>
      </c>
      <c r="Z146" s="31" t="s">
        <v>984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854</v>
      </c>
      <c r="BC146" s="30" t="s">
        <v>857</v>
      </c>
      <c r="BD146" s="30" t="s">
        <v>453</v>
      </c>
      <c r="BF146" s="30" t="s">
        <v>855</v>
      </c>
      <c r="BG146" s="30" t="s">
        <v>406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hidden="1" customHeight="1" x14ac:dyDescent="0.2">
      <c r="A147" s="30">
        <v>1614</v>
      </c>
      <c r="B147" s="30" t="s">
        <v>26</v>
      </c>
      <c r="C147" s="30" t="s">
        <v>453</v>
      </c>
      <c r="D147" s="30" t="s">
        <v>137</v>
      </c>
      <c r="E147" s="30" t="s">
        <v>863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796</v>
      </c>
      <c r="P147" s="30" t="s">
        <v>165</v>
      </c>
      <c r="Q147" s="30" t="s">
        <v>768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492</v>
      </c>
      <c r="X147" s="47">
        <v>120</v>
      </c>
      <c r="Y147" s="42" t="s">
        <v>764</v>
      </c>
      <c r="Z147" s="31" t="s">
        <v>984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994</v>
      </c>
      <c r="BC147" s="30" t="s">
        <v>857</v>
      </c>
      <c r="BD147" s="30" t="s">
        <v>453</v>
      </c>
      <c r="BF147" s="30" t="s">
        <v>855</v>
      </c>
      <c r="BG147" s="30" t="s">
        <v>406</v>
      </c>
      <c r="BL147" s="30" t="s">
        <v>865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hidden="1" customHeight="1" x14ac:dyDescent="0.2">
      <c r="A148" s="30">
        <v>1615</v>
      </c>
      <c r="B148" s="30" t="s">
        <v>26</v>
      </c>
      <c r="C148" s="30" t="s">
        <v>453</v>
      </c>
      <c r="D148" s="30" t="s">
        <v>137</v>
      </c>
      <c r="E148" s="30" t="s">
        <v>1278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796</v>
      </c>
      <c r="P148" s="30" t="s">
        <v>165</v>
      </c>
      <c r="Q148" s="30" t="s">
        <v>768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492</v>
      </c>
      <c r="X148" s="47">
        <v>120</v>
      </c>
      <c r="Y148" s="42" t="s">
        <v>764</v>
      </c>
      <c r="Z148" s="31" t="s">
        <v>984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995</v>
      </c>
      <c r="BC148" s="30" t="s">
        <v>857</v>
      </c>
      <c r="BD148" s="30" t="s">
        <v>453</v>
      </c>
      <c r="BF148" s="30" t="s">
        <v>855</v>
      </c>
      <c r="BG148" s="30" t="s">
        <v>406</v>
      </c>
      <c r="BL148" s="30" t="s">
        <v>866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hidden="1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732</v>
      </c>
      <c r="K149" s="30" t="s">
        <v>890</v>
      </c>
      <c r="M149" s="30" t="s">
        <v>136</v>
      </c>
      <c r="O149" s="31"/>
      <c r="P149" s="30"/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982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1007</v>
      </c>
      <c r="BC149" s="30" t="s">
        <v>490</v>
      </c>
      <c r="BD149" s="30" t="s">
        <v>378</v>
      </c>
      <c r="BE149" s="30" t="s">
        <v>1530</v>
      </c>
      <c r="BF149" s="30" t="s">
        <v>491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hidden="1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940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796</v>
      </c>
      <c r="P150" s="30" t="s">
        <v>165</v>
      </c>
      <c r="Q150" s="30" t="s">
        <v>768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492</v>
      </c>
      <c r="X150" s="47">
        <v>104</v>
      </c>
      <c r="Y150" s="42" t="s">
        <v>764</v>
      </c>
      <c r="Z150" s="42" t="s">
        <v>982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1008</v>
      </c>
      <c r="BC150" s="30" t="s">
        <v>490</v>
      </c>
      <c r="BD150" s="30" t="s">
        <v>378</v>
      </c>
      <c r="BE150" s="30" t="s">
        <v>1530</v>
      </c>
      <c r="BF150" s="30" t="s">
        <v>491</v>
      </c>
      <c r="BG150" s="30" t="s">
        <v>193</v>
      </c>
      <c r="BL150" s="30" t="s">
        <v>505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hidden="1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941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796</v>
      </c>
      <c r="P151" s="30" t="s">
        <v>165</v>
      </c>
      <c r="Q151" s="30" t="s">
        <v>768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492</v>
      </c>
      <c r="X151" s="47">
        <v>104</v>
      </c>
      <c r="Y151" s="42" t="s">
        <v>764</v>
      </c>
      <c r="Z151" s="42" t="s">
        <v>982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1009</v>
      </c>
      <c r="BC151" s="30" t="s">
        <v>490</v>
      </c>
      <c r="BD151" s="30" t="s">
        <v>378</v>
      </c>
      <c r="BE151" s="30" t="s">
        <v>1530</v>
      </c>
      <c r="BF151" s="30" t="s">
        <v>491</v>
      </c>
      <c r="BG151" s="30" t="s">
        <v>193</v>
      </c>
      <c r="BL151" s="30" t="s">
        <v>506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hidden="1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942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796</v>
      </c>
      <c r="P152" s="30" t="s">
        <v>165</v>
      </c>
      <c r="Q152" s="30" t="s">
        <v>768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492</v>
      </c>
      <c r="X152" s="47">
        <v>104</v>
      </c>
      <c r="Y152" s="42" t="s">
        <v>764</v>
      </c>
      <c r="Z152" s="42" t="s">
        <v>982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1010</v>
      </c>
      <c r="BC152" s="30" t="s">
        <v>490</v>
      </c>
      <c r="BD152" s="30" t="s">
        <v>378</v>
      </c>
      <c r="BE152" s="30" t="s">
        <v>1530</v>
      </c>
      <c r="BF152" s="30" t="s">
        <v>491</v>
      </c>
      <c r="BG152" s="30" t="s">
        <v>193</v>
      </c>
      <c r="BL152" s="30" t="s">
        <v>507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hidden="1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943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796</v>
      </c>
      <c r="P153" s="30" t="s">
        <v>165</v>
      </c>
      <c r="Q153" s="30" t="s">
        <v>768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492</v>
      </c>
      <c r="X153" s="47">
        <v>104</v>
      </c>
      <c r="Y153" s="42" t="s">
        <v>764</v>
      </c>
      <c r="Z153" s="42" t="s">
        <v>982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1011</v>
      </c>
      <c r="BC153" s="30" t="s">
        <v>490</v>
      </c>
      <c r="BD153" s="30" t="s">
        <v>378</v>
      </c>
      <c r="BE153" s="30" t="s">
        <v>1530</v>
      </c>
      <c r="BF153" s="30" t="s">
        <v>491</v>
      </c>
      <c r="BG153" s="30" t="s">
        <v>193</v>
      </c>
      <c r="BL153" s="30" t="s">
        <v>508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hidden="1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944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796</v>
      </c>
      <c r="P154" s="30" t="s">
        <v>165</v>
      </c>
      <c r="Q154" s="30" t="s">
        <v>768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492</v>
      </c>
      <c r="X154" s="47">
        <v>104</v>
      </c>
      <c r="Y154" s="42" t="s">
        <v>764</v>
      </c>
      <c r="Z154" s="42" t="s">
        <v>982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1012</v>
      </c>
      <c r="BC154" s="30" t="s">
        <v>490</v>
      </c>
      <c r="BD154" s="30" t="s">
        <v>378</v>
      </c>
      <c r="BE154" s="30" t="s">
        <v>1530</v>
      </c>
      <c r="BF154" s="30" t="s">
        <v>491</v>
      </c>
      <c r="BG154" s="30" t="s">
        <v>193</v>
      </c>
      <c r="BL154" s="30" t="s">
        <v>509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hidden="1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945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796</v>
      </c>
      <c r="P155" s="30" t="s">
        <v>165</v>
      </c>
      <c r="Q155" s="30" t="s">
        <v>768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492</v>
      </c>
      <c r="X155" s="47">
        <v>104</v>
      </c>
      <c r="Y155" s="42" t="s">
        <v>764</v>
      </c>
      <c r="Z155" s="42" t="s">
        <v>982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1013</v>
      </c>
      <c r="BC155" s="30" t="s">
        <v>490</v>
      </c>
      <c r="BD155" s="30" t="s">
        <v>378</v>
      </c>
      <c r="BE155" s="30" t="s">
        <v>1530</v>
      </c>
      <c r="BF155" s="30" t="s">
        <v>491</v>
      </c>
      <c r="BG155" s="30" t="s">
        <v>193</v>
      </c>
      <c r="BL155" s="30" t="s">
        <v>510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hidden="1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732</v>
      </c>
      <c r="K156" s="30" t="s">
        <v>890</v>
      </c>
      <c r="M156" s="30" t="s">
        <v>136</v>
      </c>
      <c r="O156" s="31"/>
      <c r="P156" s="30"/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982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1007</v>
      </c>
      <c r="BC156" s="30" t="s">
        <v>490</v>
      </c>
      <c r="BD156" s="30" t="s">
        <v>378</v>
      </c>
      <c r="BE156" s="30" t="s">
        <v>1530</v>
      </c>
      <c r="BF156" s="30" t="s">
        <v>491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hidden="1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946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796</v>
      </c>
      <c r="P157" s="30" t="s">
        <v>165</v>
      </c>
      <c r="Q157" s="30" t="s">
        <v>768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492</v>
      </c>
      <c r="X157" s="47">
        <v>105</v>
      </c>
      <c r="Y157" s="42" t="s">
        <v>764</v>
      </c>
      <c r="Z157" s="42" t="s">
        <v>982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1008</v>
      </c>
      <c r="BC157" s="30" t="s">
        <v>490</v>
      </c>
      <c r="BD157" s="30" t="s">
        <v>378</v>
      </c>
      <c r="BE157" s="30" t="s">
        <v>1530</v>
      </c>
      <c r="BF157" s="30" t="s">
        <v>491</v>
      </c>
      <c r="BG157" s="30" t="s">
        <v>194</v>
      </c>
      <c r="BL157" s="30" t="s">
        <v>511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hidden="1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947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796</v>
      </c>
      <c r="P158" s="30" t="s">
        <v>165</v>
      </c>
      <c r="Q158" s="30" t="s">
        <v>768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492</v>
      </c>
      <c r="X158" s="47">
        <v>105</v>
      </c>
      <c r="Y158" s="42" t="s">
        <v>764</v>
      </c>
      <c r="Z158" s="42" t="s">
        <v>982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1009</v>
      </c>
      <c r="BC158" s="30" t="s">
        <v>490</v>
      </c>
      <c r="BD158" s="30" t="s">
        <v>378</v>
      </c>
      <c r="BE158" s="30" t="s">
        <v>1530</v>
      </c>
      <c r="BF158" s="30" t="s">
        <v>491</v>
      </c>
      <c r="BG158" s="30" t="s">
        <v>194</v>
      </c>
      <c r="BL158" s="30" t="s">
        <v>512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hidden="1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948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796</v>
      </c>
      <c r="P159" s="30" t="s">
        <v>165</v>
      </c>
      <c r="Q159" s="30" t="s">
        <v>768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492</v>
      </c>
      <c r="X159" s="47">
        <v>105</v>
      </c>
      <c r="Y159" s="42" t="s">
        <v>764</v>
      </c>
      <c r="Z159" s="42" t="s">
        <v>982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1010</v>
      </c>
      <c r="BC159" s="30" t="s">
        <v>490</v>
      </c>
      <c r="BD159" s="30" t="s">
        <v>378</v>
      </c>
      <c r="BE159" s="30" t="s">
        <v>1530</v>
      </c>
      <c r="BF159" s="30" t="s">
        <v>491</v>
      </c>
      <c r="BG159" s="30" t="s">
        <v>194</v>
      </c>
      <c r="BL159" s="30" t="s">
        <v>513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hidden="1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415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733</v>
      </c>
      <c r="M160" s="30" t="s">
        <v>136</v>
      </c>
      <c r="O160" s="31" t="s">
        <v>796</v>
      </c>
      <c r="P160" s="30" t="s">
        <v>165</v>
      </c>
      <c r="Q160" s="30" t="s">
        <v>768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783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693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hidden="1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558</v>
      </c>
      <c r="F161" s="36" t="str">
        <f>IF(ISBLANK(Table2[[#This Row],[unique_id]]), "", PROPER(SUBSTITUTE(Table2[[#This Row],[unique_id]], "_", " ")))</f>
        <v>Lounge Lamp</v>
      </c>
      <c r="G161" s="30" t="s">
        <v>559</v>
      </c>
      <c r="H161" s="30" t="s">
        <v>139</v>
      </c>
      <c r="I161" s="30" t="s">
        <v>132</v>
      </c>
      <c r="J161" s="30" t="s">
        <v>526</v>
      </c>
      <c r="K161" s="30" t="s">
        <v>894</v>
      </c>
      <c r="M161" s="30" t="s">
        <v>136</v>
      </c>
      <c r="O161" s="31"/>
      <c r="P161" s="30"/>
      <c r="T161" s="37"/>
      <c r="U161" s="30"/>
      <c r="V161" s="31"/>
      <c r="W161" s="31" t="s">
        <v>493</v>
      </c>
      <c r="X161" s="47">
        <v>114</v>
      </c>
      <c r="Y161" s="42" t="s">
        <v>766</v>
      </c>
      <c r="Z161" s="42" t="s">
        <v>982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526</v>
      </c>
      <c r="BC161" s="30" t="s">
        <v>490</v>
      </c>
      <c r="BD161" s="30" t="s">
        <v>378</v>
      </c>
      <c r="BE161" s="30" t="s">
        <v>1530</v>
      </c>
      <c r="BF161" s="30" t="s">
        <v>491</v>
      </c>
      <c r="BG161" s="30" t="s">
        <v>194</v>
      </c>
      <c r="BI161" s="30" t="s">
        <v>693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hidden="1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949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796</v>
      </c>
      <c r="P162" s="30" t="s">
        <v>165</v>
      </c>
      <c r="Q162" s="30" t="s">
        <v>768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492</v>
      </c>
      <c r="X162" s="47">
        <v>114</v>
      </c>
      <c r="Y162" s="42" t="s">
        <v>764</v>
      </c>
      <c r="Z162" s="42" t="s">
        <v>1469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1005</v>
      </c>
      <c r="BC162" s="30" t="s">
        <v>490</v>
      </c>
      <c r="BD162" s="30" t="s">
        <v>378</v>
      </c>
      <c r="BE162" s="30" t="s">
        <v>1530</v>
      </c>
      <c r="BF162" s="30" t="s">
        <v>491</v>
      </c>
      <c r="BG162" s="30" t="s">
        <v>194</v>
      </c>
      <c r="BI162" s="30" t="s">
        <v>693</v>
      </c>
      <c r="BL162" s="30" t="s">
        <v>560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hidden="1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732</v>
      </c>
      <c r="K163" s="30" t="s">
        <v>893</v>
      </c>
      <c r="M163" s="30" t="s">
        <v>136</v>
      </c>
      <c r="O163" s="31"/>
      <c r="P163" s="30"/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983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1007</v>
      </c>
      <c r="BC163" s="30" t="s">
        <v>490</v>
      </c>
      <c r="BD163" s="30" t="s">
        <v>378</v>
      </c>
      <c r="BE163" s="30" t="s">
        <v>1530</v>
      </c>
      <c r="BF163" s="30" t="s">
        <v>491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hidden="1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950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796</v>
      </c>
      <c r="P164" s="30" t="s">
        <v>165</v>
      </c>
      <c r="Q164" s="30" t="s">
        <v>768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492</v>
      </c>
      <c r="X164" s="47">
        <v>106</v>
      </c>
      <c r="Y164" s="42" t="s">
        <v>764</v>
      </c>
      <c r="Z164" s="42" t="s">
        <v>983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1008</v>
      </c>
      <c r="BC164" s="30" t="s">
        <v>490</v>
      </c>
      <c r="BD164" s="30" t="s">
        <v>378</v>
      </c>
      <c r="BE164" s="30" t="s">
        <v>1530</v>
      </c>
      <c r="BF164" s="30" t="s">
        <v>491</v>
      </c>
      <c r="BG164" s="30" t="s">
        <v>192</v>
      </c>
      <c r="BL164" s="30" t="s">
        <v>489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hidden="1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951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796</v>
      </c>
      <c r="P165" s="30" t="s">
        <v>165</v>
      </c>
      <c r="Q165" s="30" t="s">
        <v>768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492</v>
      </c>
      <c r="X165" s="47">
        <v>106</v>
      </c>
      <c r="Y165" s="42" t="s">
        <v>764</v>
      </c>
      <c r="Z165" s="42" t="s">
        <v>983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1009</v>
      </c>
      <c r="BC165" s="30" t="s">
        <v>490</v>
      </c>
      <c r="BD165" s="30" t="s">
        <v>378</v>
      </c>
      <c r="BE165" s="30" t="s">
        <v>1530</v>
      </c>
      <c r="BF165" s="30" t="s">
        <v>491</v>
      </c>
      <c r="BG165" s="30" t="s">
        <v>192</v>
      </c>
      <c r="BL165" s="30" t="s">
        <v>496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hidden="1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952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796</v>
      </c>
      <c r="P166" s="30" t="s">
        <v>165</v>
      </c>
      <c r="Q166" s="30" t="s">
        <v>768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492</v>
      </c>
      <c r="X166" s="47">
        <v>106</v>
      </c>
      <c r="Y166" s="42" t="s">
        <v>764</v>
      </c>
      <c r="Z166" s="42" t="s">
        <v>983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1010</v>
      </c>
      <c r="BC166" s="30" t="s">
        <v>490</v>
      </c>
      <c r="BD166" s="30" t="s">
        <v>378</v>
      </c>
      <c r="BE166" s="30" t="s">
        <v>1530</v>
      </c>
      <c r="BF166" s="30" t="s">
        <v>491</v>
      </c>
      <c r="BG166" s="30" t="s">
        <v>192</v>
      </c>
      <c r="BL166" s="30" t="s">
        <v>497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hidden="1" customHeight="1" x14ac:dyDescent="0.2">
      <c r="A167" s="30">
        <v>1634</v>
      </c>
      <c r="B167" s="30" t="s">
        <v>26</v>
      </c>
      <c r="C167" s="30" t="s">
        <v>453</v>
      </c>
      <c r="D167" s="30" t="s">
        <v>137</v>
      </c>
      <c r="E167" s="30" t="s">
        <v>875</v>
      </c>
      <c r="F167" s="36" t="str">
        <f>IF(ISBLANK(Table2[[#This Row],[unique_id]]), "", PROPER(SUBSTITUTE(Table2[[#This Row],[unique_id]], "_", " ")))</f>
        <v>Parents Jane Bedside</v>
      </c>
      <c r="G167" s="30" t="s">
        <v>873</v>
      </c>
      <c r="H167" s="30" t="s">
        <v>139</v>
      </c>
      <c r="I167" s="30" t="s">
        <v>132</v>
      </c>
      <c r="J167" s="30" t="s">
        <v>888</v>
      </c>
      <c r="K167" s="30" t="s">
        <v>892</v>
      </c>
      <c r="M167" s="30" t="s">
        <v>136</v>
      </c>
      <c r="O167" s="31"/>
      <c r="P167" s="30"/>
      <c r="T167" s="37"/>
      <c r="U167" s="30"/>
      <c r="V167" s="31"/>
      <c r="W167" s="31" t="s">
        <v>493</v>
      </c>
      <c r="X167" s="47">
        <v>119</v>
      </c>
      <c r="Y167" s="42" t="s">
        <v>766</v>
      </c>
      <c r="Z167" s="31" t="s">
        <v>984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873</v>
      </c>
      <c r="BC167" s="30" t="s">
        <v>857</v>
      </c>
      <c r="BD167" s="30" t="s">
        <v>453</v>
      </c>
      <c r="BF167" s="30" t="s">
        <v>855</v>
      </c>
      <c r="BG167" s="30" t="s">
        <v>192</v>
      </c>
      <c r="BI167" s="30" t="s">
        <v>693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hidden="1" customHeight="1" x14ac:dyDescent="0.2">
      <c r="A168" s="30">
        <v>1635</v>
      </c>
      <c r="B168" s="30" t="s">
        <v>26</v>
      </c>
      <c r="C168" s="30" t="s">
        <v>453</v>
      </c>
      <c r="D168" s="30" t="s">
        <v>137</v>
      </c>
      <c r="E168" s="30" t="s">
        <v>876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796</v>
      </c>
      <c r="P168" s="30" t="s">
        <v>165</v>
      </c>
      <c r="Q168" s="30" t="s">
        <v>768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492</v>
      </c>
      <c r="X168" s="47">
        <v>119</v>
      </c>
      <c r="Y168" s="42" t="s">
        <v>764</v>
      </c>
      <c r="Z168" s="31" t="s">
        <v>984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996</v>
      </c>
      <c r="BC168" s="30" t="s">
        <v>857</v>
      </c>
      <c r="BD168" s="30" t="s">
        <v>453</v>
      </c>
      <c r="BF168" s="30" t="s">
        <v>855</v>
      </c>
      <c r="BG168" s="30" t="s">
        <v>192</v>
      </c>
      <c r="BI168" s="30" t="s">
        <v>693</v>
      </c>
      <c r="BL168" s="30" t="s">
        <v>861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hidden="1" customHeight="1" x14ac:dyDescent="0.2">
      <c r="A169" s="30">
        <v>1636</v>
      </c>
      <c r="B169" s="30" t="s">
        <v>26</v>
      </c>
      <c r="C169" s="30" t="s">
        <v>453</v>
      </c>
      <c r="D169" s="30" t="s">
        <v>137</v>
      </c>
      <c r="E169" s="30" t="s">
        <v>877</v>
      </c>
      <c r="F169" s="36" t="str">
        <f>IF(ISBLANK(Table2[[#This Row],[unique_id]]), "", PROPER(SUBSTITUTE(Table2[[#This Row],[unique_id]], "_", " ")))</f>
        <v>Parents Graham Bedside</v>
      </c>
      <c r="G169" s="30" t="s">
        <v>874</v>
      </c>
      <c r="H169" s="30" t="s">
        <v>139</v>
      </c>
      <c r="I169" s="30" t="s">
        <v>132</v>
      </c>
      <c r="J169" s="30" t="s">
        <v>889</v>
      </c>
      <c r="K169" s="30" t="s">
        <v>892</v>
      </c>
      <c r="M169" s="30" t="s">
        <v>136</v>
      </c>
      <c r="O169" s="31"/>
      <c r="P169" s="30"/>
      <c r="T169" s="37"/>
      <c r="U169" s="30"/>
      <c r="V169" s="31"/>
      <c r="W169" s="31" t="s">
        <v>493</v>
      </c>
      <c r="X169" s="47">
        <v>122</v>
      </c>
      <c r="Y169" s="42" t="s">
        <v>766</v>
      </c>
      <c r="Z169" s="31" t="s">
        <v>984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874</v>
      </c>
      <c r="BC169" s="30" t="s">
        <v>857</v>
      </c>
      <c r="BD169" s="30" t="s">
        <v>453</v>
      </c>
      <c r="BF169" s="30" t="s">
        <v>855</v>
      </c>
      <c r="BG169" s="30" t="s">
        <v>192</v>
      </c>
      <c r="BI169" s="30" t="s">
        <v>693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hidden="1" customHeight="1" x14ac:dyDescent="0.2">
      <c r="A170" s="30">
        <v>1637</v>
      </c>
      <c r="B170" s="30" t="s">
        <v>26</v>
      </c>
      <c r="C170" s="30" t="s">
        <v>453</v>
      </c>
      <c r="D170" s="30" t="s">
        <v>137</v>
      </c>
      <c r="E170" s="30" t="s">
        <v>878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796</v>
      </c>
      <c r="P170" s="30" t="s">
        <v>165</v>
      </c>
      <c r="Q170" s="30" t="s">
        <v>768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492</v>
      </c>
      <c r="X170" s="47">
        <v>122</v>
      </c>
      <c r="Y170" s="42" t="s">
        <v>764</v>
      </c>
      <c r="Z170" s="31" t="s">
        <v>984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997</v>
      </c>
      <c r="BC170" s="30" t="s">
        <v>857</v>
      </c>
      <c r="BD170" s="30" t="s">
        <v>453</v>
      </c>
      <c r="BF170" s="30" t="s">
        <v>855</v>
      </c>
      <c r="BG170" s="30" t="s">
        <v>192</v>
      </c>
      <c r="BI170" s="30" t="s">
        <v>693</v>
      </c>
      <c r="BL170" s="30" t="s">
        <v>860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hidden="1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749</v>
      </c>
      <c r="F171" s="36" t="str">
        <f>IF(ISBLANK(Table2[[#This Row],[unique_id]]), "", PROPER(SUBSTITUTE(Table2[[#This Row],[unique_id]], "_", " ")))</f>
        <v>Study Lamp</v>
      </c>
      <c r="G171" s="30" t="s">
        <v>750</v>
      </c>
      <c r="H171" s="30" t="s">
        <v>139</v>
      </c>
      <c r="I171" s="30" t="s">
        <v>132</v>
      </c>
      <c r="J171" s="30" t="s">
        <v>526</v>
      </c>
      <c r="K171" s="30" t="s">
        <v>894</v>
      </c>
      <c r="M171" s="30" t="s">
        <v>136</v>
      </c>
      <c r="O171" s="31"/>
      <c r="P171" s="30"/>
      <c r="T171" s="37"/>
      <c r="U171" s="30"/>
      <c r="V171" s="31"/>
      <c r="W171" s="31" t="s">
        <v>493</v>
      </c>
      <c r="X171" s="47">
        <v>117</v>
      </c>
      <c r="Y171" s="42" t="s">
        <v>766</v>
      </c>
      <c r="Z171" s="42" t="s">
        <v>982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526</v>
      </c>
      <c r="BC171" s="30" t="s">
        <v>490</v>
      </c>
      <c r="BD171" s="30" t="s">
        <v>378</v>
      </c>
      <c r="BE171" s="30" t="s">
        <v>1530</v>
      </c>
      <c r="BF171" s="30" t="s">
        <v>491</v>
      </c>
      <c r="BG171" s="30" t="s">
        <v>357</v>
      </c>
      <c r="BI171" s="30" t="s">
        <v>693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hidden="1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953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796</v>
      </c>
      <c r="P172" s="30" t="s">
        <v>165</v>
      </c>
      <c r="Q172" s="30" t="s">
        <v>768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492</v>
      </c>
      <c r="X172" s="47">
        <v>117</v>
      </c>
      <c r="Y172" s="42" t="s">
        <v>764</v>
      </c>
      <c r="Z172" s="42" t="s">
        <v>982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1005</v>
      </c>
      <c r="BC172" s="30" t="s">
        <v>490</v>
      </c>
      <c r="BD172" s="30" t="s">
        <v>378</v>
      </c>
      <c r="BE172" s="30" t="s">
        <v>1530</v>
      </c>
      <c r="BF172" s="30" t="s">
        <v>491</v>
      </c>
      <c r="BG172" s="30" t="s">
        <v>357</v>
      </c>
      <c r="BI172" s="30" t="s">
        <v>693</v>
      </c>
      <c r="BL172" s="30" t="s">
        <v>751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hidden="1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732</v>
      </c>
      <c r="K173" s="30" t="s">
        <v>890</v>
      </c>
      <c r="M173" s="30" t="s">
        <v>136</v>
      </c>
      <c r="O173" s="31"/>
      <c r="P173" s="30"/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982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1007</v>
      </c>
      <c r="BC173" s="30" t="s">
        <v>568</v>
      </c>
      <c r="BD173" s="30" t="s">
        <v>378</v>
      </c>
      <c r="BE173" s="30" t="s">
        <v>1530</v>
      </c>
      <c r="BF173" s="30" t="s">
        <v>565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hidden="1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954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796</v>
      </c>
      <c r="P174" s="30" t="s">
        <v>165</v>
      </c>
      <c r="Q174" s="30" t="s">
        <v>768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492</v>
      </c>
      <c r="X174" s="47">
        <v>107</v>
      </c>
      <c r="Y174" s="42" t="s">
        <v>764</v>
      </c>
      <c r="Z174" s="42" t="s">
        <v>982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1008</v>
      </c>
      <c r="BC174" s="30" t="s">
        <v>568</v>
      </c>
      <c r="BD174" s="30" t="s">
        <v>378</v>
      </c>
      <c r="BE174" s="30" t="s">
        <v>1530</v>
      </c>
      <c r="BF174" s="30" t="s">
        <v>565</v>
      </c>
      <c r="BG174" s="30" t="s">
        <v>206</v>
      </c>
      <c r="BL174" s="30" t="s">
        <v>514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hidden="1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955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796</v>
      </c>
      <c r="P175" s="30" t="s">
        <v>165</v>
      </c>
      <c r="Q175" s="30" t="s">
        <v>768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492</v>
      </c>
      <c r="X175" s="47">
        <v>107</v>
      </c>
      <c r="Y175" s="42" t="s">
        <v>764</v>
      </c>
      <c r="Z175" s="42" t="s">
        <v>982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1009</v>
      </c>
      <c r="BC175" s="30" t="s">
        <v>568</v>
      </c>
      <c r="BD175" s="30" t="s">
        <v>378</v>
      </c>
      <c r="BE175" s="30" t="s">
        <v>1530</v>
      </c>
      <c r="BF175" s="30" t="s">
        <v>565</v>
      </c>
      <c r="BG175" s="30" t="s">
        <v>206</v>
      </c>
      <c r="BL175" s="30" t="s">
        <v>515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hidden="1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956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796</v>
      </c>
      <c r="P176" s="30" t="s">
        <v>165</v>
      </c>
      <c r="Q176" s="30" t="s">
        <v>768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492</v>
      </c>
      <c r="X176" s="47">
        <v>107</v>
      </c>
      <c r="Y176" s="42" t="s">
        <v>764</v>
      </c>
      <c r="Z176" s="42" t="s">
        <v>982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1010</v>
      </c>
      <c r="BC176" s="30" t="s">
        <v>568</v>
      </c>
      <c r="BD176" s="30" t="s">
        <v>378</v>
      </c>
      <c r="BE176" s="30" t="s">
        <v>1530</v>
      </c>
      <c r="BF176" s="30" t="s">
        <v>565</v>
      </c>
      <c r="BG176" s="30" t="s">
        <v>206</v>
      </c>
      <c r="BL176" s="30" t="s">
        <v>516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hidden="1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957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796</v>
      </c>
      <c r="P177" s="30" t="s">
        <v>165</v>
      </c>
      <c r="Q177" s="30" t="s">
        <v>768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492</v>
      </c>
      <c r="X177" s="47">
        <v>107</v>
      </c>
      <c r="Y177" s="42" t="s">
        <v>764</v>
      </c>
      <c r="Z177" s="42" t="s">
        <v>982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1011</v>
      </c>
      <c r="BC177" s="30" t="s">
        <v>568</v>
      </c>
      <c r="BD177" s="30" t="s">
        <v>378</v>
      </c>
      <c r="BE177" s="30" t="s">
        <v>1530</v>
      </c>
      <c r="BF177" s="30" t="s">
        <v>565</v>
      </c>
      <c r="BG177" s="30" t="s">
        <v>206</v>
      </c>
      <c r="BL177" s="30" t="s">
        <v>517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hidden="1" customHeight="1" x14ac:dyDescent="0.2">
      <c r="A178" s="30">
        <v>1645</v>
      </c>
      <c r="B178" s="30" t="s">
        <v>26</v>
      </c>
      <c r="C178" s="30" t="s">
        <v>701</v>
      </c>
      <c r="D178" s="30" t="s">
        <v>137</v>
      </c>
      <c r="E178" s="30" t="s">
        <v>1291</v>
      </c>
      <c r="F178" s="36" t="str">
        <f>IF(ISBLANK(Table2[[#This Row],[unique_id]]), "", PROPER(SUBSTITUTE(Table2[[#This Row],[unique_id]], "_", " ")))</f>
        <v>Kitchen Bench Lights Plug</v>
      </c>
      <c r="G178" s="30" t="s">
        <v>1292</v>
      </c>
      <c r="H178" s="30" t="s">
        <v>139</v>
      </c>
      <c r="I178" s="30" t="s">
        <v>132</v>
      </c>
      <c r="J178" s="30" t="s">
        <v>1294</v>
      </c>
      <c r="M178" s="30" t="s">
        <v>136</v>
      </c>
      <c r="O178" s="31" t="s">
        <v>796</v>
      </c>
      <c r="P178" s="30" t="s">
        <v>165</v>
      </c>
      <c r="Q178" s="30" t="s">
        <v>768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989</v>
      </c>
      <c r="U178" s="30"/>
      <c r="V178" s="31"/>
      <c r="W178" s="31"/>
      <c r="X178" s="31"/>
      <c r="Y178" s="31"/>
      <c r="Z178" s="31"/>
      <c r="AA178" s="31" t="s">
        <v>1129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906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925</v>
      </c>
      <c r="AO178" s="30" t="s">
        <v>926</v>
      </c>
      <c r="AP178" s="30" t="s">
        <v>915</v>
      </c>
      <c r="AQ178" s="30" t="s">
        <v>916</v>
      </c>
      <c r="AR178" s="30" t="s">
        <v>980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1293</v>
      </c>
      <c r="BC178" s="30" t="s">
        <v>775</v>
      </c>
      <c r="BD178" s="30" t="s">
        <v>1133</v>
      </c>
      <c r="BF178" s="30" t="s">
        <v>896</v>
      </c>
      <c r="BG178" s="30" t="s">
        <v>206</v>
      </c>
      <c r="BK178" s="30" t="s">
        <v>1339</v>
      </c>
      <c r="BL178" s="30" t="s">
        <v>928</v>
      </c>
      <c r="BM178" s="30" t="s">
        <v>1373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hidden="1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731</v>
      </c>
      <c r="K179" s="30" t="s">
        <v>890</v>
      </c>
      <c r="M179" s="30" t="s">
        <v>136</v>
      </c>
      <c r="O179" s="31"/>
      <c r="P179" s="30"/>
      <c r="T179" s="37"/>
      <c r="U179" s="30"/>
      <c r="V179" s="31"/>
      <c r="W179" s="31" t="s">
        <v>493</v>
      </c>
      <c r="X179" s="47">
        <v>108</v>
      </c>
      <c r="Y179" s="42" t="s">
        <v>766</v>
      </c>
      <c r="Z179" s="42" t="s">
        <v>982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1007</v>
      </c>
      <c r="BC179" s="30" t="s">
        <v>490</v>
      </c>
      <c r="BD179" s="30" t="s">
        <v>378</v>
      </c>
      <c r="BE179" s="30" t="s">
        <v>1530</v>
      </c>
      <c r="BF179" s="30" t="s">
        <v>491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hidden="1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958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796</v>
      </c>
      <c r="P180" s="30" t="s">
        <v>165</v>
      </c>
      <c r="Q180" s="30" t="s">
        <v>768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492</v>
      </c>
      <c r="X180" s="47">
        <v>108</v>
      </c>
      <c r="Y180" s="42" t="s">
        <v>764</v>
      </c>
      <c r="Z180" s="42" t="s">
        <v>982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1008</v>
      </c>
      <c r="BC180" s="30" t="s">
        <v>490</v>
      </c>
      <c r="BD180" s="30" t="s">
        <v>378</v>
      </c>
      <c r="BE180" s="30" t="s">
        <v>1530</v>
      </c>
      <c r="BF180" s="30" t="s">
        <v>491</v>
      </c>
      <c r="BG180" s="30" t="s">
        <v>213</v>
      </c>
      <c r="BL180" s="30" t="s">
        <v>518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hidden="1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731</v>
      </c>
      <c r="K181" s="30" t="s">
        <v>890</v>
      </c>
      <c r="M181" s="30" t="s">
        <v>136</v>
      </c>
      <c r="O181" s="31"/>
      <c r="P181" s="30"/>
      <c r="T181" s="37"/>
      <c r="U181" s="30"/>
      <c r="V181" s="31"/>
      <c r="W181" s="31" t="s">
        <v>493</v>
      </c>
      <c r="X181" s="47">
        <v>109</v>
      </c>
      <c r="Y181" s="42" t="s">
        <v>766</v>
      </c>
      <c r="Z181" s="42" t="s">
        <v>982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1007</v>
      </c>
      <c r="BC181" s="30" t="s">
        <v>490</v>
      </c>
      <c r="BD181" s="30" t="s">
        <v>378</v>
      </c>
      <c r="BE181" s="30" t="s">
        <v>1530</v>
      </c>
      <c r="BF181" s="30" t="s">
        <v>491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hidden="1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959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796</v>
      </c>
      <c r="P182" s="30" t="s">
        <v>165</v>
      </c>
      <c r="Q182" s="30" t="s">
        <v>768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492</v>
      </c>
      <c r="X182" s="47">
        <v>109</v>
      </c>
      <c r="Y182" s="42" t="s">
        <v>764</v>
      </c>
      <c r="Z182" s="42" t="s">
        <v>982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1008</v>
      </c>
      <c r="BC182" s="30" t="s">
        <v>490</v>
      </c>
      <c r="BD182" s="30" t="s">
        <v>378</v>
      </c>
      <c r="BE182" s="30" t="s">
        <v>1530</v>
      </c>
      <c r="BF182" s="30" t="s">
        <v>491</v>
      </c>
      <c r="BG182" s="30" t="s">
        <v>211</v>
      </c>
      <c r="BL182" s="30" t="s">
        <v>519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hidden="1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731</v>
      </c>
      <c r="M183" s="30" t="s">
        <v>136</v>
      </c>
      <c r="O183" s="31"/>
      <c r="P183" s="30"/>
      <c r="T183" s="37"/>
      <c r="U183" s="30"/>
      <c r="V183" s="31"/>
      <c r="W183" s="31" t="s">
        <v>493</v>
      </c>
      <c r="X183" s="47">
        <v>110</v>
      </c>
      <c r="Y183" s="42" t="s">
        <v>766</v>
      </c>
      <c r="Z183" s="42" t="s">
        <v>985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1007</v>
      </c>
      <c r="BC183" s="30" t="s">
        <v>568</v>
      </c>
      <c r="BD183" s="30" t="s">
        <v>378</v>
      </c>
      <c r="BE183" s="30" t="s">
        <v>1530</v>
      </c>
      <c r="BF183" s="30" t="s">
        <v>565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hidden="1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960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796</v>
      </c>
      <c r="P184" s="30" t="s">
        <v>165</v>
      </c>
      <c r="Q184" s="30" t="s">
        <v>768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492</v>
      </c>
      <c r="X184" s="47">
        <v>110</v>
      </c>
      <c r="Y184" s="42" t="s">
        <v>764</v>
      </c>
      <c r="Z184" s="42" t="s">
        <v>985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1008</v>
      </c>
      <c r="BC184" s="30" t="s">
        <v>568</v>
      </c>
      <c r="BD184" s="30" t="s">
        <v>378</v>
      </c>
      <c r="BE184" s="30" t="s">
        <v>1530</v>
      </c>
      <c r="BF184" s="30" t="s">
        <v>565</v>
      </c>
      <c r="BG184" s="30" t="s">
        <v>212</v>
      </c>
      <c r="BL184" s="30" t="s">
        <v>520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hidden="1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731</v>
      </c>
      <c r="K185" s="30" t="s">
        <v>893</v>
      </c>
      <c r="M185" s="30" t="s">
        <v>136</v>
      </c>
      <c r="O185" s="31"/>
      <c r="P185" s="30"/>
      <c r="T185" s="37"/>
      <c r="U185" s="30"/>
      <c r="V185" s="31"/>
      <c r="W185" s="31" t="s">
        <v>493</v>
      </c>
      <c r="X185" s="47">
        <v>111</v>
      </c>
      <c r="Y185" s="42" t="s">
        <v>766</v>
      </c>
      <c r="Z185" s="42" t="s">
        <v>983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1007</v>
      </c>
      <c r="BC185" s="30" t="s">
        <v>490</v>
      </c>
      <c r="BD185" s="30" t="s">
        <v>378</v>
      </c>
      <c r="BE185" s="30" t="s">
        <v>1530</v>
      </c>
      <c r="BF185" s="30" t="s">
        <v>491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hidden="1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961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796</v>
      </c>
      <c r="P186" s="30" t="s">
        <v>165</v>
      </c>
      <c r="Q186" s="30" t="s">
        <v>768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492</v>
      </c>
      <c r="X186" s="47">
        <v>111</v>
      </c>
      <c r="Y186" s="42" t="s">
        <v>764</v>
      </c>
      <c r="Z186" s="42" t="s">
        <v>983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1008</v>
      </c>
      <c r="BC186" s="30" t="s">
        <v>490</v>
      </c>
      <c r="BD186" s="30" t="s">
        <v>378</v>
      </c>
      <c r="BE186" s="30" t="s">
        <v>1530</v>
      </c>
      <c r="BF186" s="30" t="s">
        <v>491</v>
      </c>
      <c r="BG186" s="30" t="s">
        <v>359</v>
      </c>
      <c r="BL186" s="30" t="s">
        <v>521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hidden="1" customHeight="1" x14ac:dyDescent="0.2">
      <c r="A187" s="30">
        <v>1654</v>
      </c>
      <c r="B187" s="30" t="s">
        <v>26</v>
      </c>
      <c r="C187" s="30" t="s">
        <v>453</v>
      </c>
      <c r="D187" s="30" t="s">
        <v>137</v>
      </c>
      <c r="E187" s="30" t="s">
        <v>867</v>
      </c>
      <c r="F187" s="36" t="str">
        <f>IF(ISBLANK(Table2[[#This Row],[unique_id]]), "", PROPER(SUBSTITUTE(Table2[[#This Row],[unique_id]], "_", " ")))</f>
        <v>Bathroom Sconces</v>
      </c>
      <c r="G187" s="30" t="s">
        <v>870</v>
      </c>
      <c r="H187" s="30" t="s">
        <v>139</v>
      </c>
      <c r="I187" s="30" t="s">
        <v>132</v>
      </c>
      <c r="J187" s="30" t="s">
        <v>854</v>
      </c>
      <c r="K187" s="30" t="s">
        <v>892</v>
      </c>
      <c r="M187" s="30" t="s">
        <v>136</v>
      </c>
      <c r="O187" s="31"/>
      <c r="P187" s="30"/>
      <c r="T187" s="37"/>
      <c r="U187" s="30"/>
      <c r="V187" s="31"/>
      <c r="W187" s="31" t="s">
        <v>493</v>
      </c>
      <c r="X187" s="47">
        <v>121</v>
      </c>
      <c r="Y187" s="42" t="s">
        <v>766</v>
      </c>
      <c r="Z187" s="31" t="s">
        <v>984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854</v>
      </c>
      <c r="BC187" s="30" t="s">
        <v>857</v>
      </c>
      <c r="BD187" s="30" t="s">
        <v>453</v>
      </c>
      <c r="BF187" s="30" t="s">
        <v>855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hidden="1" customHeight="1" x14ac:dyDescent="0.2">
      <c r="A188" s="30">
        <v>1655</v>
      </c>
      <c r="B188" s="30" t="s">
        <v>26</v>
      </c>
      <c r="C188" s="30" t="s">
        <v>453</v>
      </c>
      <c r="D188" s="30" t="s">
        <v>137</v>
      </c>
      <c r="E188" s="30" t="s">
        <v>868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796</v>
      </c>
      <c r="P188" s="30" t="s">
        <v>165</v>
      </c>
      <c r="Q188" s="30" t="s">
        <v>768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492</v>
      </c>
      <c r="X188" s="47">
        <v>121</v>
      </c>
      <c r="Y188" s="42" t="s">
        <v>764</v>
      </c>
      <c r="Z188" s="31" t="s">
        <v>984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994</v>
      </c>
      <c r="BC188" s="30" t="s">
        <v>857</v>
      </c>
      <c r="BD188" s="30" t="s">
        <v>453</v>
      </c>
      <c r="BF188" s="30" t="s">
        <v>855</v>
      </c>
      <c r="BG188" s="30" t="s">
        <v>359</v>
      </c>
      <c r="BL188" s="30" t="s">
        <v>871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hidden="1" customHeight="1" x14ac:dyDescent="0.2">
      <c r="A189" s="30">
        <v>1656</v>
      </c>
      <c r="B189" s="30" t="s">
        <v>26</v>
      </c>
      <c r="C189" s="30" t="s">
        <v>453</v>
      </c>
      <c r="D189" s="30" t="s">
        <v>137</v>
      </c>
      <c r="E189" s="30" t="s">
        <v>869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796</v>
      </c>
      <c r="P189" s="30" t="s">
        <v>165</v>
      </c>
      <c r="Q189" s="30" t="s">
        <v>768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492</v>
      </c>
      <c r="X189" s="47">
        <v>121</v>
      </c>
      <c r="Y189" s="42" t="s">
        <v>764</v>
      </c>
      <c r="Z189" s="31" t="s">
        <v>984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995</v>
      </c>
      <c r="BC189" s="30" t="s">
        <v>857</v>
      </c>
      <c r="BD189" s="30" t="s">
        <v>453</v>
      </c>
      <c r="BF189" s="30" t="s">
        <v>855</v>
      </c>
      <c r="BG189" s="30" t="s">
        <v>359</v>
      </c>
      <c r="BL189" s="30" t="s">
        <v>872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hidden="1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731</v>
      </c>
      <c r="K190" s="30" t="s">
        <v>893</v>
      </c>
      <c r="M190" s="30" t="s">
        <v>136</v>
      </c>
      <c r="O190" s="31"/>
      <c r="P190" s="30"/>
      <c r="T190" s="37"/>
      <c r="U190" s="30"/>
      <c r="V190" s="31"/>
      <c r="W190" s="31" t="s">
        <v>493</v>
      </c>
      <c r="X190" s="47">
        <v>112</v>
      </c>
      <c r="Y190" s="42" t="s">
        <v>766</v>
      </c>
      <c r="Z190" s="42" t="s">
        <v>983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1007</v>
      </c>
      <c r="BC190" s="30" t="s">
        <v>568</v>
      </c>
      <c r="BD190" s="30" t="s">
        <v>378</v>
      </c>
      <c r="BE190" s="30" t="s">
        <v>1530</v>
      </c>
      <c r="BF190" s="30" t="s">
        <v>565</v>
      </c>
      <c r="BG190" s="30" t="s">
        <v>396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hidden="1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962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796</v>
      </c>
      <c r="P191" s="30" t="s">
        <v>165</v>
      </c>
      <c r="Q191" s="30" t="s">
        <v>768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492</v>
      </c>
      <c r="X191" s="47">
        <v>112</v>
      </c>
      <c r="Y191" s="42" t="s">
        <v>764</v>
      </c>
      <c r="Z191" s="42" t="s">
        <v>983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1008</v>
      </c>
      <c r="BC191" s="30" t="s">
        <v>568</v>
      </c>
      <c r="BD191" s="30" t="s">
        <v>378</v>
      </c>
      <c r="BE191" s="30" t="s">
        <v>1530</v>
      </c>
      <c r="BF191" s="30" t="s">
        <v>565</v>
      </c>
      <c r="BG191" s="30" t="s">
        <v>396</v>
      </c>
      <c r="BL191" s="30" t="s">
        <v>522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hidden="1" customHeight="1" x14ac:dyDescent="0.2">
      <c r="A192" s="30">
        <v>1659</v>
      </c>
      <c r="B192" s="30" t="s">
        <v>26</v>
      </c>
      <c r="C192" s="30" t="s">
        <v>453</v>
      </c>
      <c r="D192" s="30" t="s">
        <v>137</v>
      </c>
      <c r="E192" s="30" t="s">
        <v>849</v>
      </c>
      <c r="F192" s="36" t="str">
        <f>IF(ISBLANK(Table2[[#This Row],[unique_id]]), "", PROPER(SUBSTITUTE(Table2[[#This Row],[unique_id]], "_", " ")))</f>
        <v>Ensuite Sconces</v>
      </c>
      <c r="G192" s="30" t="s">
        <v>853</v>
      </c>
      <c r="H192" s="30" t="s">
        <v>139</v>
      </c>
      <c r="I192" s="30" t="s">
        <v>132</v>
      </c>
      <c r="J192" s="30" t="s">
        <v>854</v>
      </c>
      <c r="K192" s="30" t="s">
        <v>892</v>
      </c>
      <c r="M192" s="30" t="s">
        <v>136</v>
      </c>
      <c r="O192" s="31"/>
      <c r="P192" s="30"/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984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854</v>
      </c>
      <c r="BC192" s="30" t="s">
        <v>857</v>
      </c>
      <c r="BD192" s="30" t="s">
        <v>453</v>
      </c>
      <c r="BF192" s="30" t="s">
        <v>855</v>
      </c>
      <c r="BG192" s="30" t="s">
        <v>396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hidden="1" customHeight="1" x14ac:dyDescent="0.2">
      <c r="A193" s="30">
        <v>1660</v>
      </c>
      <c r="B193" s="30" t="s">
        <v>26</v>
      </c>
      <c r="C193" s="30" t="s">
        <v>453</v>
      </c>
      <c r="D193" s="30" t="s">
        <v>137</v>
      </c>
      <c r="E193" s="30" t="s">
        <v>850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796</v>
      </c>
      <c r="P193" s="30" t="s">
        <v>165</v>
      </c>
      <c r="Q193" s="30" t="s">
        <v>768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492</v>
      </c>
      <c r="X193" s="47">
        <v>118</v>
      </c>
      <c r="Y193" s="42" t="s">
        <v>764</v>
      </c>
      <c r="Z193" s="31" t="s">
        <v>984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994</v>
      </c>
      <c r="BC193" s="30" t="s">
        <v>857</v>
      </c>
      <c r="BD193" s="30" t="s">
        <v>453</v>
      </c>
      <c r="BF193" s="30" t="s">
        <v>855</v>
      </c>
      <c r="BG193" s="30" t="s">
        <v>396</v>
      </c>
      <c r="BL193" s="30" t="s">
        <v>856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hidden="1" customHeight="1" x14ac:dyDescent="0.2">
      <c r="A194" s="30">
        <v>1661</v>
      </c>
      <c r="B194" s="30" t="s">
        <v>26</v>
      </c>
      <c r="C194" s="30" t="s">
        <v>453</v>
      </c>
      <c r="D194" s="30" t="s">
        <v>137</v>
      </c>
      <c r="E194" s="30" t="s">
        <v>851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796</v>
      </c>
      <c r="P194" s="30" t="s">
        <v>165</v>
      </c>
      <c r="Q194" s="30" t="s">
        <v>768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492</v>
      </c>
      <c r="X194" s="47">
        <v>118</v>
      </c>
      <c r="Y194" s="42" t="s">
        <v>764</v>
      </c>
      <c r="Z194" s="31" t="s">
        <v>984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995</v>
      </c>
      <c r="BC194" s="30" t="s">
        <v>857</v>
      </c>
      <c r="BD194" s="30" t="s">
        <v>453</v>
      </c>
      <c r="BF194" s="30" t="s">
        <v>855</v>
      </c>
      <c r="BG194" s="30" t="s">
        <v>396</v>
      </c>
      <c r="BL194" s="30" t="s">
        <v>858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hidden="1" customHeight="1" x14ac:dyDescent="0.2">
      <c r="A195" s="30">
        <v>1662</v>
      </c>
      <c r="B195" s="30" t="s">
        <v>26</v>
      </c>
      <c r="C195" s="30" t="s">
        <v>453</v>
      </c>
      <c r="D195" s="30" t="s">
        <v>137</v>
      </c>
      <c r="E195" s="30" t="s">
        <v>852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796</v>
      </c>
      <c r="P195" s="30" t="s">
        <v>165</v>
      </c>
      <c r="Q195" s="30" t="s">
        <v>768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492</v>
      </c>
      <c r="X195" s="47">
        <v>118</v>
      </c>
      <c r="Y195" s="42" t="s">
        <v>764</v>
      </c>
      <c r="Z195" s="31" t="s">
        <v>984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998</v>
      </c>
      <c r="BC195" s="30" t="s">
        <v>857</v>
      </c>
      <c r="BD195" s="30" t="s">
        <v>453</v>
      </c>
      <c r="BF195" s="30" t="s">
        <v>855</v>
      </c>
      <c r="BG195" s="30" t="s">
        <v>396</v>
      </c>
      <c r="BL195" s="30" t="s">
        <v>859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hidden="1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731</v>
      </c>
      <c r="K196" s="39" t="s">
        <v>890</v>
      </c>
      <c r="M196" s="30" t="s">
        <v>136</v>
      </c>
      <c r="O196" s="31"/>
      <c r="P196" s="30"/>
      <c r="T196" s="37"/>
      <c r="U196" s="30"/>
      <c r="V196" s="31"/>
      <c r="W196" s="31" t="s">
        <v>493</v>
      </c>
      <c r="X196" s="47">
        <v>113</v>
      </c>
      <c r="Y196" s="42" t="s">
        <v>766</v>
      </c>
      <c r="Z196" s="42" t="s">
        <v>982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1007</v>
      </c>
      <c r="BC196" s="30" t="s">
        <v>568</v>
      </c>
      <c r="BD196" s="30" t="s">
        <v>378</v>
      </c>
      <c r="BE196" s="30" t="s">
        <v>1530</v>
      </c>
      <c r="BF196" s="30" t="s">
        <v>565</v>
      </c>
      <c r="BG196" s="30" t="s">
        <v>498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hidden="1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963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796</v>
      </c>
      <c r="P197" s="30" t="s">
        <v>165</v>
      </c>
      <c r="Q197" s="30" t="s">
        <v>768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492</v>
      </c>
      <c r="X197" s="47">
        <v>113</v>
      </c>
      <c r="Y197" s="42" t="s">
        <v>764</v>
      </c>
      <c r="Z197" s="42" t="s">
        <v>982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1008</v>
      </c>
      <c r="BC197" s="30" t="s">
        <v>568</v>
      </c>
      <c r="BD197" s="30" t="s">
        <v>378</v>
      </c>
      <c r="BE197" s="30" t="s">
        <v>1530</v>
      </c>
      <c r="BF197" s="30" t="s">
        <v>565</v>
      </c>
      <c r="BG197" s="30" t="s">
        <v>498</v>
      </c>
      <c r="BL197" s="30" t="s">
        <v>523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hidden="1" customHeight="1" x14ac:dyDescent="0.2">
      <c r="A198" s="55">
        <v>1665</v>
      </c>
      <c r="B198" s="55" t="s">
        <v>582</v>
      </c>
      <c r="C198" s="55" t="s">
        <v>816</v>
      </c>
      <c r="D198" s="55" t="s">
        <v>148</v>
      </c>
      <c r="E198" s="56" t="s">
        <v>1503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796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735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hidden="1" customHeight="1" x14ac:dyDescent="0.2">
      <c r="A199" s="55">
        <v>1666</v>
      </c>
      <c r="B199" s="55" t="s">
        <v>582</v>
      </c>
      <c r="C199" s="55" t="s">
        <v>233</v>
      </c>
      <c r="D199" s="55" t="s">
        <v>134</v>
      </c>
      <c r="E199" s="55" t="s">
        <v>1504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796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735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987</v>
      </c>
      <c r="BK199" s="55" t="s">
        <v>1339</v>
      </c>
      <c r="BL199" s="55" t="s">
        <v>564</v>
      </c>
      <c r="BM199" s="55" t="s">
        <v>1374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hidden="1" customHeight="1" x14ac:dyDescent="0.2">
      <c r="A200" s="30">
        <v>1667</v>
      </c>
      <c r="B200" s="30" t="s">
        <v>26</v>
      </c>
      <c r="C200" s="30" t="s">
        <v>816</v>
      </c>
      <c r="D200" s="30" t="s">
        <v>148</v>
      </c>
      <c r="E200" s="37" t="s">
        <v>964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796</v>
      </c>
      <c r="P200" s="30" t="s">
        <v>165</v>
      </c>
      <c r="Q200" s="30" t="s">
        <v>768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1092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735</v>
      </c>
      <c r="BC200" s="30" t="s">
        <v>1134</v>
      </c>
      <c r="BD200" s="30" t="s">
        <v>1133</v>
      </c>
      <c r="BF200" s="30" t="s">
        <v>896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hidden="1" customHeight="1" x14ac:dyDescent="0.2">
      <c r="A201" s="30">
        <v>1668</v>
      </c>
      <c r="B201" s="30" t="s">
        <v>26</v>
      </c>
      <c r="C201" s="30" t="s">
        <v>701</v>
      </c>
      <c r="D201" s="30" t="s">
        <v>137</v>
      </c>
      <c r="E201" s="30" t="s">
        <v>840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735</v>
      </c>
      <c r="M201" s="30" t="s">
        <v>136</v>
      </c>
      <c r="O201" s="31" t="s">
        <v>796</v>
      </c>
      <c r="P201" s="30" t="s">
        <v>165</v>
      </c>
      <c r="Q201" s="30" t="s">
        <v>768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1070</v>
      </c>
      <c r="U201" s="30"/>
      <c r="V201" s="31"/>
      <c r="W201" s="31"/>
      <c r="X201" s="31"/>
      <c r="Y201" s="31"/>
      <c r="Z201" s="31"/>
      <c r="AA201" s="42" t="s">
        <v>1126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906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925</v>
      </c>
      <c r="AO201" s="30" t="s">
        <v>926</v>
      </c>
      <c r="AP201" s="30" t="s">
        <v>915</v>
      </c>
      <c r="AQ201" s="30" t="s">
        <v>916</v>
      </c>
      <c r="AR201" s="30" t="s">
        <v>980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735</v>
      </c>
      <c r="BC201" s="30" t="s">
        <v>1134</v>
      </c>
      <c r="BD201" s="30" t="s">
        <v>1133</v>
      </c>
      <c r="BF201" s="30" t="s">
        <v>896</v>
      </c>
      <c r="BG201" s="30" t="s">
        <v>358</v>
      </c>
      <c r="BK201" s="30" t="s">
        <v>1339</v>
      </c>
      <c r="BL201" s="30" t="s">
        <v>1072</v>
      </c>
      <c r="BM201" s="30" t="s">
        <v>1375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hidden="1" customHeight="1" x14ac:dyDescent="0.2">
      <c r="A202" s="30">
        <v>1669</v>
      </c>
      <c r="B202" s="30" t="s">
        <v>26</v>
      </c>
      <c r="C202" s="30" t="s">
        <v>701</v>
      </c>
      <c r="D202" s="30" t="s">
        <v>27</v>
      </c>
      <c r="E202" s="30" t="s">
        <v>1067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906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925</v>
      </c>
      <c r="AO202" s="30" t="s">
        <v>926</v>
      </c>
      <c r="AP202" s="30" t="s">
        <v>915</v>
      </c>
      <c r="AQ202" s="30" t="s">
        <v>916</v>
      </c>
      <c r="AR202" s="30" t="s">
        <v>1262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735</v>
      </c>
      <c r="BC202" s="30" t="s">
        <v>1134</v>
      </c>
      <c r="BD202" s="30" t="s">
        <v>1133</v>
      </c>
      <c r="BF202" s="30" t="s">
        <v>896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hidden="1" customHeight="1" x14ac:dyDescent="0.2">
      <c r="A203" s="55">
        <v>1670</v>
      </c>
      <c r="B203" s="55" t="s">
        <v>582</v>
      </c>
      <c r="C203" s="55" t="s">
        <v>816</v>
      </c>
      <c r="D203" s="55" t="s">
        <v>148</v>
      </c>
      <c r="E203" s="56" t="s">
        <v>1505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561</v>
      </c>
      <c r="H203" s="55" t="s">
        <v>139</v>
      </c>
      <c r="I203" s="55" t="s">
        <v>132</v>
      </c>
      <c r="O203" s="58" t="s">
        <v>796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735</v>
      </c>
      <c r="BC203" s="55" t="s">
        <v>361</v>
      </c>
      <c r="BD203" s="55" t="s">
        <v>233</v>
      </c>
      <c r="BF203" s="55" t="s">
        <v>362</v>
      </c>
      <c r="BG203" s="55" t="s">
        <v>562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hidden="1" customHeight="1" x14ac:dyDescent="0.2">
      <c r="A204" s="55">
        <v>1671</v>
      </c>
      <c r="B204" s="55" t="s">
        <v>582</v>
      </c>
      <c r="C204" s="55" t="s">
        <v>233</v>
      </c>
      <c r="D204" s="55" t="s">
        <v>134</v>
      </c>
      <c r="E204" s="55" t="s">
        <v>1506</v>
      </c>
      <c r="F204" s="57" t="str">
        <f>IF(ISBLANK(Table2[[#This Row],[unique_id]]), "", PROPER(SUBSTITUTE(Table2[[#This Row],[unique_id]], "_", " ")))</f>
        <v>Broken Landing Festoons Plug</v>
      </c>
      <c r="G204" s="55" t="s">
        <v>561</v>
      </c>
      <c r="H204" s="55" t="s">
        <v>139</v>
      </c>
      <c r="I204" s="55" t="s">
        <v>132</v>
      </c>
      <c r="O204" s="58" t="s">
        <v>796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735</v>
      </c>
      <c r="BC204" s="55" t="s">
        <v>361</v>
      </c>
      <c r="BD204" s="55" t="s">
        <v>233</v>
      </c>
      <c r="BF204" s="55" t="s">
        <v>362</v>
      </c>
      <c r="BG204" s="55" t="s">
        <v>562</v>
      </c>
      <c r="BJ204" s="55" t="s">
        <v>987</v>
      </c>
      <c r="BK204" s="55" t="s">
        <v>1339</v>
      </c>
      <c r="BL204" s="55" t="s">
        <v>563</v>
      </c>
      <c r="BM204" s="55" t="s">
        <v>1376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hidden="1" customHeight="1" x14ac:dyDescent="0.2">
      <c r="A205" s="30">
        <v>1672</v>
      </c>
      <c r="B205" s="30" t="s">
        <v>26</v>
      </c>
      <c r="C205" s="30" t="s">
        <v>816</v>
      </c>
      <c r="D205" s="30" t="s">
        <v>148</v>
      </c>
      <c r="E205" s="37" t="s">
        <v>965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796</v>
      </c>
      <c r="P205" s="30" t="s">
        <v>165</v>
      </c>
      <c r="Q205" s="30" t="s">
        <v>768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1092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735</v>
      </c>
      <c r="BC205" s="30" t="s">
        <v>1135</v>
      </c>
      <c r="BD205" s="30" t="s">
        <v>1133</v>
      </c>
      <c r="BF205" s="30" t="s">
        <v>896</v>
      </c>
      <c r="BG205" s="30" t="s">
        <v>562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hidden="1" customHeight="1" x14ac:dyDescent="0.2">
      <c r="A206" s="30">
        <v>1673</v>
      </c>
      <c r="B206" s="30" t="s">
        <v>26</v>
      </c>
      <c r="C206" s="30" t="s">
        <v>701</v>
      </c>
      <c r="D206" s="30" t="s">
        <v>137</v>
      </c>
      <c r="E206" s="30" t="s">
        <v>841</v>
      </c>
      <c r="F206" s="36" t="str">
        <f>IF(ISBLANK(Table2[[#This Row],[unique_id]]), "", PROPER(SUBSTITUTE(Table2[[#This Row],[unique_id]], "_", " ")))</f>
        <v>Landing Festoons Plug</v>
      </c>
      <c r="G206" s="30" t="s">
        <v>561</v>
      </c>
      <c r="H206" s="30" t="s">
        <v>139</v>
      </c>
      <c r="I206" s="30" t="s">
        <v>132</v>
      </c>
      <c r="J206" s="30" t="s">
        <v>735</v>
      </c>
      <c r="M206" s="30" t="s">
        <v>136</v>
      </c>
      <c r="O206" s="31" t="s">
        <v>796</v>
      </c>
      <c r="P206" s="30" t="s">
        <v>165</v>
      </c>
      <c r="Q206" s="30" t="s">
        <v>768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1069</v>
      </c>
      <c r="U206" s="30"/>
      <c r="V206" s="31"/>
      <c r="W206" s="31"/>
      <c r="X206" s="31"/>
      <c r="Y206" s="31"/>
      <c r="Z206" s="31"/>
      <c r="AA206" s="42" t="s">
        <v>1126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906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925</v>
      </c>
      <c r="AO206" s="30" t="s">
        <v>926</v>
      </c>
      <c r="AP206" s="30" t="s">
        <v>915</v>
      </c>
      <c r="AQ206" s="30" t="s">
        <v>916</v>
      </c>
      <c r="AR206" s="30" t="s">
        <v>980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735</v>
      </c>
      <c r="BC206" s="30" t="s">
        <v>1135</v>
      </c>
      <c r="BD206" s="30" t="s">
        <v>1133</v>
      </c>
      <c r="BF206" s="30" t="s">
        <v>896</v>
      </c>
      <c r="BG206" s="30" t="s">
        <v>562</v>
      </c>
      <c r="BK206" s="30" t="s">
        <v>1339</v>
      </c>
      <c r="BL206" s="30" t="s">
        <v>1071</v>
      </c>
      <c r="BM206" s="30" t="s">
        <v>1377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hidden="1" customHeight="1" x14ac:dyDescent="0.2">
      <c r="A207" s="30">
        <v>1674</v>
      </c>
      <c r="B207" s="30" t="s">
        <v>582</v>
      </c>
      <c r="C207" s="30" t="s">
        <v>378</v>
      </c>
      <c r="D207" s="30" t="s">
        <v>137</v>
      </c>
      <c r="E207" s="30" t="s">
        <v>577</v>
      </c>
      <c r="F207" s="36" t="str">
        <f>IF(ISBLANK(Table2[[#This Row],[unique_id]]), "", PROPER(SUBSTITUTE(Table2[[#This Row],[unique_id]], "_", " ")))</f>
        <v>Garden Pedestals</v>
      </c>
      <c r="G207" s="30" t="s">
        <v>578</v>
      </c>
      <c r="H207" s="30" t="s">
        <v>139</v>
      </c>
      <c r="I207" s="30" t="s">
        <v>132</v>
      </c>
      <c r="J207" s="30" t="s">
        <v>734</v>
      </c>
      <c r="O207" s="31"/>
      <c r="P207" s="30"/>
      <c r="T207" s="37"/>
      <c r="U207" s="30"/>
      <c r="V207" s="31"/>
      <c r="W207" s="31" t="s">
        <v>493</v>
      </c>
      <c r="X207" s="47">
        <v>115</v>
      </c>
      <c r="Y207" s="42" t="s">
        <v>767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734</v>
      </c>
      <c r="BC207" s="30" t="s">
        <v>569</v>
      </c>
      <c r="BD207" s="30" t="s">
        <v>378</v>
      </c>
      <c r="BE207" s="30" t="s">
        <v>1530</v>
      </c>
      <c r="BF207" s="30" t="s">
        <v>567</v>
      </c>
      <c r="BG207" s="30" t="s">
        <v>579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hidden="1" customHeight="1" x14ac:dyDescent="0.2">
      <c r="A208" s="30">
        <v>1675</v>
      </c>
      <c r="B208" s="30" t="s">
        <v>582</v>
      </c>
      <c r="C208" s="30" t="s">
        <v>378</v>
      </c>
      <c r="D208" s="30" t="s">
        <v>137</v>
      </c>
      <c r="E208" s="30" t="s">
        <v>966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768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492</v>
      </c>
      <c r="X208" s="47">
        <v>115</v>
      </c>
      <c r="Y208" s="42" t="s">
        <v>764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1014</v>
      </c>
      <c r="BC208" s="30" t="s">
        <v>569</v>
      </c>
      <c r="BD208" s="30" t="s">
        <v>378</v>
      </c>
      <c r="BE208" s="30" t="s">
        <v>1530</v>
      </c>
      <c r="BF208" s="30" t="s">
        <v>567</v>
      </c>
      <c r="BG208" s="30" t="s">
        <v>579</v>
      </c>
      <c r="BL208" s="30" t="s">
        <v>566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hidden="1" customHeight="1" x14ac:dyDescent="0.2">
      <c r="A209" s="30">
        <v>1676</v>
      </c>
      <c r="B209" s="30" t="s">
        <v>582</v>
      </c>
      <c r="C209" s="30" t="s">
        <v>378</v>
      </c>
      <c r="D209" s="30" t="s">
        <v>137</v>
      </c>
      <c r="E209" s="30" t="s">
        <v>967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768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492</v>
      </c>
      <c r="X209" s="47">
        <v>115</v>
      </c>
      <c r="Y209" s="42" t="s">
        <v>764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1015</v>
      </c>
      <c r="BC209" s="30" t="s">
        <v>569</v>
      </c>
      <c r="BD209" s="30" t="s">
        <v>378</v>
      </c>
      <c r="BE209" s="30" t="s">
        <v>1530</v>
      </c>
      <c r="BF209" s="30" t="s">
        <v>567</v>
      </c>
      <c r="BG209" s="30" t="s">
        <v>579</v>
      </c>
      <c r="BL209" s="30" t="s">
        <v>570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hidden="1" customHeight="1" x14ac:dyDescent="0.2">
      <c r="A210" s="30">
        <v>1677</v>
      </c>
      <c r="B210" s="30" t="s">
        <v>582</v>
      </c>
      <c r="C210" s="30" t="s">
        <v>378</v>
      </c>
      <c r="D210" s="30" t="s">
        <v>137</v>
      </c>
      <c r="E210" s="30" t="s">
        <v>968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768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492</v>
      </c>
      <c r="X210" s="47">
        <v>115</v>
      </c>
      <c r="Y210" s="42" t="s">
        <v>764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1016</v>
      </c>
      <c r="BC210" s="30" t="s">
        <v>569</v>
      </c>
      <c r="BD210" s="30" t="s">
        <v>378</v>
      </c>
      <c r="BE210" s="30" t="s">
        <v>1530</v>
      </c>
      <c r="BF210" s="30" t="s">
        <v>567</v>
      </c>
      <c r="BG210" s="30" t="s">
        <v>579</v>
      </c>
      <c r="BL210" s="30" t="s">
        <v>571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hidden="1" customHeight="1" x14ac:dyDescent="0.2">
      <c r="A211" s="30">
        <v>1678</v>
      </c>
      <c r="B211" s="30" t="s">
        <v>582</v>
      </c>
      <c r="C211" s="30" t="s">
        <v>378</v>
      </c>
      <c r="D211" s="30" t="s">
        <v>137</v>
      </c>
      <c r="E211" s="30" t="s">
        <v>969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768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492</v>
      </c>
      <c r="X211" s="47">
        <v>115</v>
      </c>
      <c r="Y211" s="42" t="s">
        <v>764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1017</v>
      </c>
      <c r="BC211" s="30" t="s">
        <v>569</v>
      </c>
      <c r="BD211" s="30" t="s">
        <v>378</v>
      </c>
      <c r="BE211" s="30" t="s">
        <v>1530</v>
      </c>
      <c r="BF211" s="30" t="s">
        <v>567</v>
      </c>
      <c r="BG211" s="30" t="s">
        <v>579</v>
      </c>
      <c r="BL211" s="30" t="s">
        <v>572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hidden="1" customHeight="1" x14ac:dyDescent="0.2">
      <c r="A212" s="30">
        <v>1679</v>
      </c>
      <c r="B212" s="30" t="s">
        <v>582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492</v>
      </c>
      <c r="X212" s="47">
        <v>115</v>
      </c>
      <c r="Y212" s="42" t="s">
        <v>764</v>
      </c>
      <c r="Z212" s="42" t="s">
        <v>986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1018</v>
      </c>
      <c r="BC212" s="30" t="s">
        <v>569</v>
      </c>
      <c r="BD212" s="30" t="s">
        <v>378</v>
      </c>
      <c r="BE212" s="30" t="s">
        <v>1530</v>
      </c>
      <c r="BF212" s="30" t="s">
        <v>567</v>
      </c>
      <c r="BG212" s="30" t="s">
        <v>579</v>
      </c>
      <c r="BL212" s="30" t="s">
        <v>1073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hidden="1" customHeight="1" x14ac:dyDescent="0.2">
      <c r="A213" s="30">
        <v>1680</v>
      </c>
      <c r="B213" s="30" t="s">
        <v>582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492</v>
      </c>
      <c r="X213" s="47">
        <v>115</v>
      </c>
      <c r="Y213" s="42" t="s">
        <v>764</v>
      </c>
      <c r="Z213" s="42" t="s">
        <v>986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1019</v>
      </c>
      <c r="BC213" s="30" t="s">
        <v>569</v>
      </c>
      <c r="BD213" s="30" t="s">
        <v>378</v>
      </c>
      <c r="BE213" s="30" t="s">
        <v>1530</v>
      </c>
      <c r="BF213" s="30" t="s">
        <v>567</v>
      </c>
      <c r="BG213" s="30" t="s">
        <v>579</v>
      </c>
      <c r="BL213" s="30" t="s">
        <v>1073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hidden="1" customHeight="1" x14ac:dyDescent="0.2">
      <c r="A214" s="30">
        <v>1681</v>
      </c>
      <c r="B214" s="30" t="s">
        <v>582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492</v>
      </c>
      <c r="X214" s="47">
        <v>115</v>
      </c>
      <c r="Y214" s="42" t="s">
        <v>764</v>
      </c>
      <c r="Z214" s="42" t="s">
        <v>986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1020</v>
      </c>
      <c r="BC214" s="30" t="s">
        <v>569</v>
      </c>
      <c r="BD214" s="30" t="s">
        <v>378</v>
      </c>
      <c r="BE214" s="30" t="s">
        <v>1530</v>
      </c>
      <c r="BF214" s="30" t="s">
        <v>567</v>
      </c>
      <c r="BG214" s="30" t="s">
        <v>579</v>
      </c>
      <c r="BL214" s="30" t="s">
        <v>1073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hidden="1" customHeight="1" x14ac:dyDescent="0.2">
      <c r="A215" s="30">
        <v>1682</v>
      </c>
      <c r="B215" s="30" t="s">
        <v>582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492</v>
      </c>
      <c r="X215" s="47">
        <v>115</v>
      </c>
      <c r="Y215" s="42" t="s">
        <v>764</v>
      </c>
      <c r="Z215" s="42" t="s">
        <v>986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1021</v>
      </c>
      <c r="BC215" s="30" t="s">
        <v>569</v>
      </c>
      <c r="BD215" s="30" t="s">
        <v>378</v>
      </c>
      <c r="BE215" s="30" t="s">
        <v>1530</v>
      </c>
      <c r="BF215" s="30" t="s">
        <v>567</v>
      </c>
      <c r="BG215" s="30" t="s">
        <v>579</v>
      </c>
      <c r="BL215" s="30" t="s">
        <v>1073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hidden="1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580</v>
      </c>
      <c r="F216" s="36" t="str">
        <f>IF(ISBLANK(Table2[[#This Row],[unique_id]]), "", PROPER(SUBSTITUTE(Table2[[#This Row],[unique_id]], "_", " ")))</f>
        <v>Tree Spotlights</v>
      </c>
      <c r="G216" s="30" t="s">
        <v>576</v>
      </c>
      <c r="H216" s="30" t="s">
        <v>139</v>
      </c>
      <c r="I216" s="30" t="s">
        <v>132</v>
      </c>
      <c r="J216" s="30" t="s">
        <v>736</v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767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736</v>
      </c>
      <c r="BC216" s="30" t="s">
        <v>575</v>
      </c>
      <c r="BD216" s="30" t="s">
        <v>378</v>
      </c>
      <c r="BE216" s="30" t="s">
        <v>1530</v>
      </c>
      <c r="BF216" s="30" t="s">
        <v>567</v>
      </c>
      <c r="BG216" s="30" t="s">
        <v>574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hidden="1" customHeight="1" x14ac:dyDescent="0.2">
      <c r="A217" s="30">
        <v>1684</v>
      </c>
      <c r="B217" s="30" t="s">
        <v>582</v>
      </c>
      <c r="C217" s="30" t="s">
        <v>378</v>
      </c>
      <c r="D217" s="30" t="s">
        <v>137</v>
      </c>
      <c r="E217" s="30" t="s">
        <v>970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796</v>
      </c>
      <c r="P217" s="30" t="s">
        <v>165</v>
      </c>
      <c r="Q217" s="30" t="s">
        <v>768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492</v>
      </c>
      <c r="X217" s="47">
        <v>116</v>
      </c>
      <c r="Y217" s="42" t="s">
        <v>764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1022</v>
      </c>
      <c r="BC217" s="30" t="s">
        <v>575</v>
      </c>
      <c r="BD217" s="30" t="s">
        <v>378</v>
      </c>
      <c r="BE217" s="30" t="s">
        <v>1530</v>
      </c>
      <c r="BF217" s="30" t="s">
        <v>567</v>
      </c>
      <c r="BG217" s="30" t="s">
        <v>574</v>
      </c>
      <c r="BL217" s="30" t="s">
        <v>573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hidden="1" customHeight="1" x14ac:dyDescent="0.2">
      <c r="A218" s="30">
        <v>1685</v>
      </c>
      <c r="B218" s="30" t="s">
        <v>582</v>
      </c>
      <c r="C218" s="30" t="s">
        <v>378</v>
      </c>
      <c r="D218" s="30" t="s">
        <v>137</v>
      </c>
      <c r="E218" s="30" t="s">
        <v>971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796</v>
      </c>
      <c r="P218" s="30" t="s">
        <v>165</v>
      </c>
      <c r="Q218" s="30" t="s">
        <v>768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492</v>
      </c>
      <c r="X218" s="47">
        <v>116</v>
      </c>
      <c r="Y218" s="42" t="s">
        <v>764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1023</v>
      </c>
      <c r="BC218" s="30" t="s">
        <v>575</v>
      </c>
      <c r="BD218" s="30" t="s">
        <v>378</v>
      </c>
      <c r="BE218" s="30" t="s">
        <v>1530</v>
      </c>
      <c r="BF218" s="30" t="s">
        <v>567</v>
      </c>
      <c r="BG218" s="30" t="s">
        <v>574</v>
      </c>
      <c r="BL218" s="30" t="s">
        <v>581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hidden="1" customHeight="1" x14ac:dyDescent="0.2">
      <c r="A219" s="30">
        <v>1686</v>
      </c>
      <c r="B219" s="30" t="s">
        <v>582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492</v>
      </c>
      <c r="X219" s="47">
        <v>116</v>
      </c>
      <c r="Y219" s="42" t="s">
        <v>764</v>
      </c>
      <c r="Z219" s="42" t="s">
        <v>986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1024</v>
      </c>
      <c r="BC219" s="30" t="s">
        <v>575</v>
      </c>
      <c r="BD219" s="30" t="s">
        <v>378</v>
      </c>
      <c r="BE219" s="30" t="s">
        <v>1530</v>
      </c>
      <c r="BF219" s="30" t="s">
        <v>567</v>
      </c>
      <c r="BG219" s="30" t="s">
        <v>574</v>
      </c>
      <c r="BL219" s="30" t="s">
        <v>1073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hidden="1" customHeight="1" x14ac:dyDescent="0.2">
      <c r="A220" s="30">
        <v>1800</v>
      </c>
      <c r="B220" s="30" t="s">
        <v>26</v>
      </c>
      <c r="C220" s="30" t="s">
        <v>443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hidden="1" customHeight="1" x14ac:dyDescent="0.2">
      <c r="A221" s="30">
        <v>1801</v>
      </c>
      <c r="B221" s="30" t="s">
        <v>26</v>
      </c>
      <c r="C221" s="30" t="s">
        <v>816</v>
      </c>
      <c r="D221" s="30" t="s">
        <v>148</v>
      </c>
      <c r="E221" s="37" t="s">
        <v>972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451</v>
      </c>
      <c r="H221" s="30" t="s">
        <v>658</v>
      </c>
      <c r="I221" s="30" t="s">
        <v>132</v>
      </c>
      <c r="O221" s="31" t="s">
        <v>796</v>
      </c>
      <c r="P221" s="30" t="s">
        <v>165</v>
      </c>
      <c r="Q221" s="39" t="s">
        <v>769</v>
      </c>
      <c r="R221" s="30" t="str">
        <f>Table2[[#This Row],[entity_domain]]</f>
        <v>Heating &amp; Cooling</v>
      </c>
      <c r="S221" s="30" t="s">
        <v>451</v>
      </c>
      <c r="T221" s="37" t="s">
        <v>1091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1031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hidden="1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842</v>
      </c>
      <c r="F222" s="36" t="str">
        <f>IF(ISBLANK(Table2[[#This Row],[unique_id]]), "", PROPER(SUBSTITUTE(Table2[[#This Row],[unique_id]], "_", " ")))</f>
        <v>Bathroom Rails Plug</v>
      </c>
      <c r="G222" s="30" t="s">
        <v>451</v>
      </c>
      <c r="H222" s="30" t="s">
        <v>658</v>
      </c>
      <c r="I222" s="30" t="s">
        <v>132</v>
      </c>
      <c r="J222" s="30" t="s">
        <v>451</v>
      </c>
      <c r="M222" s="30" t="s">
        <v>257</v>
      </c>
      <c r="O222" s="31" t="s">
        <v>796</v>
      </c>
      <c r="P222" s="30" t="s">
        <v>165</v>
      </c>
      <c r="Q222" s="39" t="s">
        <v>769</v>
      </c>
      <c r="R222" s="30" t="str">
        <f>Table2[[#This Row],[entity_domain]]</f>
        <v>Heating &amp; Cooling</v>
      </c>
      <c r="S222" s="30" t="s">
        <v>451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1031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988</v>
      </c>
      <c r="BK222" s="30" t="s">
        <v>1339</v>
      </c>
      <c r="BL222" s="30" t="s">
        <v>351</v>
      </c>
      <c r="BM222" s="30" t="s">
        <v>1378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hidden="1" customHeight="1" x14ac:dyDescent="0.2">
      <c r="A223" s="30">
        <v>1803</v>
      </c>
      <c r="B223" s="30" t="s">
        <v>26</v>
      </c>
      <c r="C223" s="30" t="s">
        <v>816</v>
      </c>
      <c r="D223" s="30" t="s">
        <v>148</v>
      </c>
      <c r="E223" s="37" t="s">
        <v>1113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1191</v>
      </c>
      <c r="H223" s="30" t="s">
        <v>658</v>
      </c>
      <c r="I223" s="30" t="s">
        <v>132</v>
      </c>
      <c r="O223" s="31" t="s">
        <v>796</v>
      </c>
      <c r="P223" s="30" t="s">
        <v>165</v>
      </c>
      <c r="Q223" s="39" t="s">
        <v>769</v>
      </c>
      <c r="R223" s="30" t="str">
        <f>Table2[[#This Row],[entity_domain]]</f>
        <v>Heating &amp; Cooling</v>
      </c>
      <c r="S223" s="30" t="s">
        <v>448</v>
      </c>
      <c r="T223" s="37" t="s">
        <v>1091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448</v>
      </c>
      <c r="BC223" s="30" t="s">
        <v>446</v>
      </c>
      <c r="BD223" s="30" t="s">
        <v>1133</v>
      </c>
      <c r="BF223" s="30" t="s">
        <v>896</v>
      </c>
      <c r="BG223" s="30" t="s">
        <v>405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hidden="1" customHeight="1" x14ac:dyDescent="0.2">
      <c r="A224" s="30">
        <v>1804</v>
      </c>
      <c r="B224" s="30" t="s">
        <v>26</v>
      </c>
      <c r="C224" s="30" t="s">
        <v>701</v>
      </c>
      <c r="D224" s="30" t="s">
        <v>134</v>
      </c>
      <c r="E224" s="30" t="s">
        <v>1114</v>
      </c>
      <c r="F224" s="36" t="str">
        <f>IF(ISBLANK(Table2[[#This Row],[unique_id]]), "", PROPER(SUBSTITUTE(Table2[[#This Row],[unique_id]], "_", " ")))</f>
        <v>Ceiling Water Booster Plug</v>
      </c>
      <c r="G224" s="30" t="s">
        <v>1191</v>
      </c>
      <c r="H224" s="30" t="s">
        <v>658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796</v>
      </c>
      <c r="P224" s="30" t="s">
        <v>165</v>
      </c>
      <c r="Q224" s="30" t="s">
        <v>769</v>
      </c>
      <c r="R224" s="30" t="str">
        <f>Table2[[#This Row],[entity_domain]]</f>
        <v>Heating &amp; Cooling</v>
      </c>
      <c r="S224" s="30" t="s">
        <v>448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1130</v>
      </c>
      <c r="AB224" s="30"/>
      <c r="AC224" s="30"/>
      <c r="AE224" s="30" t="s">
        <v>447</v>
      </c>
      <c r="AF224" s="30">
        <v>10</v>
      </c>
      <c r="AG224" s="31" t="s">
        <v>34</v>
      </c>
      <c r="AH224" s="31" t="s">
        <v>906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925</v>
      </c>
      <c r="AO224" s="30" t="s">
        <v>926</v>
      </c>
      <c r="AP224" s="30" t="s">
        <v>915</v>
      </c>
      <c r="AQ224" s="30" t="s">
        <v>916</v>
      </c>
      <c r="AR224" s="30" t="s">
        <v>980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448</v>
      </c>
      <c r="BC224" s="30" t="s">
        <v>446</v>
      </c>
      <c r="BD224" s="30" t="s">
        <v>1133</v>
      </c>
      <c r="BF224" s="30" t="s">
        <v>896</v>
      </c>
      <c r="BG224" s="30" t="s">
        <v>405</v>
      </c>
      <c r="BK224" s="30" t="s">
        <v>1339</v>
      </c>
      <c r="BL224" s="30" t="s">
        <v>445</v>
      </c>
      <c r="BM224" s="30" t="s">
        <v>1379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hidden="1" customHeight="1" x14ac:dyDescent="0.2">
      <c r="A225" s="30">
        <v>1805</v>
      </c>
      <c r="B225" s="30" t="s">
        <v>26</v>
      </c>
      <c r="C225" s="30" t="s">
        <v>701</v>
      </c>
      <c r="D225" s="30" t="s">
        <v>27</v>
      </c>
      <c r="E225" s="30" t="s">
        <v>1115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909</v>
      </c>
      <c r="H225" s="30" t="s">
        <v>658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907</v>
      </c>
      <c r="AF225" s="30">
        <v>10</v>
      </c>
      <c r="AG225" s="31" t="s">
        <v>34</v>
      </c>
      <c r="AH225" s="31" t="s">
        <v>906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925</v>
      </c>
      <c r="AO225" s="30" t="s">
        <v>926</v>
      </c>
      <c r="AP225" s="30" t="s">
        <v>915</v>
      </c>
      <c r="AQ225" s="30" t="s">
        <v>916</v>
      </c>
      <c r="AR225" s="30" t="s">
        <v>1127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448</v>
      </c>
      <c r="BC225" s="30" t="s">
        <v>446</v>
      </c>
      <c r="BD225" s="30" t="s">
        <v>1133</v>
      </c>
      <c r="BF225" s="30" t="s">
        <v>896</v>
      </c>
      <c r="BG225" s="30" t="s">
        <v>405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hidden="1" customHeight="1" x14ac:dyDescent="0.2">
      <c r="A226" s="30">
        <v>1806</v>
      </c>
      <c r="B226" s="30" t="s">
        <v>26</v>
      </c>
      <c r="C226" s="30" t="s">
        <v>701</v>
      </c>
      <c r="D226" s="30" t="s">
        <v>27</v>
      </c>
      <c r="E226" s="30" t="s">
        <v>1116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910</v>
      </c>
      <c r="H226" s="30" t="s">
        <v>658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908</v>
      </c>
      <c r="AF226" s="30">
        <v>10</v>
      </c>
      <c r="AG226" s="31" t="s">
        <v>34</v>
      </c>
      <c r="AH226" s="31" t="s">
        <v>906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925</v>
      </c>
      <c r="AO226" s="30" t="s">
        <v>926</v>
      </c>
      <c r="AP226" s="30" t="s">
        <v>915</v>
      </c>
      <c r="AQ226" s="30" t="s">
        <v>916</v>
      </c>
      <c r="AR226" s="30" t="s">
        <v>1128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448</v>
      </c>
      <c r="BC226" s="30" t="s">
        <v>446</v>
      </c>
      <c r="BD226" s="30" t="s">
        <v>1133</v>
      </c>
      <c r="BF226" s="30" t="s">
        <v>896</v>
      </c>
      <c r="BG226" s="30" t="s">
        <v>405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hidden="1" customHeight="1" x14ac:dyDescent="0.2">
      <c r="A227" s="30">
        <v>1807</v>
      </c>
      <c r="B227" s="30" t="s">
        <v>26</v>
      </c>
      <c r="C227" s="30" t="s">
        <v>816</v>
      </c>
      <c r="D227" s="30" t="s">
        <v>148</v>
      </c>
      <c r="E227" s="37" t="s">
        <v>1121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658</v>
      </c>
      <c r="I227" s="30" t="s">
        <v>132</v>
      </c>
      <c r="O227" s="31" t="s">
        <v>796</v>
      </c>
      <c r="P227" s="30" t="s">
        <v>165</v>
      </c>
      <c r="Q227" s="39" t="s">
        <v>769</v>
      </c>
      <c r="R227" s="30" t="str">
        <f>Table2[[#This Row],[entity_domain]]</f>
        <v>Heating &amp; Cooling</v>
      </c>
      <c r="S227" s="30" t="s">
        <v>319</v>
      </c>
      <c r="T227" s="37" t="s">
        <v>1091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446</v>
      </c>
      <c r="BD227" s="30" t="s">
        <v>1133</v>
      </c>
      <c r="BF227" s="30" t="s">
        <v>896</v>
      </c>
      <c r="BG227" s="30" t="s">
        <v>579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hidden="1" customHeight="1" x14ac:dyDescent="0.2">
      <c r="A228" s="30">
        <v>1808</v>
      </c>
      <c r="B228" s="30" t="s">
        <v>26</v>
      </c>
      <c r="C228" s="30" t="s">
        <v>701</v>
      </c>
      <c r="D228" s="30" t="s">
        <v>134</v>
      </c>
      <c r="E228" s="30" t="s">
        <v>1122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658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796</v>
      </c>
      <c r="P228" s="30" t="s">
        <v>165</v>
      </c>
      <c r="Q228" s="30" t="s">
        <v>769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1130</v>
      </c>
      <c r="AB228" s="30"/>
      <c r="AC228" s="30"/>
      <c r="AE228" s="30" t="s">
        <v>1125</v>
      </c>
      <c r="AF228" s="30">
        <v>10</v>
      </c>
      <c r="AG228" s="31" t="s">
        <v>34</v>
      </c>
      <c r="AH228" s="31" t="s">
        <v>906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925</v>
      </c>
      <c r="AO228" s="30" t="s">
        <v>926</v>
      </c>
      <c r="AP228" s="30" t="s">
        <v>915</v>
      </c>
      <c r="AQ228" s="30" t="s">
        <v>916</v>
      </c>
      <c r="AR228" s="30" t="s">
        <v>980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446</v>
      </c>
      <c r="BD228" s="30" t="s">
        <v>1133</v>
      </c>
      <c r="BF228" s="30" t="s">
        <v>896</v>
      </c>
      <c r="BG228" s="30" t="s">
        <v>579</v>
      </c>
      <c r="BK228" s="30" t="s">
        <v>1339</v>
      </c>
      <c r="BL228" s="30" t="s">
        <v>1065</v>
      </c>
      <c r="BM228" s="30" t="s">
        <v>1380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hidden="1" customHeight="1" x14ac:dyDescent="0.2">
      <c r="A229" s="30">
        <v>1809</v>
      </c>
      <c r="B229" s="30" t="s">
        <v>26</v>
      </c>
      <c r="C229" s="30" t="s">
        <v>701</v>
      </c>
      <c r="D229" s="30" t="s">
        <v>27</v>
      </c>
      <c r="E229" s="30" t="s">
        <v>1123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909</v>
      </c>
      <c r="H229" s="30" t="s">
        <v>658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907</v>
      </c>
      <c r="AF229" s="30">
        <v>10</v>
      </c>
      <c r="AG229" s="31" t="s">
        <v>34</v>
      </c>
      <c r="AH229" s="31" t="s">
        <v>906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925</v>
      </c>
      <c r="AO229" s="30" t="s">
        <v>926</v>
      </c>
      <c r="AP229" s="30" t="s">
        <v>915</v>
      </c>
      <c r="AQ229" s="30" t="s">
        <v>916</v>
      </c>
      <c r="AR229" s="30" t="s">
        <v>1127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446</v>
      </c>
      <c r="BD229" s="30" t="s">
        <v>1133</v>
      </c>
      <c r="BF229" s="30" t="s">
        <v>896</v>
      </c>
      <c r="BG229" s="30" t="s">
        <v>579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hidden="1" customHeight="1" x14ac:dyDescent="0.2">
      <c r="A230" s="30">
        <v>1810</v>
      </c>
      <c r="B230" s="30" t="s">
        <v>26</v>
      </c>
      <c r="C230" s="30" t="s">
        <v>701</v>
      </c>
      <c r="D230" s="30" t="s">
        <v>27</v>
      </c>
      <c r="E230" s="30" t="s">
        <v>1124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910</v>
      </c>
      <c r="H230" s="30" t="s">
        <v>658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908</v>
      </c>
      <c r="AF230" s="30">
        <v>10</v>
      </c>
      <c r="AG230" s="31" t="s">
        <v>34</v>
      </c>
      <c r="AH230" s="31" t="s">
        <v>906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925</v>
      </c>
      <c r="AO230" s="30" t="s">
        <v>926</v>
      </c>
      <c r="AP230" s="30" t="s">
        <v>915</v>
      </c>
      <c r="AQ230" s="30" t="s">
        <v>916</v>
      </c>
      <c r="AR230" s="30" t="s">
        <v>1128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446</v>
      </c>
      <c r="BD230" s="30" t="s">
        <v>1133</v>
      </c>
      <c r="BF230" s="30" t="s">
        <v>896</v>
      </c>
      <c r="BG230" s="30" t="s">
        <v>579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hidden="1" customHeight="1" x14ac:dyDescent="0.2">
      <c r="A231" s="30">
        <v>1811</v>
      </c>
      <c r="B231" s="30" t="s">
        <v>26</v>
      </c>
      <c r="C231" s="30" t="s">
        <v>701</v>
      </c>
      <c r="D231" s="30" t="s">
        <v>27</v>
      </c>
      <c r="E231" s="30" t="s">
        <v>1068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1182</v>
      </c>
      <c r="H231" s="30" t="s">
        <v>1438</v>
      </c>
      <c r="I231" s="30" t="s">
        <v>132</v>
      </c>
      <c r="K231" s="30" t="s">
        <v>1190</v>
      </c>
      <c r="O231" s="31"/>
      <c r="P231" s="30"/>
      <c r="T231" s="37"/>
      <c r="U231" s="30" t="s">
        <v>439</v>
      </c>
      <c r="V231" s="31" t="s">
        <v>1205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447</v>
      </c>
      <c r="AF231" s="30">
        <v>10</v>
      </c>
      <c r="AG231" s="31" t="s">
        <v>34</v>
      </c>
      <c r="AH231" s="31" t="s">
        <v>906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925</v>
      </c>
      <c r="AO231" s="30" t="s">
        <v>926</v>
      </c>
      <c r="AP231" s="30" t="s">
        <v>915</v>
      </c>
      <c r="AQ231" s="30" t="s">
        <v>916</v>
      </c>
      <c r="AR231" s="30" t="s">
        <v>1136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735</v>
      </c>
      <c r="BC231" s="30" t="s">
        <v>1135</v>
      </c>
      <c r="BD231" s="30" t="s">
        <v>1133</v>
      </c>
      <c r="BF231" s="30" t="s">
        <v>896</v>
      </c>
      <c r="BG231" s="30" t="s">
        <v>562</v>
      </c>
      <c r="BH231" s="30" t="s">
        <v>405</v>
      </c>
      <c r="BI231" s="30" t="s">
        <v>405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hidden="1" customHeight="1" x14ac:dyDescent="0.2">
      <c r="A232" s="30">
        <v>1812</v>
      </c>
      <c r="B232" s="30" t="s">
        <v>26</v>
      </c>
      <c r="C232" s="30" t="s">
        <v>701</v>
      </c>
      <c r="D232" s="30" t="s">
        <v>27</v>
      </c>
      <c r="E232" s="30" t="s">
        <v>1190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1182</v>
      </c>
      <c r="H232" s="30" t="s">
        <v>1438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439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447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562</v>
      </c>
      <c r="BH232" s="30" t="s">
        <v>405</v>
      </c>
      <c r="BI232" s="30" t="s">
        <v>405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hidden="1" customHeight="1" x14ac:dyDescent="0.2">
      <c r="A233" s="30">
        <v>2100</v>
      </c>
      <c r="B233" s="30" t="s">
        <v>26</v>
      </c>
      <c r="C233" s="30" t="s">
        <v>785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440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hidden="1" customHeight="1" x14ac:dyDescent="0.2">
      <c r="A234" s="30">
        <v>2101</v>
      </c>
      <c r="B234" s="30" t="s">
        <v>26</v>
      </c>
      <c r="C234" s="30" t="s">
        <v>785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440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hidden="1" customHeight="1" x14ac:dyDescent="0.2">
      <c r="A235" s="30">
        <v>2102</v>
      </c>
      <c r="B235" s="30" t="s">
        <v>26</v>
      </c>
      <c r="C235" s="30" t="s">
        <v>785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440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hidden="1" customHeight="1" x14ac:dyDescent="0.2">
      <c r="A236" s="30">
        <v>2103</v>
      </c>
      <c r="B236" s="30" t="s">
        <v>26</v>
      </c>
      <c r="C236" s="30" t="s">
        <v>443</v>
      </c>
      <c r="D236" s="30" t="s">
        <v>333</v>
      </c>
      <c r="E236" s="30" t="s">
        <v>441</v>
      </c>
      <c r="F236" s="36" t="str">
        <f>IF(ISBLANK(Table2[[#This Row],[unique_id]]), "", PROPER(SUBSTITUTE(Table2[[#This Row],[unique_id]], "_", " ")))</f>
        <v>Graph Break</v>
      </c>
      <c r="G236" s="30" t="s">
        <v>442</v>
      </c>
      <c r="H236" s="30" t="s">
        <v>240</v>
      </c>
      <c r="I236" s="30" t="s">
        <v>141</v>
      </c>
      <c r="O236" s="31"/>
      <c r="P236" s="30"/>
      <c r="T236" s="37"/>
      <c r="U236" s="30" t="s">
        <v>440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hidden="1" customHeight="1" x14ac:dyDescent="0.2">
      <c r="A237" s="30">
        <v>2104</v>
      </c>
      <c r="B237" s="30" t="s">
        <v>26</v>
      </c>
      <c r="C237" s="30" t="s">
        <v>785</v>
      </c>
      <c r="D237" s="30" t="s">
        <v>27</v>
      </c>
      <c r="E237" s="30" t="s">
        <v>771</v>
      </c>
      <c r="F237" s="36" t="str">
        <f>IF(ISBLANK(Table2[[#This Row],[unique_id]]), "", PROPER(SUBSTITUTE(Table2[[#This Row],[unique_id]], "_", " ")))</f>
        <v>Lights Power</v>
      </c>
      <c r="G237" s="30" t="s">
        <v>798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440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hidden="1" customHeight="1" x14ac:dyDescent="0.2">
      <c r="A238" s="30">
        <v>2105</v>
      </c>
      <c r="B238" s="30" t="s">
        <v>26</v>
      </c>
      <c r="C238" s="30" t="s">
        <v>785</v>
      </c>
      <c r="D238" s="30" t="s">
        <v>27</v>
      </c>
      <c r="E238" s="30" t="s">
        <v>772</v>
      </c>
      <c r="F238" s="36" t="str">
        <f>IF(ISBLANK(Table2[[#This Row],[unique_id]]), "", PROPER(SUBSTITUTE(Table2[[#This Row],[unique_id]], "_", " ")))</f>
        <v>Fans Power</v>
      </c>
      <c r="G238" s="30" t="s">
        <v>797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440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hidden="1" customHeight="1" x14ac:dyDescent="0.2">
      <c r="A239" s="30">
        <v>2106</v>
      </c>
      <c r="B239" s="30" t="s">
        <v>26</v>
      </c>
      <c r="C239" s="30" t="s">
        <v>785</v>
      </c>
      <c r="D239" s="30" t="s">
        <v>27</v>
      </c>
      <c r="E239" s="30" t="s">
        <v>834</v>
      </c>
      <c r="F239" s="36" t="str">
        <f>IF(ISBLANK(Table2[[#This Row],[unique_id]]), "", PROPER(SUBSTITUTE(Table2[[#This Row],[unique_id]], "_", " ")))</f>
        <v>All Standby Power</v>
      </c>
      <c r="G239" s="30" t="s">
        <v>848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440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hidden="1" customHeight="1" x14ac:dyDescent="0.2">
      <c r="A240" s="30">
        <v>2107</v>
      </c>
      <c r="B240" s="30" t="s">
        <v>26</v>
      </c>
      <c r="C240" s="30" t="s">
        <v>785</v>
      </c>
      <c r="D240" s="30" t="s">
        <v>27</v>
      </c>
      <c r="E240" s="30" t="s">
        <v>1095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440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hidden="1" customHeight="1" x14ac:dyDescent="0.2">
      <c r="A241" s="30">
        <v>2108</v>
      </c>
      <c r="B241" s="30" t="s">
        <v>582</v>
      </c>
      <c r="C241" s="30" t="s">
        <v>785</v>
      </c>
      <c r="D241" s="30" t="s">
        <v>27</v>
      </c>
      <c r="E241" s="30" t="s">
        <v>1096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440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hidden="1" customHeight="1" x14ac:dyDescent="0.2">
      <c r="A242" s="30">
        <v>2109</v>
      </c>
      <c r="B242" s="30" t="s">
        <v>582</v>
      </c>
      <c r="C242" s="30" t="s">
        <v>785</v>
      </c>
      <c r="D242" s="30" t="s">
        <v>27</v>
      </c>
      <c r="E242" s="30" t="s">
        <v>1097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440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hidden="1" customHeight="1" x14ac:dyDescent="0.2">
      <c r="A243" s="30">
        <v>2110</v>
      </c>
      <c r="B243" s="30" t="s">
        <v>26</v>
      </c>
      <c r="C243" s="30" t="s">
        <v>785</v>
      </c>
      <c r="D243" s="30" t="s">
        <v>27</v>
      </c>
      <c r="E243" s="30" t="s">
        <v>1098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440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hidden="1" customHeight="1" x14ac:dyDescent="0.2">
      <c r="A244" s="30">
        <v>2111</v>
      </c>
      <c r="B244" s="30" t="s">
        <v>26</v>
      </c>
      <c r="C244" s="30" t="s">
        <v>785</v>
      </c>
      <c r="D244" s="30" t="s">
        <v>27</v>
      </c>
      <c r="E244" s="30" t="s">
        <v>1099</v>
      </c>
      <c r="F244" s="36" t="str">
        <f>IF(ISBLANK(Table2[[#This Row],[unique_id]]), "", PROPER(SUBSTITUTE(Table2[[#This Row],[unique_id]], "_", " ")))</f>
        <v>Water Booster Power</v>
      </c>
      <c r="G244" s="30" t="s">
        <v>1191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440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hidden="1" customHeight="1" x14ac:dyDescent="0.2">
      <c r="A245" s="30">
        <v>2112</v>
      </c>
      <c r="B245" s="30" t="s">
        <v>26</v>
      </c>
      <c r="C245" s="30" t="s">
        <v>785</v>
      </c>
      <c r="D245" s="30" t="s">
        <v>27</v>
      </c>
      <c r="E245" s="30" t="s">
        <v>1100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440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hidden="1" customHeight="1" x14ac:dyDescent="0.2">
      <c r="A246" s="30">
        <v>2113</v>
      </c>
      <c r="B246" s="30" t="s">
        <v>582</v>
      </c>
      <c r="C246" s="30" t="s">
        <v>785</v>
      </c>
      <c r="D246" s="30" t="s">
        <v>27</v>
      </c>
      <c r="E246" s="30" t="s">
        <v>1101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440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hidden="1" customHeight="1" x14ac:dyDescent="0.2">
      <c r="A247" s="30">
        <v>2114</v>
      </c>
      <c r="B247" s="30" t="s">
        <v>582</v>
      </c>
      <c r="C247" s="30" t="s">
        <v>785</v>
      </c>
      <c r="D247" s="30" t="s">
        <v>27</v>
      </c>
      <c r="E247" s="30" t="s">
        <v>1102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440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hidden="1" customHeight="1" x14ac:dyDescent="0.2">
      <c r="A248" s="30">
        <v>2115</v>
      </c>
      <c r="B248" s="30" t="s">
        <v>26</v>
      </c>
      <c r="C248" s="30" t="s">
        <v>785</v>
      </c>
      <c r="D248" s="30" t="s">
        <v>27</v>
      </c>
      <c r="E248" s="30" t="s">
        <v>786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440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hidden="1" customHeight="1" x14ac:dyDescent="0.2">
      <c r="A249" s="30">
        <v>2116</v>
      </c>
      <c r="B249" s="30" t="s">
        <v>26</v>
      </c>
      <c r="C249" s="30" t="s">
        <v>785</v>
      </c>
      <c r="D249" s="30" t="s">
        <v>27</v>
      </c>
      <c r="E249" s="30" t="s">
        <v>787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440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hidden="1" customHeight="1" x14ac:dyDescent="0.2">
      <c r="A250" s="30">
        <v>2117</v>
      </c>
      <c r="B250" s="30" t="s">
        <v>26</v>
      </c>
      <c r="C250" s="30" t="s">
        <v>785</v>
      </c>
      <c r="D250" s="30" t="s">
        <v>27</v>
      </c>
      <c r="E250" s="30" t="s">
        <v>1103</v>
      </c>
      <c r="F250" s="36" t="str">
        <f>IF(ISBLANK(Table2[[#This Row],[unique_id]]), "", PROPER(SUBSTITUTE(Table2[[#This Row],[unique_id]], "_", " ")))</f>
        <v>Towel Rails Power</v>
      </c>
      <c r="G250" s="30" t="s">
        <v>451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440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hidden="1" customHeight="1" x14ac:dyDescent="0.2">
      <c r="A251" s="30">
        <v>2118</v>
      </c>
      <c r="B251" s="30" t="s">
        <v>582</v>
      </c>
      <c r="C251" s="30" t="s">
        <v>785</v>
      </c>
      <c r="D251" s="30" t="s">
        <v>27</v>
      </c>
      <c r="E251" s="30" t="s">
        <v>788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440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hidden="1" customHeight="1" x14ac:dyDescent="0.2">
      <c r="A252" s="30">
        <v>2119</v>
      </c>
      <c r="B252" s="30" t="s">
        <v>582</v>
      </c>
      <c r="C252" s="30" t="s">
        <v>785</v>
      </c>
      <c r="D252" s="30" t="s">
        <v>27</v>
      </c>
      <c r="E252" s="30" t="s">
        <v>789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440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hidden="1" customHeight="1" x14ac:dyDescent="0.2">
      <c r="A253" s="30">
        <v>2120</v>
      </c>
      <c r="B253" s="30" t="s">
        <v>26</v>
      </c>
      <c r="C253" s="30" t="s">
        <v>785</v>
      </c>
      <c r="D253" s="30" t="s">
        <v>27</v>
      </c>
      <c r="E253" s="30" t="s">
        <v>802</v>
      </c>
      <c r="F253" s="36" t="str">
        <f>IF(ISBLANK(Table2[[#This Row],[unique_id]]), "", PROPER(SUBSTITUTE(Table2[[#This Row],[unique_id]], "_", " ")))</f>
        <v>Audio Visual Devices Power</v>
      </c>
      <c r="G253" s="30" t="s">
        <v>803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hidden="1" customHeight="1" x14ac:dyDescent="0.2">
      <c r="A254" s="30">
        <v>2121</v>
      </c>
      <c r="B254" s="30" t="s">
        <v>26</v>
      </c>
      <c r="C254" s="30" t="s">
        <v>785</v>
      </c>
      <c r="D254" s="30" t="s">
        <v>27</v>
      </c>
      <c r="E254" s="30" t="s">
        <v>776</v>
      </c>
      <c r="F254" s="36" t="str">
        <f>IF(ISBLANK(Table2[[#This Row],[unique_id]]), "", PROPER(SUBSTITUTE(Table2[[#This Row],[unique_id]], "_", " ")))</f>
        <v>Servers Network Power</v>
      </c>
      <c r="G254" s="30" t="s">
        <v>770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hidden="1" customHeight="1" x14ac:dyDescent="0.2">
      <c r="A255" s="30">
        <v>2122</v>
      </c>
      <c r="B255" s="30" t="s">
        <v>26</v>
      </c>
      <c r="C255" s="30" t="s">
        <v>443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hidden="1" customHeight="1" x14ac:dyDescent="0.2">
      <c r="A256" s="30">
        <v>2123</v>
      </c>
      <c r="B256" s="30" t="s">
        <v>26</v>
      </c>
      <c r="C256" s="30" t="s">
        <v>785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439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hidden="1" customHeight="1" x14ac:dyDescent="0.2">
      <c r="A257" s="30">
        <v>2124</v>
      </c>
      <c r="B257" s="30" t="s">
        <v>26</v>
      </c>
      <c r="C257" s="30" t="s">
        <v>785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439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hidden="1" customHeight="1" x14ac:dyDescent="0.2">
      <c r="A258" s="30">
        <v>2125</v>
      </c>
      <c r="B258" s="30" t="s">
        <v>26</v>
      </c>
      <c r="C258" s="30" t="s">
        <v>785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439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hidden="1" customHeight="1" x14ac:dyDescent="0.2">
      <c r="A259" s="30">
        <v>2126</v>
      </c>
      <c r="B259" s="30" t="s">
        <v>26</v>
      </c>
      <c r="C259" s="30" t="s">
        <v>443</v>
      </c>
      <c r="D259" s="30" t="s">
        <v>333</v>
      </c>
      <c r="E259" s="30" t="s">
        <v>441</v>
      </c>
      <c r="F259" s="36" t="str">
        <f>IF(ISBLANK(Table2[[#This Row],[unique_id]]), "", PROPER(SUBSTITUTE(Table2[[#This Row],[unique_id]], "_", " ")))</f>
        <v>Graph Break</v>
      </c>
      <c r="G259" s="30" t="s">
        <v>442</v>
      </c>
      <c r="H259" s="30" t="s">
        <v>219</v>
      </c>
      <c r="I259" s="30" t="s">
        <v>141</v>
      </c>
      <c r="O259" s="31"/>
      <c r="P259" s="30"/>
      <c r="T259" s="37"/>
      <c r="U259" s="30" t="s">
        <v>439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hidden="1" customHeight="1" x14ac:dyDescent="0.2">
      <c r="A260" s="30">
        <v>2127</v>
      </c>
      <c r="B260" s="30" t="s">
        <v>26</v>
      </c>
      <c r="C260" s="30" t="s">
        <v>785</v>
      </c>
      <c r="D260" s="30" t="s">
        <v>27</v>
      </c>
      <c r="E260" s="30" t="s">
        <v>773</v>
      </c>
      <c r="F260" s="36" t="str">
        <f>IF(ISBLANK(Table2[[#This Row],[unique_id]]), "", PROPER(SUBSTITUTE(Table2[[#This Row],[unique_id]], "_", " ")))</f>
        <v>Lights Energy Daily</v>
      </c>
      <c r="G260" s="30" t="s">
        <v>798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439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hidden="1" customHeight="1" x14ac:dyDescent="0.2">
      <c r="A261" s="30">
        <v>2128</v>
      </c>
      <c r="B261" s="30" t="s">
        <v>26</v>
      </c>
      <c r="C261" s="30" t="s">
        <v>785</v>
      </c>
      <c r="D261" s="30" t="s">
        <v>27</v>
      </c>
      <c r="E261" s="30" t="s">
        <v>774</v>
      </c>
      <c r="F261" s="36" t="str">
        <f>IF(ISBLANK(Table2[[#This Row],[unique_id]]), "", PROPER(SUBSTITUTE(Table2[[#This Row],[unique_id]], "_", " ")))</f>
        <v>Fans Energy Daily</v>
      </c>
      <c r="G261" s="30" t="s">
        <v>797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439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hidden="1" customHeight="1" x14ac:dyDescent="0.2">
      <c r="A262" s="30">
        <v>2129</v>
      </c>
      <c r="B262" s="30" t="s">
        <v>26</v>
      </c>
      <c r="C262" s="30" t="s">
        <v>785</v>
      </c>
      <c r="D262" s="30" t="s">
        <v>27</v>
      </c>
      <c r="E262" s="30" t="s">
        <v>838</v>
      </c>
      <c r="F262" s="36" t="str">
        <f>IF(ISBLANK(Table2[[#This Row],[unique_id]]), "", PROPER(SUBSTITUTE(Table2[[#This Row],[unique_id]], "_", " ")))</f>
        <v>All Standby Energy Daily</v>
      </c>
      <c r="G262" s="30" t="s">
        <v>848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439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hidden="1" customHeight="1" x14ac:dyDescent="0.2">
      <c r="A263" s="30">
        <v>2130</v>
      </c>
      <c r="B263" s="30" t="s">
        <v>26</v>
      </c>
      <c r="C263" s="30" t="s">
        <v>785</v>
      </c>
      <c r="D263" s="30" t="s">
        <v>27</v>
      </c>
      <c r="E263" s="30" t="s">
        <v>1104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439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hidden="1" customHeight="1" x14ac:dyDescent="0.2">
      <c r="A264" s="30">
        <v>2131</v>
      </c>
      <c r="B264" s="30" t="s">
        <v>582</v>
      </c>
      <c r="C264" s="30" t="s">
        <v>785</v>
      </c>
      <c r="D264" s="30" t="s">
        <v>27</v>
      </c>
      <c r="E264" s="30" t="s">
        <v>1105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439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hidden="1" customHeight="1" x14ac:dyDescent="0.2">
      <c r="A265" s="30">
        <v>2132</v>
      </c>
      <c r="B265" s="30" t="s">
        <v>582</v>
      </c>
      <c r="C265" s="30" t="s">
        <v>785</v>
      </c>
      <c r="D265" s="30" t="s">
        <v>27</v>
      </c>
      <c r="E265" s="30" t="s">
        <v>1106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439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hidden="1" customHeight="1" x14ac:dyDescent="0.2">
      <c r="A266" s="30">
        <v>2133</v>
      </c>
      <c r="B266" s="30" t="s">
        <v>26</v>
      </c>
      <c r="C266" s="30" t="s">
        <v>785</v>
      </c>
      <c r="D266" s="30" t="s">
        <v>27</v>
      </c>
      <c r="E266" s="30" t="s">
        <v>1107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439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hidden="1" customHeight="1" x14ac:dyDescent="0.2">
      <c r="A267" s="30">
        <v>2134</v>
      </c>
      <c r="B267" s="30" t="s">
        <v>26</v>
      </c>
      <c r="C267" s="30" t="s">
        <v>785</v>
      </c>
      <c r="D267" s="30" t="s">
        <v>27</v>
      </c>
      <c r="E267" s="30" t="s">
        <v>1108</v>
      </c>
      <c r="F267" s="36" t="str">
        <f>IF(ISBLANK(Table2[[#This Row],[unique_id]]), "", PROPER(SUBSTITUTE(Table2[[#This Row],[unique_id]], "_", " ")))</f>
        <v>Water Booster Energy Daily</v>
      </c>
      <c r="G267" s="30" t="s">
        <v>1191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439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hidden="1" customHeight="1" x14ac:dyDescent="0.2">
      <c r="A268" s="30">
        <v>2135</v>
      </c>
      <c r="B268" s="30" t="s">
        <v>26</v>
      </c>
      <c r="C268" s="30" t="s">
        <v>785</v>
      </c>
      <c r="D268" s="30" t="s">
        <v>27</v>
      </c>
      <c r="E268" s="30" t="s">
        <v>1109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439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hidden="1" customHeight="1" x14ac:dyDescent="0.2">
      <c r="A269" s="30">
        <v>2136</v>
      </c>
      <c r="B269" s="30" t="s">
        <v>582</v>
      </c>
      <c r="C269" s="30" t="s">
        <v>785</v>
      </c>
      <c r="D269" s="30" t="s">
        <v>27</v>
      </c>
      <c r="E269" s="30" t="s">
        <v>1110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439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hidden="1" customHeight="1" x14ac:dyDescent="0.2">
      <c r="A270" s="30">
        <v>2137</v>
      </c>
      <c r="B270" s="30" t="s">
        <v>582</v>
      </c>
      <c r="C270" s="30" t="s">
        <v>785</v>
      </c>
      <c r="D270" s="30" t="s">
        <v>27</v>
      </c>
      <c r="E270" s="30" t="s">
        <v>1111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439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hidden="1" customHeight="1" x14ac:dyDescent="0.2">
      <c r="A271" s="30">
        <v>2138</v>
      </c>
      <c r="B271" s="30" t="s">
        <v>26</v>
      </c>
      <c r="C271" s="30" t="s">
        <v>785</v>
      </c>
      <c r="D271" s="30" t="s">
        <v>27</v>
      </c>
      <c r="E271" s="30" t="s">
        <v>790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439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hidden="1" customHeight="1" x14ac:dyDescent="0.2">
      <c r="A272" s="30">
        <v>2139</v>
      </c>
      <c r="B272" s="30" t="s">
        <v>26</v>
      </c>
      <c r="C272" s="30" t="s">
        <v>785</v>
      </c>
      <c r="D272" s="30" t="s">
        <v>27</v>
      </c>
      <c r="E272" s="30" t="s">
        <v>791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439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hidden="1" customHeight="1" x14ac:dyDescent="0.2">
      <c r="A273" s="30">
        <v>2140</v>
      </c>
      <c r="B273" s="30" t="s">
        <v>26</v>
      </c>
      <c r="C273" s="30" t="s">
        <v>785</v>
      </c>
      <c r="D273" s="30" t="s">
        <v>27</v>
      </c>
      <c r="E273" s="30" t="s">
        <v>1112</v>
      </c>
      <c r="F273" s="36" t="str">
        <f>IF(ISBLANK(Table2[[#This Row],[unique_id]]), "", PROPER(SUBSTITUTE(Table2[[#This Row],[unique_id]], "_", " ")))</f>
        <v>Towel Rails Energy Daily</v>
      </c>
      <c r="G273" s="30" t="s">
        <v>451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439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hidden="1" customHeight="1" x14ac:dyDescent="0.2">
      <c r="A274" s="30">
        <v>2141</v>
      </c>
      <c r="B274" s="30" t="s">
        <v>582</v>
      </c>
      <c r="C274" s="30" t="s">
        <v>785</v>
      </c>
      <c r="D274" s="30" t="s">
        <v>27</v>
      </c>
      <c r="E274" s="30" t="s">
        <v>792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439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hidden="1" customHeight="1" x14ac:dyDescent="0.2">
      <c r="A275" s="30">
        <v>2142</v>
      </c>
      <c r="B275" s="30" t="s">
        <v>582</v>
      </c>
      <c r="C275" s="30" t="s">
        <v>785</v>
      </c>
      <c r="D275" s="30" t="s">
        <v>27</v>
      </c>
      <c r="E275" s="30" t="s">
        <v>793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439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hidden="1" customHeight="1" x14ac:dyDescent="0.2">
      <c r="A276" s="30">
        <v>2143</v>
      </c>
      <c r="B276" s="30" t="s">
        <v>26</v>
      </c>
      <c r="C276" s="30" t="s">
        <v>785</v>
      </c>
      <c r="D276" s="30" t="s">
        <v>27</v>
      </c>
      <c r="E276" s="30" t="s">
        <v>804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803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439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hidden="1" customHeight="1" x14ac:dyDescent="0.2">
      <c r="A277" s="30">
        <v>2144</v>
      </c>
      <c r="B277" s="30" t="s">
        <v>26</v>
      </c>
      <c r="C277" s="30" t="s">
        <v>785</v>
      </c>
      <c r="D277" s="30" t="s">
        <v>27</v>
      </c>
      <c r="E277" s="30" t="s">
        <v>777</v>
      </c>
      <c r="F277" s="36" t="str">
        <f>IF(ISBLANK(Table2[[#This Row],[unique_id]]), "", PROPER(SUBSTITUTE(Table2[[#This Row],[unique_id]], "_", " ")))</f>
        <v>Servers Network Energy Daily</v>
      </c>
      <c r="G277" s="30" t="s">
        <v>770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439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hidden="1" customHeight="1" x14ac:dyDescent="0.2">
      <c r="A278" s="30">
        <v>2145</v>
      </c>
      <c r="B278" s="30" t="s">
        <v>26</v>
      </c>
      <c r="C278" s="30" t="s">
        <v>443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hidden="1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1041</v>
      </c>
      <c r="BC279" s="30" t="s">
        <v>397</v>
      </c>
      <c r="BD279" s="30" t="s">
        <v>181</v>
      </c>
      <c r="BF279" s="30" t="s">
        <v>398</v>
      </c>
      <c r="BG279" s="30" t="s">
        <v>396</v>
      </c>
      <c r="BK279" s="30" t="s">
        <v>1338</v>
      </c>
      <c r="BL279" s="41" t="s">
        <v>433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hidden="1" customHeight="1" x14ac:dyDescent="0.2">
      <c r="A280" s="30">
        <v>2500</v>
      </c>
      <c r="B280" s="30" t="s">
        <v>582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727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1165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1144</v>
      </c>
      <c r="BC280" s="30" t="s">
        <v>1146</v>
      </c>
      <c r="BD280" s="30" t="s">
        <v>1145</v>
      </c>
      <c r="BF280" s="30" t="s">
        <v>1000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hidden="1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727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1165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1287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1144</v>
      </c>
      <c r="BC281" s="30" t="s">
        <v>1146</v>
      </c>
      <c r="BD281" s="30" t="s">
        <v>1145</v>
      </c>
      <c r="BF281" s="30" t="s">
        <v>1000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hidden="1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727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726</v>
      </c>
      <c r="AE282" s="30" t="s">
        <v>289</v>
      </c>
      <c r="AF282" s="30">
        <v>200</v>
      </c>
      <c r="AG282" s="31" t="s">
        <v>34</v>
      </c>
      <c r="AH282" s="31"/>
      <c r="AI282" s="30" t="s">
        <v>1165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1288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1144</v>
      </c>
      <c r="BC282" s="30" t="s">
        <v>1146</v>
      </c>
      <c r="BD282" s="30" t="s">
        <v>1145</v>
      </c>
      <c r="BF282" s="30" t="s">
        <v>1000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hidden="1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727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726</v>
      </c>
      <c r="AE283" s="30" t="s">
        <v>290</v>
      </c>
      <c r="AF283" s="30">
        <v>200</v>
      </c>
      <c r="AG283" s="31" t="s">
        <v>34</v>
      </c>
      <c r="AH283" s="31"/>
      <c r="AI283" s="30" t="s">
        <v>1165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1289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1144</v>
      </c>
      <c r="BC283" s="30" t="s">
        <v>1146</v>
      </c>
      <c r="BD283" s="30" t="s">
        <v>1145</v>
      </c>
      <c r="BF283" s="30" t="s">
        <v>1000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hidden="1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1285</v>
      </c>
      <c r="F284" s="36" t="str">
        <f>IF(ISBLANK(Table2[[#This Row],[unique_id]]), "", PROPER(SUBSTITUTE(Table2[[#This Row],[unique_id]], "_", " ")))</f>
        <v>Network Certificate Expiry</v>
      </c>
      <c r="G284" s="30" t="s">
        <v>724</v>
      </c>
      <c r="H284" s="30" t="s">
        <v>727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725</v>
      </c>
      <c r="AF284" s="30">
        <v>200</v>
      </c>
      <c r="AG284" s="31" t="s">
        <v>34</v>
      </c>
      <c r="AH284" s="31"/>
      <c r="AI284" s="30" t="s">
        <v>1165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1290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1144</v>
      </c>
      <c r="BC284" s="30" t="s">
        <v>1146</v>
      </c>
      <c r="BD284" s="30" t="s">
        <v>1145</v>
      </c>
      <c r="BF284" s="30" t="s">
        <v>1000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hidden="1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1253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1256</v>
      </c>
      <c r="H285" s="30" t="s">
        <v>1252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1255</v>
      </c>
      <c r="AF285" s="30">
        <v>200</v>
      </c>
      <c r="AG285" s="31" t="s">
        <v>34</v>
      </c>
      <c r="AH285" s="31"/>
      <c r="AI285" s="30" t="s">
        <v>1165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1210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1144</v>
      </c>
      <c r="BC285" s="30" t="s">
        <v>1146</v>
      </c>
      <c r="BD285" s="30" t="s">
        <v>1145</v>
      </c>
      <c r="BF285" s="30" t="s">
        <v>1000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hidden="1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1254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1257</v>
      </c>
      <c r="H286" s="30" t="s">
        <v>1252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1255</v>
      </c>
      <c r="AF286" s="30">
        <v>200</v>
      </c>
      <c r="AG286" s="31" t="s">
        <v>34</v>
      </c>
      <c r="AH286" s="31"/>
      <c r="AI286" s="30" t="s">
        <v>1165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1210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1144</v>
      </c>
      <c r="BC286" s="30" t="s">
        <v>1146</v>
      </c>
      <c r="BD286" s="30" t="s">
        <v>1145</v>
      </c>
      <c r="BF286" s="30" t="s">
        <v>1000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hidden="1" customHeight="1" x14ac:dyDescent="0.2">
      <c r="A287" s="30">
        <v>2507</v>
      </c>
      <c r="B287" s="30" t="s">
        <v>582</v>
      </c>
      <c r="C287" s="30" t="s">
        <v>150</v>
      </c>
      <c r="D287" s="30" t="s">
        <v>310</v>
      </c>
      <c r="E287" s="30" t="s">
        <v>721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722</v>
      </c>
      <c r="H287" s="30" t="s">
        <v>719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723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hidden="1" customHeight="1" x14ac:dyDescent="0.2">
      <c r="A288" s="30">
        <v>2508</v>
      </c>
      <c r="B288" s="30" t="s">
        <v>26</v>
      </c>
      <c r="C288" s="30" t="s">
        <v>453</v>
      </c>
      <c r="D288" s="30" t="s">
        <v>27</v>
      </c>
      <c r="E288" s="30" t="s">
        <v>713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706</v>
      </c>
      <c r="H288" s="30" t="s">
        <v>719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hidden="1" customHeight="1" x14ac:dyDescent="0.2">
      <c r="A289" s="30">
        <v>2509</v>
      </c>
      <c r="B289" s="30" t="s">
        <v>26</v>
      </c>
      <c r="C289" s="30" t="s">
        <v>453</v>
      </c>
      <c r="D289" s="30" t="s">
        <v>27</v>
      </c>
      <c r="E289" s="30" t="s">
        <v>714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707</v>
      </c>
      <c r="H289" s="30" t="s">
        <v>719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hidden="1" customHeight="1" x14ac:dyDescent="0.2">
      <c r="A290" s="30">
        <v>2510</v>
      </c>
      <c r="B290" s="30" t="s">
        <v>26</v>
      </c>
      <c r="C290" s="30" t="s">
        <v>453</v>
      </c>
      <c r="D290" s="30" t="s">
        <v>27</v>
      </c>
      <c r="E290" s="30" t="s">
        <v>715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705</v>
      </c>
      <c r="H290" s="30" t="s">
        <v>719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hidden="1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717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620</v>
      </c>
      <c r="H291" s="30" t="s">
        <v>719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hidden="1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716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621</v>
      </c>
      <c r="H292" s="30" t="s">
        <v>719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hidden="1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718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711</v>
      </c>
      <c r="H293" s="30" t="s">
        <v>719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hidden="1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661</v>
      </c>
      <c r="H294" s="30" t="s">
        <v>720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1284</v>
      </c>
      <c r="BC294" s="30" t="s">
        <v>36</v>
      </c>
      <c r="BD294" s="30" t="s">
        <v>37</v>
      </c>
      <c r="BF294" s="30" t="s">
        <v>1087</v>
      </c>
      <c r="BG294" s="30" t="s">
        <v>498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hidden="1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712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661</v>
      </c>
      <c r="H295" s="30" t="s">
        <v>720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hidden="1" customHeight="1" x14ac:dyDescent="0.2">
      <c r="A296" s="30">
        <v>2516</v>
      </c>
      <c r="B296" s="30" t="s">
        <v>26</v>
      </c>
      <c r="C296" s="30" t="s">
        <v>1217</v>
      </c>
      <c r="D296" s="30" t="s">
        <v>148</v>
      </c>
      <c r="E296" s="30" t="s">
        <v>1219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1247</v>
      </c>
      <c r="H296" s="30" t="s">
        <v>1214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1215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1249</v>
      </c>
      <c r="AR296" s="30" t="s">
        <v>980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1218</v>
      </c>
      <c r="BC296" s="30" t="s">
        <v>1146</v>
      </c>
      <c r="BD296" s="30" t="s">
        <v>1145</v>
      </c>
      <c r="BF296" s="30" t="s">
        <v>1000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hidden="1" customHeight="1" x14ac:dyDescent="0.2">
      <c r="A297" s="30">
        <v>2517</v>
      </c>
      <c r="B297" s="30" t="s">
        <v>26</v>
      </c>
      <c r="C297" s="30" t="s">
        <v>1217</v>
      </c>
      <c r="D297" s="30" t="s">
        <v>148</v>
      </c>
      <c r="E297" s="30" t="s">
        <v>1220</v>
      </c>
      <c r="F297" s="30" t="str">
        <f>IF(ISBLANK(Table2[[#This Row],[unique_id]]), "", PROPER(SUBSTITUTE(Table2[[#This Row],[unique_id]], "_", " ")))</f>
        <v>Service Plex Availability</v>
      </c>
      <c r="G297" s="30" t="s">
        <v>1234</v>
      </c>
      <c r="H297" s="30" t="s">
        <v>1214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1215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1249</v>
      </c>
      <c r="AR297" s="30" t="s">
        <v>980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1218</v>
      </c>
      <c r="BC297" s="30" t="s">
        <v>1146</v>
      </c>
      <c r="BD297" s="30" t="s">
        <v>1145</v>
      </c>
      <c r="BF297" s="30" t="s">
        <v>1000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hidden="1" customHeight="1" x14ac:dyDescent="0.2">
      <c r="A298" s="30">
        <v>2518</v>
      </c>
      <c r="B298" s="30" t="s">
        <v>26</v>
      </c>
      <c r="C298" s="30" t="s">
        <v>1217</v>
      </c>
      <c r="D298" s="30" t="s">
        <v>148</v>
      </c>
      <c r="E298" s="30" t="s">
        <v>1221</v>
      </c>
      <c r="F298" s="30" t="str">
        <f>IF(ISBLANK(Table2[[#This Row],[unique_id]]), "", PROPER(SUBSTITUTE(Table2[[#This Row],[unique_id]], "_", " ")))</f>
        <v>Service Grafana Availability</v>
      </c>
      <c r="G298" s="30" t="s">
        <v>1235</v>
      </c>
      <c r="H298" s="30" t="s">
        <v>1214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1215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1249</v>
      </c>
      <c r="AR298" s="30" t="s">
        <v>980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1218</v>
      </c>
      <c r="BC298" s="30" t="s">
        <v>1146</v>
      </c>
      <c r="BD298" s="30" t="s">
        <v>1145</v>
      </c>
      <c r="BF298" s="30" t="s">
        <v>1000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hidden="1" customHeight="1" x14ac:dyDescent="0.2">
      <c r="A299" s="30">
        <v>2519</v>
      </c>
      <c r="B299" s="30" t="s">
        <v>26</v>
      </c>
      <c r="C299" s="30" t="s">
        <v>1217</v>
      </c>
      <c r="D299" s="30" t="s">
        <v>148</v>
      </c>
      <c r="E299" s="30" t="s">
        <v>1222</v>
      </c>
      <c r="F299" s="30" t="str">
        <f>IF(ISBLANK(Table2[[#This Row],[unique_id]]), "", PROPER(SUBSTITUTE(Table2[[#This Row],[unique_id]], "_", " ")))</f>
        <v>Service Wrangle Availability</v>
      </c>
      <c r="G299" s="30" t="s">
        <v>1236</v>
      </c>
      <c r="H299" s="30" t="s">
        <v>1214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1215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1249</v>
      </c>
      <c r="AR299" s="30" t="s">
        <v>980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1218</v>
      </c>
      <c r="BC299" s="30" t="s">
        <v>1146</v>
      </c>
      <c r="BD299" s="30" t="s">
        <v>1145</v>
      </c>
      <c r="BF299" s="30" t="s">
        <v>1000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hidden="1" customHeight="1" x14ac:dyDescent="0.2">
      <c r="A300" s="30">
        <v>2520</v>
      </c>
      <c r="B300" s="30" t="s">
        <v>26</v>
      </c>
      <c r="C300" s="30" t="s">
        <v>1217</v>
      </c>
      <c r="D300" s="30" t="s">
        <v>148</v>
      </c>
      <c r="E300" s="30" t="s">
        <v>1223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1214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1215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1249</v>
      </c>
      <c r="AR300" s="30" t="s">
        <v>980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1218</v>
      </c>
      <c r="BC300" s="30" t="s">
        <v>1146</v>
      </c>
      <c r="BD300" s="30" t="s">
        <v>1145</v>
      </c>
      <c r="BF300" s="30" t="s">
        <v>1000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hidden="1" customHeight="1" x14ac:dyDescent="0.2">
      <c r="A301" s="30">
        <v>2521</v>
      </c>
      <c r="B301" s="30" t="s">
        <v>26</v>
      </c>
      <c r="C301" s="30" t="s">
        <v>1217</v>
      </c>
      <c r="D301" s="30" t="s">
        <v>148</v>
      </c>
      <c r="E301" s="30" t="s">
        <v>1224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1214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1215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1249</v>
      </c>
      <c r="AR301" s="30" t="s">
        <v>980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1218</v>
      </c>
      <c r="BC301" s="30" t="s">
        <v>1146</v>
      </c>
      <c r="BD301" s="30" t="s">
        <v>1145</v>
      </c>
      <c r="BF301" s="30" t="s">
        <v>1000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hidden="1" customHeight="1" x14ac:dyDescent="0.2">
      <c r="A302" s="30">
        <v>2522</v>
      </c>
      <c r="B302" s="30" t="s">
        <v>26</v>
      </c>
      <c r="C302" s="30" t="s">
        <v>1217</v>
      </c>
      <c r="D302" s="30" t="s">
        <v>148</v>
      </c>
      <c r="E302" s="30" t="s">
        <v>1216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1237</v>
      </c>
      <c r="H302" s="30" t="s">
        <v>1214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1215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1249</v>
      </c>
      <c r="AR302" s="30" t="s">
        <v>980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1218</v>
      </c>
      <c r="BC302" s="30" t="s">
        <v>1146</v>
      </c>
      <c r="BD302" s="30" t="s">
        <v>1145</v>
      </c>
      <c r="BF302" s="30" t="s">
        <v>1000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hidden="1" customHeight="1" x14ac:dyDescent="0.2">
      <c r="A303" s="30">
        <v>2523</v>
      </c>
      <c r="B303" s="30" t="s">
        <v>26</v>
      </c>
      <c r="C303" s="30" t="s">
        <v>1217</v>
      </c>
      <c r="D303" s="30" t="s">
        <v>148</v>
      </c>
      <c r="E303" s="30" t="s">
        <v>1225</v>
      </c>
      <c r="F303" s="30" t="str">
        <f>IF(ISBLANK(Table2[[#This Row],[unique_id]]), "", PROPER(SUBSTITUTE(Table2[[#This Row],[unique_id]], "_", " ")))</f>
        <v>Service Weewx Availability</v>
      </c>
      <c r="G303" s="30" t="s">
        <v>1238</v>
      </c>
      <c r="H303" s="30" t="s">
        <v>1214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1215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1249</v>
      </c>
      <c r="AR303" s="30" t="s">
        <v>980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1218</v>
      </c>
      <c r="BC303" s="30" t="s">
        <v>1146</v>
      </c>
      <c r="BD303" s="30" t="s">
        <v>1145</v>
      </c>
      <c r="BF303" s="30" t="s">
        <v>1000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hidden="1" customHeight="1" x14ac:dyDescent="0.2">
      <c r="A304" s="30">
        <v>2524</v>
      </c>
      <c r="B304" s="30" t="s">
        <v>26</v>
      </c>
      <c r="C304" s="30" t="s">
        <v>1217</v>
      </c>
      <c r="D304" s="30" t="s">
        <v>148</v>
      </c>
      <c r="E304" s="30" t="s">
        <v>1226</v>
      </c>
      <c r="F304" s="30" t="str">
        <f>IF(ISBLANK(Table2[[#This Row],[unique_id]]), "", PROPER(SUBSTITUTE(Table2[[#This Row],[unique_id]], "_", " ")))</f>
        <v>Service Digitemp Availability</v>
      </c>
      <c r="G304" s="30" t="s">
        <v>1239</v>
      </c>
      <c r="H304" s="30" t="s">
        <v>1214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1215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1249</v>
      </c>
      <c r="AR304" s="30" t="s">
        <v>980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1218</v>
      </c>
      <c r="BC304" s="30" t="s">
        <v>1146</v>
      </c>
      <c r="BD304" s="30" t="s">
        <v>1145</v>
      </c>
      <c r="BF304" s="30" t="s">
        <v>1000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hidden="1" customHeight="1" x14ac:dyDescent="0.2">
      <c r="A305" s="30">
        <v>2525</v>
      </c>
      <c r="B305" s="30" t="s">
        <v>26</v>
      </c>
      <c r="C305" s="30" t="s">
        <v>1217</v>
      </c>
      <c r="D305" s="30" t="s">
        <v>148</v>
      </c>
      <c r="E305" s="30" t="s">
        <v>1227</v>
      </c>
      <c r="F305" s="30" t="str">
        <f>IF(ISBLANK(Table2[[#This Row],[unique_id]]), "", PROPER(SUBSTITUTE(Table2[[#This Row],[unique_id]], "_", " ")))</f>
        <v>Service Nginx Availability</v>
      </c>
      <c r="G305" s="30" t="s">
        <v>1240</v>
      </c>
      <c r="H305" s="30" t="s">
        <v>1214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1215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1249</v>
      </c>
      <c r="AR305" s="30" t="s">
        <v>980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1218</v>
      </c>
      <c r="BC305" s="30" t="s">
        <v>1146</v>
      </c>
      <c r="BD305" s="30" t="s">
        <v>1145</v>
      </c>
      <c r="BF305" s="30" t="s">
        <v>1000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hidden="1" customHeight="1" x14ac:dyDescent="0.2">
      <c r="A306" s="30">
        <v>2526</v>
      </c>
      <c r="B306" s="30" t="s">
        <v>26</v>
      </c>
      <c r="C306" s="30" t="s">
        <v>1217</v>
      </c>
      <c r="D306" s="30" t="s">
        <v>148</v>
      </c>
      <c r="E306" s="30" t="s">
        <v>1228</v>
      </c>
      <c r="F306" s="30" t="str">
        <f>IF(ISBLANK(Table2[[#This Row],[unique_id]]), "", PROPER(SUBSTITUTE(Table2[[#This Row],[unique_id]], "_", " ")))</f>
        <v>Service Influxdb Availability</v>
      </c>
      <c r="G306" s="30" t="s">
        <v>1241</v>
      </c>
      <c r="H306" s="30" t="s">
        <v>1214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1215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1249</v>
      </c>
      <c r="AR306" s="30" t="s">
        <v>980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1218</v>
      </c>
      <c r="BC306" s="30" t="s">
        <v>1146</v>
      </c>
      <c r="BD306" s="30" t="s">
        <v>1145</v>
      </c>
      <c r="BF306" s="30" t="s">
        <v>1000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hidden="1" customHeight="1" x14ac:dyDescent="0.2">
      <c r="A307" s="30">
        <v>2527</v>
      </c>
      <c r="B307" s="30" t="s">
        <v>26</v>
      </c>
      <c r="C307" s="30" t="s">
        <v>1217</v>
      </c>
      <c r="D307" s="30" t="s">
        <v>148</v>
      </c>
      <c r="E307" s="30" t="s">
        <v>1229</v>
      </c>
      <c r="F307" s="30" t="str">
        <f>IF(ISBLANK(Table2[[#This Row],[unique_id]]), "", PROPER(SUBSTITUTE(Table2[[#This Row],[unique_id]], "_", " ")))</f>
        <v>Service Mariadb Availability</v>
      </c>
      <c r="G307" s="30" t="s">
        <v>1242</v>
      </c>
      <c r="H307" s="30" t="s">
        <v>1214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1215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1249</v>
      </c>
      <c r="AR307" s="30" t="s">
        <v>980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1218</v>
      </c>
      <c r="BC307" s="30" t="s">
        <v>1146</v>
      </c>
      <c r="BD307" s="30" t="s">
        <v>1145</v>
      </c>
      <c r="BF307" s="30" t="s">
        <v>1000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hidden="1" customHeight="1" x14ac:dyDescent="0.2">
      <c r="A308" s="30">
        <v>2528</v>
      </c>
      <c r="B308" s="30" t="s">
        <v>26</v>
      </c>
      <c r="C308" s="30" t="s">
        <v>1217</v>
      </c>
      <c r="D308" s="30" t="s">
        <v>148</v>
      </c>
      <c r="E308" s="30" t="s">
        <v>1230</v>
      </c>
      <c r="F308" s="30" t="str">
        <f>IF(ISBLANK(Table2[[#This Row],[unique_id]]), "", PROPER(SUBSTITUTE(Table2[[#This Row],[unique_id]], "_", " ")))</f>
        <v>Service Postgres Availability</v>
      </c>
      <c r="G308" s="30" t="s">
        <v>1243</v>
      </c>
      <c r="H308" s="30" t="s">
        <v>1214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1215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1249</v>
      </c>
      <c r="AR308" s="30" t="s">
        <v>980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1218</v>
      </c>
      <c r="BC308" s="30" t="s">
        <v>1146</v>
      </c>
      <c r="BD308" s="30" t="s">
        <v>1145</v>
      </c>
      <c r="BF308" s="30" t="s">
        <v>1000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hidden="1" customHeight="1" x14ac:dyDescent="0.2">
      <c r="A309" s="30">
        <v>2529</v>
      </c>
      <c r="B309" s="30" t="s">
        <v>26</v>
      </c>
      <c r="C309" s="30" t="s">
        <v>1217</v>
      </c>
      <c r="D309" s="30" t="s">
        <v>148</v>
      </c>
      <c r="E309" s="30" t="s">
        <v>1231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1244</v>
      </c>
      <c r="H309" s="30" t="s">
        <v>1214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1215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1249</v>
      </c>
      <c r="AR309" s="30" t="s">
        <v>980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1218</v>
      </c>
      <c r="BC309" s="30" t="s">
        <v>1146</v>
      </c>
      <c r="BD309" s="30" t="s">
        <v>1145</v>
      </c>
      <c r="BF309" s="30" t="s">
        <v>1000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hidden="1" customHeight="1" x14ac:dyDescent="0.2">
      <c r="A310" s="30">
        <v>2530</v>
      </c>
      <c r="B310" s="30" t="s">
        <v>26</v>
      </c>
      <c r="C310" s="30" t="s">
        <v>1217</v>
      </c>
      <c r="D310" s="30" t="s">
        <v>148</v>
      </c>
      <c r="E310" s="30" t="s">
        <v>1232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1245</v>
      </c>
      <c r="H310" s="30" t="s">
        <v>1214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1215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1249</v>
      </c>
      <c r="AR310" s="30" t="s">
        <v>980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1218</v>
      </c>
      <c r="BC310" s="30" t="s">
        <v>1146</v>
      </c>
      <c r="BD310" s="30" t="s">
        <v>1145</v>
      </c>
      <c r="BF310" s="30" t="s">
        <v>1000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hidden="1" customHeight="1" x14ac:dyDescent="0.2">
      <c r="A311" s="30">
        <v>2531</v>
      </c>
      <c r="B311" s="30" t="s">
        <v>26</v>
      </c>
      <c r="C311" s="30" t="s">
        <v>1217</v>
      </c>
      <c r="D311" s="30" t="s">
        <v>148</v>
      </c>
      <c r="E311" s="30" t="s">
        <v>1233</v>
      </c>
      <c r="F311" s="30" t="str">
        <f>IF(ISBLANK(Table2[[#This Row],[unique_id]]), "", PROPER(SUBSTITUTE(Table2[[#This Row],[unique_id]], "_", " ")))</f>
        <v>Service Monitor Availability</v>
      </c>
      <c r="G311" s="30" t="s">
        <v>1246</v>
      </c>
      <c r="H311" s="30" t="s">
        <v>1214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1215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1249</v>
      </c>
      <c r="AR311" s="30" t="s">
        <v>980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1218</v>
      </c>
      <c r="BC311" s="30" t="s">
        <v>1146</v>
      </c>
      <c r="BD311" s="30" t="s">
        <v>1145</v>
      </c>
      <c r="BF311" s="30" t="s">
        <v>1000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hidden="1" customHeight="1" x14ac:dyDescent="0.2">
      <c r="A312" s="30">
        <v>2532</v>
      </c>
      <c r="B312" s="30" t="s">
        <v>582</v>
      </c>
      <c r="C312" s="30" t="s">
        <v>1217</v>
      </c>
      <c r="D312" s="30" t="s">
        <v>148</v>
      </c>
      <c r="E312" s="30" t="s">
        <v>1250</v>
      </c>
      <c r="F312" s="30" t="str">
        <f>IF(ISBLANK(Table2[[#This Row],[unique_id]]), "", PROPER(SUBSTITUTE(Table2[[#This Row],[unique_id]], "_", " ")))</f>
        <v>Host Flo Availability</v>
      </c>
      <c r="G312" s="30" t="s">
        <v>1080</v>
      </c>
      <c r="H312" s="30" t="s">
        <v>1248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1215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1249</v>
      </c>
      <c r="AR312" s="30" t="s">
        <v>980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1218</v>
      </c>
      <c r="BC312" s="30" t="s">
        <v>1146</v>
      </c>
      <c r="BD312" s="30" t="s">
        <v>1145</v>
      </c>
      <c r="BF312" s="30" t="s">
        <v>1000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hidden="1" customHeight="1" x14ac:dyDescent="0.2">
      <c r="A313" s="30">
        <v>2533</v>
      </c>
      <c r="B313" s="30" t="s">
        <v>26</v>
      </c>
      <c r="C313" s="30" t="s">
        <v>1217</v>
      </c>
      <c r="D313" s="30" t="s">
        <v>148</v>
      </c>
      <c r="E313" s="30" t="s">
        <v>1546</v>
      </c>
      <c r="F313" s="30" t="str">
        <f>IF(ISBLANK(Table2[[#This Row],[unique_id]]), "", PROPER(SUBSTITUTE(Table2[[#This Row],[unique_id]], "_", " ")))</f>
        <v>Host May Availability</v>
      </c>
      <c r="G313" s="30" t="s">
        <v>1545</v>
      </c>
      <c r="H313" s="30" t="s">
        <v>1248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1215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1249</v>
      </c>
      <c r="AR313" s="30" t="s">
        <v>980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1218</v>
      </c>
      <c r="BC313" s="30" t="s">
        <v>1146</v>
      </c>
      <c r="BD313" s="30" t="s">
        <v>1145</v>
      </c>
      <c r="BF313" s="30" t="s">
        <v>1000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hidden="1" customHeight="1" x14ac:dyDescent="0.2">
      <c r="A314" s="30">
        <v>2534</v>
      </c>
      <c r="B314" s="30" t="s">
        <v>26</v>
      </c>
      <c r="C314" s="30" t="s">
        <v>1217</v>
      </c>
      <c r="D314" s="30" t="s">
        <v>148</v>
      </c>
      <c r="E314" s="30" t="s">
        <v>1251</v>
      </c>
      <c r="F314" s="30" t="str">
        <f>IF(ISBLANK(Table2[[#This Row],[unique_id]]), "", PROPER(SUBSTITUTE(Table2[[#This Row],[unique_id]], "_", " ")))</f>
        <v>Host Meg Availability</v>
      </c>
      <c r="G314" s="30" t="s">
        <v>1268</v>
      </c>
      <c r="H314" s="30" t="s">
        <v>1248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1215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1249</v>
      </c>
      <c r="AR314" s="30" t="s">
        <v>980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1218</v>
      </c>
      <c r="BC314" s="30" t="s">
        <v>1146</v>
      </c>
      <c r="BD314" s="30" t="s">
        <v>1145</v>
      </c>
      <c r="BF314" s="30" t="s">
        <v>1000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hidden="1" customHeight="1" x14ac:dyDescent="0.2">
      <c r="A315" s="30">
        <v>2535</v>
      </c>
      <c r="B315" s="30" t="s">
        <v>26</v>
      </c>
      <c r="C315" s="30" t="s">
        <v>1217</v>
      </c>
      <c r="D315" s="30" t="s">
        <v>148</v>
      </c>
      <c r="E315" s="30" t="s">
        <v>1556</v>
      </c>
      <c r="F315" s="30" t="str">
        <f>IF(ISBLANK(Table2[[#This Row],[unique_id]]), "", PROPER(SUBSTITUTE(Table2[[#This Row],[unique_id]], "_", " ")))</f>
        <v>Host Jen Availability</v>
      </c>
      <c r="G315" s="30" t="s">
        <v>1563</v>
      </c>
      <c r="H315" s="30" t="s">
        <v>1248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1215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1249</v>
      </c>
      <c r="AR315" s="30" t="s">
        <v>980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1218</v>
      </c>
      <c r="BC315" s="30" t="s">
        <v>1146</v>
      </c>
      <c r="BD315" s="30" t="s">
        <v>1145</v>
      </c>
      <c r="BF315" s="30" t="s">
        <v>1000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hidden="1" customHeight="1" x14ac:dyDescent="0.2">
      <c r="A316" s="30">
        <v>2536</v>
      </c>
      <c r="B316" s="30" t="s">
        <v>26</v>
      </c>
      <c r="C316" s="30" t="s">
        <v>443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1248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hidden="1" customHeight="1" x14ac:dyDescent="0.2">
      <c r="A317" s="30">
        <v>2537</v>
      </c>
      <c r="B317" s="30" t="s">
        <v>26</v>
      </c>
      <c r="C317" s="30" t="s">
        <v>150</v>
      </c>
      <c r="D317" s="30" t="s">
        <v>611</v>
      </c>
      <c r="E317" s="30" t="s">
        <v>1431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1213</v>
      </c>
      <c r="H317" s="30" t="s">
        <v>612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hidden="1" customHeight="1" x14ac:dyDescent="0.2">
      <c r="A318" s="30">
        <v>2538</v>
      </c>
      <c r="B318" s="30" t="s">
        <v>26</v>
      </c>
      <c r="C318" s="30" t="s">
        <v>1269</v>
      </c>
      <c r="D318" s="30" t="s">
        <v>27</v>
      </c>
      <c r="E318" s="30" t="s">
        <v>1275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1270</v>
      </c>
      <c r="H318" s="30" t="s">
        <v>1272</v>
      </c>
      <c r="I318" s="30" t="s">
        <v>291</v>
      </c>
      <c r="K318" s="30" t="s">
        <v>1196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hidden="1" customHeight="1" x14ac:dyDescent="0.2">
      <c r="A319" s="30">
        <v>2539</v>
      </c>
      <c r="B319" s="30" t="s">
        <v>26</v>
      </c>
      <c r="C319" s="30" t="s">
        <v>1138</v>
      </c>
      <c r="D319" s="30" t="s">
        <v>27</v>
      </c>
      <c r="E319" s="30" t="s">
        <v>1139</v>
      </c>
      <c r="F319" s="36" t="str">
        <f>IF(ISBLANK(Table2[[#This Row],[unique_id]]), "", PROPER(SUBSTITUTE(Table2[[#This Row],[unique_id]], "_", " ")))</f>
        <v>Rack Top Temperature</v>
      </c>
      <c r="G319" s="30" t="s">
        <v>1141</v>
      </c>
      <c r="H319" s="30" t="s">
        <v>1272</v>
      </c>
      <c r="I319" s="30" t="s">
        <v>291</v>
      </c>
      <c r="K319" s="30" t="s">
        <v>1188</v>
      </c>
      <c r="O319" s="31"/>
      <c r="P319" s="30"/>
      <c r="T319" s="37"/>
      <c r="U319" s="30"/>
      <c r="V319" s="31" t="s">
        <v>1208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1165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1142</v>
      </c>
      <c r="BD319" s="30" t="s">
        <v>1138</v>
      </c>
      <c r="BF319" s="30" t="s">
        <v>1143</v>
      </c>
      <c r="BG319" s="30" t="s">
        <v>28</v>
      </c>
      <c r="BL319" s="30" t="s">
        <v>1164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hidden="1" customHeight="1" x14ac:dyDescent="0.2">
      <c r="A320" s="30">
        <v>2540</v>
      </c>
      <c r="B320" s="30" t="s">
        <v>26</v>
      </c>
      <c r="C320" s="30" t="s">
        <v>1138</v>
      </c>
      <c r="D320" s="30" t="s">
        <v>27</v>
      </c>
      <c r="E320" s="30" t="s">
        <v>1188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1141</v>
      </c>
      <c r="H320" s="30" t="s">
        <v>1272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439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hidden="1" customHeight="1" x14ac:dyDescent="0.2">
      <c r="A321" s="30">
        <v>2541</v>
      </c>
      <c r="B321" s="30" t="s">
        <v>26</v>
      </c>
      <c r="C321" s="30" t="s">
        <v>1138</v>
      </c>
      <c r="D321" s="30" t="s">
        <v>27</v>
      </c>
      <c r="E321" s="30" t="s">
        <v>1140</v>
      </c>
      <c r="F321" s="36" t="str">
        <f>IF(ISBLANK(Table2[[#This Row],[unique_id]]), "", PROPER(SUBSTITUTE(Table2[[#This Row],[unique_id]], "_", " ")))</f>
        <v>Rack Bottom Temperature</v>
      </c>
      <c r="G321" s="30" t="s">
        <v>1147</v>
      </c>
      <c r="H321" s="30" t="s">
        <v>1272</v>
      </c>
      <c r="I321" s="30" t="s">
        <v>291</v>
      </c>
      <c r="K321" s="30" t="s">
        <v>1189</v>
      </c>
      <c r="O321" s="31"/>
      <c r="P321" s="30"/>
      <c r="T321" s="37"/>
      <c r="U321" s="30"/>
      <c r="V321" s="31" t="s">
        <v>1208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1165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1142</v>
      </c>
      <c r="BD321" s="30" t="s">
        <v>1138</v>
      </c>
      <c r="BF321" s="30" t="s">
        <v>1143</v>
      </c>
      <c r="BG321" s="30" t="s">
        <v>28</v>
      </c>
      <c r="BL321" s="30" t="s">
        <v>1163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hidden="1" customHeight="1" x14ac:dyDescent="0.2">
      <c r="A322" s="30">
        <v>2542</v>
      </c>
      <c r="B322" s="30" t="s">
        <v>26</v>
      </c>
      <c r="C322" s="30" t="s">
        <v>1138</v>
      </c>
      <c r="D322" s="30" t="s">
        <v>27</v>
      </c>
      <c r="E322" s="30" t="s">
        <v>1189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1147</v>
      </c>
      <c r="H322" s="30" t="s">
        <v>1272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439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hidden="1" customHeight="1" x14ac:dyDescent="0.2">
      <c r="A323" s="30">
        <v>2543</v>
      </c>
      <c r="B323" s="30" t="s">
        <v>582</v>
      </c>
      <c r="C323" s="30" t="s">
        <v>1246</v>
      </c>
      <c r="D323" s="30" t="s">
        <v>27</v>
      </c>
      <c r="E323" s="30" t="s">
        <v>1258</v>
      </c>
      <c r="F323" s="30" t="str">
        <f>IF(ISBLANK(Table2[[#This Row],[unique_id]]), "", PROPER(SUBSTITUTE(Table2[[#This Row],[unique_id]], "_", " ")))</f>
        <v>Host Flo Temperature</v>
      </c>
      <c r="G323" s="30" t="s">
        <v>1080</v>
      </c>
      <c r="H323" s="30" t="s">
        <v>1272</v>
      </c>
      <c r="I323" s="30" t="s">
        <v>291</v>
      </c>
      <c r="K323" s="30" t="s">
        <v>1266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1263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1264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1436</v>
      </c>
      <c r="BC323" s="30" t="s">
        <v>1261</v>
      </c>
      <c r="BD323" s="30" t="s">
        <v>1260</v>
      </c>
      <c r="BF323" s="30" t="s">
        <v>1000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hidden="1" customHeight="1" x14ac:dyDescent="0.2">
      <c r="A324" s="30">
        <v>2544</v>
      </c>
      <c r="B324" s="30" t="s">
        <v>582</v>
      </c>
      <c r="C324" s="30" t="s">
        <v>1246</v>
      </c>
      <c r="D324" s="30" t="s">
        <v>27</v>
      </c>
      <c r="E324" s="30" t="s">
        <v>1266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1080</v>
      </c>
      <c r="H324" s="30" t="s">
        <v>1272</v>
      </c>
      <c r="I324" s="30" t="s">
        <v>291</v>
      </c>
      <c r="M324" s="30" t="s">
        <v>136</v>
      </c>
      <c r="O324" s="31"/>
      <c r="P324" s="30"/>
      <c r="T324" s="37"/>
      <c r="U324" s="30" t="s">
        <v>439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hidden="1" customHeight="1" x14ac:dyDescent="0.2">
      <c r="A325" s="30">
        <v>2545</v>
      </c>
      <c r="B325" s="30" t="s">
        <v>26</v>
      </c>
      <c r="C325" s="30" t="s">
        <v>1246</v>
      </c>
      <c r="D325" s="30" t="s">
        <v>27</v>
      </c>
      <c r="E325" s="30" t="s">
        <v>1547</v>
      </c>
      <c r="F325" s="30" t="str">
        <f>IF(ISBLANK(Table2[[#This Row],[unique_id]]), "", PROPER(SUBSTITUTE(Table2[[#This Row],[unique_id]], "_", " ")))</f>
        <v>Host May Temperature</v>
      </c>
      <c r="G325" s="30" t="s">
        <v>1545</v>
      </c>
      <c r="H325" s="30" t="s">
        <v>1272</v>
      </c>
      <c r="I325" s="30" t="s">
        <v>291</v>
      </c>
      <c r="K325" s="30" t="s">
        <v>1548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1553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1264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1554</v>
      </c>
      <c r="BC325" s="30" t="s">
        <v>1261</v>
      </c>
      <c r="BD325" s="30" t="s">
        <v>1260</v>
      </c>
      <c r="BF325" s="30" t="s">
        <v>1000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hidden="1" customHeight="1" x14ac:dyDescent="0.2">
      <c r="A326" s="30">
        <v>2546</v>
      </c>
      <c r="B326" s="30" t="s">
        <v>26</v>
      </c>
      <c r="C326" s="30" t="s">
        <v>1246</v>
      </c>
      <c r="D326" s="30" t="s">
        <v>27</v>
      </c>
      <c r="E326" s="30" t="s">
        <v>1548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1545</v>
      </c>
      <c r="H326" s="30" t="s">
        <v>1272</v>
      </c>
      <c r="I326" s="30" t="s">
        <v>291</v>
      </c>
      <c r="M326" s="30" t="s">
        <v>136</v>
      </c>
      <c r="O326" s="31"/>
      <c r="P326" s="30"/>
      <c r="T326" s="37"/>
      <c r="U326" s="30" t="s">
        <v>439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hidden="1" customHeight="1" x14ac:dyDescent="0.2">
      <c r="A327" s="30">
        <v>2547</v>
      </c>
      <c r="B327" s="30" t="s">
        <v>26</v>
      </c>
      <c r="C327" s="30" t="s">
        <v>1246</v>
      </c>
      <c r="D327" s="30" t="s">
        <v>27</v>
      </c>
      <c r="E327" s="30" t="s">
        <v>1259</v>
      </c>
      <c r="F327" s="30" t="str">
        <f>IF(ISBLANK(Table2[[#This Row],[unique_id]]), "", PROPER(SUBSTITUTE(Table2[[#This Row],[unique_id]], "_", " ")))</f>
        <v>Host Meg Temperature</v>
      </c>
      <c r="G327" s="30" t="s">
        <v>1268</v>
      </c>
      <c r="H327" s="30" t="s">
        <v>1272</v>
      </c>
      <c r="I327" s="30" t="s">
        <v>291</v>
      </c>
      <c r="K327" s="30" t="s">
        <v>1267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1165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1265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1437</v>
      </c>
      <c r="BC327" s="30" t="s">
        <v>1261</v>
      </c>
      <c r="BD327" s="30" t="s">
        <v>1260</v>
      </c>
      <c r="BF327" s="30" t="s">
        <v>1000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hidden="1" customHeight="1" x14ac:dyDescent="0.2">
      <c r="A328" s="30">
        <v>2548</v>
      </c>
      <c r="B328" s="30" t="s">
        <v>26</v>
      </c>
      <c r="C328" s="30" t="s">
        <v>1246</v>
      </c>
      <c r="D328" s="30" t="s">
        <v>27</v>
      </c>
      <c r="E328" s="30" t="s">
        <v>1267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1268</v>
      </c>
      <c r="H328" s="30" t="s">
        <v>1272</v>
      </c>
      <c r="I328" s="30" t="s">
        <v>291</v>
      </c>
      <c r="M328" s="30" t="s">
        <v>136</v>
      </c>
      <c r="O328" s="31"/>
      <c r="P328" s="30"/>
      <c r="T328" s="37"/>
      <c r="U328" s="30" t="s">
        <v>439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hidden="1" customHeight="1" x14ac:dyDescent="0.2">
      <c r="A329" s="30">
        <v>2549</v>
      </c>
      <c r="B329" s="30" t="s">
        <v>26</v>
      </c>
      <c r="C329" s="30" t="s">
        <v>1269</v>
      </c>
      <c r="D329" s="30" t="s">
        <v>27</v>
      </c>
      <c r="E329" s="30" t="s">
        <v>1277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1274</v>
      </c>
      <c r="H329" s="30" t="s">
        <v>1273</v>
      </c>
      <c r="I329" s="30" t="s">
        <v>291</v>
      </c>
      <c r="K329" s="30" t="s">
        <v>1187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hidden="1" customHeight="1" x14ac:dyDescent="0.2">
      <c r="A330" s="30">
        <v>2550</v>
      </c>
      <c r="B330" s="30" t="s">
        <v>26</v>
      </c>
      <c r="C330" s="30" t="s">
        <v>1269</v>
      </c>
      <c r="D330" s="30" t="s">
        <v>27</v>
      </c>
      <c r="E330" s="30" t="s">
        <v>1276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1531</v>
      </c>
      <c r="H330" s="30" t="s">
        <v>1271</v>
      </c>
      <c r="I330" s="30" t="s">
        <v>291</v>
      </c>
      <c r="K330" s="30" t="s">
        <v>1193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hidden="1" customHeight="1" x14ac:dyDescent="0.2">
      <c r="A331" s="30">
        <v>2551</v>
      </c>
      <c r="B331" s="30" t="s">
        <v>26</v>
      </c>
      <c r="C331" s="30" t="s">
        <v>1246</v>
      </c>
      <c r="D331" s="30" t="s">
        <v>27</v>
      </c>
      <c r="E331" s="30" t="s">
        <v>1562</v>
      </c>
      <c r="F331" s="30" t="str">
        <f>IF(ISBLANK(Table2[[#This Row],[unique_id]]), "", PROPER(SUBSTITUTE(Table2[[#This Row],[unique_id]], "_", " ")))</f>
        <v>Host Jen Temperature</v>
      </c>
      <c r="G331" s="30" t="s">
        <v>1563</v>
      </c>
      <c r="H331" s="30" t="s">
        <v>1271</v>
      </c>
      <c r="I331" s="30" t="s">
        <v>291</v>
      </c>
      <c r="K331" s="30" t="s">
        <v>1557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1558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1559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1564</v>
      </c>
      <c r="BC331" s="30" t="s">
        <v>1261</v>
      </c>
      <c r="BD331" s="30" t="s">
        <v>1260</v>
      </c>
      <c r="BF331" s="30" t="s">
        <v>1000</v>
      </c>
      <c r="BG331" s="30" t="s">
        <v>498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hidden="1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1557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1563</v>
      </c>
      <c r="H332" s="30" t="s">
        <v>1271</v>
      </c>
      <c r="I332" s="30" t="s">
        <v>291</v>
      </c>
      <c r="M332" s="30" t="s">
        <v>136</v>
      </c>
      <c r="O332" s="31"/>
      <c r="P332" s="30"/>
      <c r="T332" s="37"/>
      <c r="U332" s="30" t="s">
        <v>439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498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hidden="1" customHeight="1" x14ac:dyDescent="0.2">
      <c r="A333" s="30">
        <v>2553</v>
      </c>
      <c r="B333" s="30" t="s">
        <v>26</v>
      </c>
      <c r="C333" s="30" t="s">
        <v>628</v>
      </c>
      <c r="D333" s="30" t="s">
        <v>27</v>
      </c>
      <c r="E333" s="30" t="s">
        <v>666</v>
      </c>
      <c r="F333" s="36" t="str">
        <f>IF(ISBLANK(Table2[[#This Row],[unique_id]]), "", PROPER(SUBSTITUTE(Table2[[#This Row],[unique_id]], "_", " ")))</f>
        <v>Back Door Lock Battery</v>
      </c>
      <c r="G333" s="30" t="s">
        <v>652</v>
      </c>
      <c r="H333" s="30" t="s">
        <v>1212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hidden="1" customHeight="1" x14ac:dyDescent="0.2">
      <c r="A334" s="30">
        <v>2554</v>
      </c>
      <c r="B334" s="30" t="s">
        <v>26</v>
      </c>
      <c r="C334" s="30" t="s">
        <v>628</v>
      </c>
      <c r="D334" s="30" t="s">
        <v>27</v>
      </c>
      <c r="E334" s="30" t="s">
        <v>667</v>
      </c>
      <c r="F334" s="36" t="str">
        <f>IF(ISBLANK(Table2[[#This Row],[unique_id]]), "", PROPER(SUBSTITUTE(Table2[[#This Row],[unique_id]], "_", " ")))</f>
        <v>Front Door Lock Battery</v>
      </c>
      <c r="G334" s="30" t="s">
        <v>651</v>
      </c>
      <c r="H334" s="30" t="s">
        <v>1212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hidden="1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669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654</v>
      </c>
      <c r="H335" s="30" t="s">
        <v>1212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hidden="1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668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653</v>
      </c>
      <c r="H336" s="30" t="s">
        <v>1212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hidden="1" customHeight="1" x14ac:dyDescent="0.2">
      <c r="A337" s="30">
        <v>2557</v>
      </c>
      <c r="B337" s="30" t="s">
        <v>582</v>
      </c>
      <c r="C337" s="30" t="s">
        <v>460</v>
      </c>
      <c r="D337" s="30" t="s">
        <v>27</v>
      </c>
      <c r="E337" s="30" t="s">
        <v>488</v>
      </c>
      <c r="F337" s="36" t="str">
        <f>IF(ISBLANK(Table2[[#This Row],[unique_id]]), "", PROPER(SUBSTITUTE(Table2[[#This Row],[unique_id]], "_", " ")))</f>
        <v>Home Cube Remote Battery</v>
      </c>
      <c r="G337" s="30" t="s">
        <v>468</v>
      </c>
      <c r="H337" s="30" t="s">
        <v>1212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hidden="1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663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661</v>
      </c>
      <c r="H338" s="49" t="s">
        <v>1212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662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hidden="1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467</v>
      </c>
      <c r="H339" s="49" t="s">
        <v>1212</v>
      </c>
      <c r="I339" s="49" t="s">
        <v>291</v>
      </c>
      <c r="O339" s="51"/>
      <c r="T339" s="52"/>
      <c r="V339" s="51" t="s">
        <v>1286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1210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1284</v>
      </c>
      <c r="BC339" s="49" t="s">
        <v>36</v>
      </c>
      <c r="BD339" s="49" t="s">
        <v>37</v>
      </c>
      <c r="BF339" s="49" t="s">
        <v>1087</v>
      </c>
      <c r="BG339" s="49" t="s">
        <v>498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hidden="1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1463</v>
      </c>
      <c r="F340" s="36" t="str">
        <f>IF(ISBLANK(Table2[[#This Row],[unique_id]]), "", PROPER(SUBSTITUTE(Table2[[#This Row],[unique_id]], "_", " ")))</f>
        <v>Office Pantry Battery</v>
      </c>
      <c r="G340" s="30" t="s">
        <v>461</v>
      </c>
      <c r="H340" s="30" t="s">
        <v>1212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1002</v>
      </c>
      <c r="BC340" s="30" t="s">
        <v>1004</v>
      </c>
      <c r="BD340" s="30" t="s">
        <v>128</v>
      </c>
      <c r="BF340" s="30" t="s">
        <v>426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hidden="1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1464</v>
      </c>
      <c r="F341" s="36" t="str">
        <f>IF(ISBLANK(Table2[[#This Row],[unique_id]]), "", PROPER(SUBSTITUTE(Table2[[#This Row],[unique_id]], "_", " ")))</f>
        <v>Office Lounge Battery</v>
      </c>
      <c r="G341" s="30" t="s">
        <v>462</v>
      </c>
      <c r="H341" s="30" t="s">
        <v>1212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1002</v>
      </c>
      <c r="BC341" s="30" t="s">
        <v>1004</v>
      </c>
      <c r="BD341" s="30" t="s">
        <v>128</v>
      </c>
      <c r="BF341" s="30" t="s">
        <v>426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hidden="1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1465</v>
      </c>
      <c r="F342" s="36" t="str">
        <f>IF(ISBLANK(Table2[[#This Row],[unique_id]]), "", PROPER(SUBSTITUTE(Table2[[#This Row],[unique_id]], "_", " ")))</f>
        <v>Office Dining Battery</v>
      </c>
      <c r="G342" s="30" t="s">
        <v>463</v>
      </c>
      <c r="H342" s="30" t="s">
        <v>1212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1002</v>
      </c>
      <c r="BC342" s="30" t="s">
        <v>1004</v>
      </c>
      <c r="BD342" s="30" t="s">
        <v>128</v>
      </c>
      <c r="BF342" s="30" t="s">
        <v>426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hidden="1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1466</v>
      </c>
      <c r="F343" s="36" t="str">
        <f>IF(ISBLANK(Table2[[#This Row],[unique_id]]), "", PROPER(SUBSTITUTE(Table2[[#This Row],[unique_id]], "_", " ")))</f>
        <v>Office Basement Battery</v>
      </c>
      <c r="G343" s="30" t="s">
        <v>464</v>
      </c>
      <c r="H343" s="30" t="s">
        <v>1212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1002</v>
      </c>
      <c r="BC343" s="30" t="s">
        <v>1004</v>
      </c>
      <c r="BD343" s="30" t="s">
        <v>128</v>
      </c>
      <c r="BF343" s="30" t="s">
        <v>426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hidden="1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744</v>
      </c>
      <c r="F344" s="36" t="str">
        <f>IF(ISBLANK(Table2[[#This Row],[unique_id]]), "", PROPER(SUBSTITUTE(Table2[[#This Row],[unique_id]], "_", " ")))</f>
        <v>Parents Move Battery</v>
      </c>
      <c r="G344" s="30" t="s">
        <v>465</v>
      </c>
      <c r="H344" s="30" t="s">
        <v>1212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hidden="1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743</v>
      </c>
      <c r="F345" s="36" t="str">
        <f>IF(ISBLANK(Table2[[#This Row],[unique_id]]), "", PROPER(SUBSTITUTE(Table2[[#This Row],[unique_id]], "_", " ")))</f>
        <v>Kitchen Move Battery</v>
      </c>
      <c r="G345" s="30" t="s">
        <v>466</v>
      </c>
      <c r="H345" s="30" t="s">
        <v>1212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hidden="1" customHeight="1" x14ac:dyDescent="0.2">
      <c r="A346" s="30">
        <v>2566</v>
      </c>
      <c r="B346" s="30" t="s">
        <v>26</v>
      </c>
      <c r="C346" s="30" t="s">
        <v>443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1212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hidden="1" customHeight="1" x14ac:dyDescent="0.2">
      <c r="A347" s="30">
        <v>2567</v>
      </c>
      <c r="B347" s="30" t="s">
        <v>26</v>
      </c>
      <c r="C347" s="30" t="s">
        <v>785</v>
      </c>
      <c r="D347" s="30" t="s">
        <v>27</v>
      </c>
      <c r="E347" s="30" t="s">
        <v>836</v>
      </c>
      <c r="F347" s="36" t="str">
        <f>IF(ISBLANK(Table2[[#This Row],[unique_id]]), "", PROPER(SUBSTITUTE(Table2[[#This Row],[unique_id]], "_", " ")))</f>
        <v>All Standby</v>
      </c>
      <c r="G347" s="30" t="s">
        <v>837</v>
      </c>
      <c r="H347" s="30" t="s">
        <v>529</v>
      </c>
      <c r="I347" s="30" t="s">
        <v>291</v>
      </c>
      <c r="O347" s="31" t="s">
        <v>796</v>
      </c>
      <c r="P347" s="30"/>
      <c r="R347" s="41"/>
      <c r="T347" s="37" t="s">
        <v>835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hidden="1" customHeight="1" x14ac:dyDescent="0.2">
      <c r="A348" s="30">
        <v>2568</v>
      </c>
      <c r="B348" s="30" t="s">
        <v>26</v>
      </c>
      <c r="C348" s="30" t="s">
        <v>816</v>
      </c>
      <c r="D348" s="30" t="s">
        <v>148</v>
      </c>
      <c r="E348" s="37" t="s">
        <v>1094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529</v>
      </c>
      <c r="I348" s="30" t="s">
        <v>291</v>
      </c>
      <c r="O348" s="31" t="s">
        <v>796</v>
      </c>
      <c r="P348" s="30" t="s">
        <v>165</v>
      </c>
      <c r="Q348" s="30" t="s">
        <v>768</v>
      </c>
      <c r="R348" s="41" t="s">
        <v>753</v>
      </c>
      <c r="S348" s="30" t="str">
        <f>Table2[[#This Row],[friendly_name]]</f>
        <v>Lounge TV</v>
      </c>
      <c r="T348" s="37" t="s">
        <v>1091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991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hidden="1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1093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529</v>
      </c>
      <c r="I349" s="30" t="s">
        <v>291</v>
      </c>
      <c r="M349" s="30" t="s">
        <v>257</v>
      </c>
      <c r="O349" s="31" t="s">
        <v>796</v>
      </c>
      <c r="P349" s="30" t="s">
        <v>165</v>
      </c>
      <c r="Q349" s="30" t="s">
        <v>768</v>
      </c>
      <c r="R349" s="41" t="s">
        <v>753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991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988</v>
      </c>
      <c r="BK349" s="30" t="s">
        <v>1339</v>
      </c>
      <c r="BL349" s="30" t="s">
        <v>350</v>
      </c>
      <c r="BM349" s="30" t="s">
        <v>1381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hidden="1" customHeight="1" x14ac:dyDescent="0.2">
      <c r="A350" s="55">
        <v>2570</v>
      </c>
      <c r="B350" s="55" t="s">
        <v>582</v>
      </c>
      <c r="C350" s="55" t="s">
        <v>816</v>
      </c>
      <c r="D350" s="55" t="s">
        <v>148</v>
      </c>
      <c r="E350" s="56" t="s">
        <v>1507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800</v>
      </c>
      <c r="H350" s="55" t="s">
        <v>529</v>
      </c>
      <c r="I350" s="55" t="s">
        <v>291</v>
      </c>
      <c r="O350" s="58" t="s">
        <v>796</v>
      </c>
      <c r="P350" s="55" t="s">
        <v>165</v>
      </c>
      <c r="Q350" s="55" t="s">
        <v>768</v>
      </c>
      <c r="R350" s="61" t="s">
        <v>753</v>
      </c>
      <c r="S350" s="55" t="str">
        <f>Table2[[#This Row],[friendly_name]]</f>
        <v>Lounge Sub</v>
      </c>
      <c r="T350" s="56" t="s">
        <v>1091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1032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hidden="1" customHeight="1" x14ac:dyDescent="0.2">
      <c r="A351" s="55">
        <v>2571</v>
      </c>
      <c r="B351" s="55" t="s">
        <v>582</v>
      </c>
      <c r="C351" s="55" t="s">
        <v>233</v>
      </c>
      <c r="D351" s="55" t="s">
        <v>134</v>
      </c>
      <c r="E351" s="55" t="s">
        <v>1508</v>
      </c>
      <c r="F351" s="57" t="str">
        <f>IF(ISBLANK(Table2[[#This Row],[unique_id]]), "", PROPER(SUBSTITUTE(Table2[[#This Row],[unique_id]], "_", " ")))</f>
        <v>Broken Lounge Sub Plug</v>
      </c>
      <c r="G351" s="55" t="s">
        <v>800</v>
      </c>
      <c r="H351" s="55" t="s">
        <v>529</v>
      </c>
      <c r="I351" s="55" t="s">
        <v>291</v>
      </c>
      <c r="M351" s="55" t="s">
        <v>257</v>
      </c>
      <c r="O351" s="58" t="s">
        <v>796</v>
      </c>
      <c r="P351" s="55" t="s">
        <v>165</v>
      </c>
      <c r="Q351" s="55" t="s">
        <v>768</v>
      </c>
      <c r="R351" s="61" t="s">
        <v>753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801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1032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987</v>
      </c>
      <c r="BK351" s="55" t="s">
        <v>1339</v>
      </c>
      <c r="BL351" s="55" t="s">
        <v>340</v>
      </c>
      <c r="BM351" s="55" t="s">
        <v>1382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hidden="1" customHeight="1" x14ac:dyDescent="0.2">
      <c r="A352" s="55">
        <v>2572</v>
      </c>
      <c r="B352" s="55" t="s">
        <v>582</v>
      </c>
      <c r="C352" s="55" t="s">
        <v>816</v>
      </c>
      <c r="D352" s="55" t="s">
        <v>148</v>
      </c>
      <c r="E352" s="56" t="s">
        <v>1509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529</v>
      </c>
      <c r="I352" s="55" t="s">
        <v>291</v>
      </c>
      <c r="O352" s="58" t="s">
        <v>796</v>
      </c>
      <c r="P352" s="55" t="s">
        <v>165</v>
      </c>
      <c r="Q352" s="55" t="s">
        <v>768</v>
      </c>
      <c r="R352" s="55" t="s">
        <v>529</v>
      </c>
      <c r="S352" s="55" t="str">
        <f>Table2[[#This Row],[friendly_name]]</f>
        <v>Study Outlet</v>
      </c>
      <c r="T352" s="56" t="s">
        <v>1090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1030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hidden="1" customHeight="1" x14ac:dyDescent="0.2">
      <c r="A353" s="55">
        <v>2573</v>
      </c>
      <c r="B353" s="55" t="s">
        <v>582</v>
      </c>
      <c r="C353" s="55" t="s">
        <v>233</v>
      </c>
      <c r="D353" s="55" t="s">
        <v>134</v>
      </c>
      <c r="E353" s="55" t="s">
        <v>1510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529</v>
      </c>
      <c r="I353" s="55" t="s">
        <v>291</v>
      </c>
      <c r="M353" s="55" t="s">
        <v>257</v>
      </c>
      <c r="O353" s="58" t="s">
        <v>796</v>
      </c>
      <c r="P353" s="55" t="s">
        <v>165</v>
      </c>
      <c r="Q353" s="55" t="s">
        <v>768</v>
      </c>
      <c r="R353" s="55" t="s">
        <v>529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1030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987</v>
      </c>
      <c r="BK353" s="55" t="s">
        <v>1339</v>
      </c>
      <c r="BL353" s="55" t="s">
        <v>352</v>
      </c>
      <c r="BM353" s="55" t="s">
        <v>1383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hidden="1" customHeight="1" x14ac:dyDescent="0.2">
      <c r="A354" s="55">
        <v>2574</v>
      </c>
      <c r="B354" s="55" t="s">
        <v>582</v>
      </c>
      <c r="C354" s="55" t="s">
        <v>816</v>
      </c>
      <c r="D354" s="55" t="s">
        <v>148</v>
      </c>
      <c r="E354" s="56" t="s">
        <v>1511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529</v>
      </c>
      <c r="I354" s="55" t="s">
        <v>291</v>
      </c>
      <c r="O354" s="58" t="s">
        <v>796</v>
      </c>
      <c r="P354" s="55" t="s">
        <v>165</v>
      </c>
      <c r="Q354" s="55" t="s">
        <v>768</v>
      </c>
      <c r="R354" s="55" t="s">
        <v>529</v>
      </c>
      <c r="S354" s="55" t="str">
        <f>Table2[[#This Row],[friendly_name]]</f>
        <v>Office Outlet</v>
      </c>
      <c r="T354" s="56" t="s">
        <v>1090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1030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hidden="1" customHeight="1" x14ac:dyDescent="0.2">
      <c r="A355" s="55">
        <v>2575</v>
      </c>
      <c r="B355" s="55" t="s">
        <v>582</v>
      </c>
      <c r="C355" s="55" t="s">
        <v>233</v>
      </c>
      <c r="D355" s="55" t="s">
        <v>134</v>
      </c>
      <c r="E355" s="55" t="s">
        <v>1512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529</v>
      </c>
      <c r="I355" s="55" t="s">
        <v>291</v>
      </c>
      <c r="M355" s="55" t="s">
        <v>257</v>
      </c>
      <c r="O355" s="58" t="s">
        <v>796</v>
      </c>
      <c r="P355" s="55" t="s">
        <v>165</v>
      </c>
      <c r="Q355" s="55" t="s">
        <v>768</v>
      </c>
      <c r="R355" s="55" t="s">
        <v>529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1030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988</v>
      </c>
      <c r="BK355" s="55" t="s">
        <v>1339</v>
      </c>
      <c r="BL355" s="55" t="s">
        <v>353</v>
      </c>
      <c r="BM355" s="55" t="s">
        <v>1384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hidden="1" customHeight="1" x14ac:dyDescent="0.2">
      <c r="A356" s="55">
        <v>2576</v>
      </c>
      <c r="B356" s="55" t="s">
        <v>582</v>
      </c>
      <c r="C356" s="55" t="s">
        <v>816</v>
      </c>
      <c r="D356" s="55" t="s">
        <v>148</v>
      </c>
      <c r="E356" s="56" t="s">
        <v>1513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529</v>
      </c>
      <c r="I356" s="55" t="s">
        <v>291</v>
      </c>
      <c r="O356" s="58" t="s">
        <v>796</v>
      </c>
      <c r="P356" s="55" t="s">
        <v>165</v>
      </c>
      <c r="Q356" s="55" t="s">
        <v>769</v>
      </c>
      <c r="R356" s="55" t="s">
        <v>779</v>
      </c>
      <c r="S356" s="55" t="str">
        <f>Table2[[#This Row],[friendly_name]]</f>
        <v>Dish Washer</v>
      </c>
      <c r="T356" s="56" t="s">
        <v>1090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hidden="1" customHeight="1" x14ac:dyDescent="0.2">
      <c r="A357" s="55">
        <v>2577</v>
      </c>
      <c r="B357" s="55" t="s">
        <v>582</v>
      </c>
      <c r="C357" s="55" t="s">
        <v>233</v>
      </c>
      <c r="D357" s="55" t="s">
        <v>134</v>
      </c>
      <c r="E357" s="55" t="s">
        <v>1514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529</v>
      </c>
      <c r="I357" s="55" t="s">
        <v>291</v>
      </c>
      <c r="M357" s="55" t="s">
        <v>257</v>
      </c>
      <c r="O357" s="58" t="s">
        <v>796</v>
      </c>
      <c r="P357" s="55" t="s">
        <v>165</v>
      </c>
      <c r="Q357" s="55" t="s">
        <v>769</v>
      </c>
      <c r="R357" s="55" t="s">
        <v>779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988</v>
      </c>
      <c r="BK357" s="55" t="s">
        <v>1339</v>
      </c>
      <c r="BL357" s="55" t="s">
        <v>343</v>
      </c>
      <c r="BM357" s="55" t="s">
        <v>1385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hidden="1" customHeight="1" x14ac:dyDescent="0.2">
      <c r="A358" s="30">
        <v>2578</v>
      </c>
      <c r="B358" s="30" t="s">
        <v>26</v>
      </c>
      <c r="C358" s="30" t="s">
        <v>816</v>
      </c>
      <c r="D358" s="30" t="s">
        <v>148</v>
      </c>
      <c r="E358" s="37" t="s">
        <v>973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529</v>
      </c>
      <c r="I358" s="30" t="s">
        <v>291</v>
      </c>
      <c r="O358" s="31" t="s">
        <v>796</v>
      </c>
      <c r="P358" s="30" t="s">
        <v>165</v>
      </c>
      <c r="Q358" s="30" t="s">
        <v>769</v>
      </c>
      <c r="R358" s="30" t="s">
        <v>779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hidden="1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843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529</v>
      </c>
      <c r="I359" s="30" t="s">
        <v>291</v>
      </c>
      <c r="M359" s="30" t="s">
        <v>257</v>
      </c>
      <c r="O359" s="31" t="s">
        <v>796</v>
      </c>
      <c r="P359" s="30" t="s">
        <v>165</v>
      </c>
      <c r="Q359" s="30" t="s">
        <v>769</v>
      </c>
      <c r="R359" s="30" t="s">
        <v>779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988</v>
      </c>
      <c r="BK359" s="30" t="s">
        <v>1339</v>
      </c>
      <c r="BL359" s="30" t="s">
        <v>356</v>
      </c>
      <c r="BM359" s="30" t="s">
        <v>1397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hidden="1" customHeight="1" x14ac:dyDescent="0.2">
      <c r="A360" s="55">
        <v>2580</v>
      </c>
      <c r="B360" s="55" t="s">
        <v>582</v>
      </c>
      <c r="C360" s="55" t="s">
        <v>816</v>
      </c>
      <c r="D360" s="55" t="s">
        <v>148</v>
      </c>
      <c r="E360" s="56" t="s">
        <v>1515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529</v>
      </c>
      <c r="I360" s="55" t="s">
        <v>291</v>
      </c>
      <c r="O360" s="58" t="s">
        <v>796</v>
      </c>
      <c r="P360" s="55" t="s">
        <v>165</v>
      </c>
      <c r="Q360" s="55" t="s">
        <v>769</v>
      </c>
      <c r="R360" s="55" t="s">
        <v>779</v>
      </c>
      <c r="S360" s="55" t="str">
        <f>Table2[[#This Row],[friendly_name]]</f>
        <v>Clothes Dryer</v>
      </c>
      <c r="T360" s="56" t="s">
        <v>1090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hidden="1" customHeight="1" x14ac:dyDescent="0.2">
      <c r="A361" s="55">
        <v>2581</v>
      </c>
      <c r="B361" s="55" t="s">
        <v>582</v>
      </c>
      <c r="C361" s="55" t="s">
        <v>233</v>
      </c>
      <c r="D361" s="55" t="s">
        <v>134</v>
      </c>
      <c r="E361" s="55" t="s">
        <v>1516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529</v>
      </c>
      <c r="I361" s="55" t="s">
        <v>291</v>
      </c>
      <c r="M361" s="55" t="s">
        <v>257</v>
      </c>
      <c r="O361" s="58" t="s">
        <v>796</v>
      </c>
      <c r="P361" s="55" t="s">
        <v>165</v>
      </c>
      <c r="Q361" s="55" t="s">
        <v>769</v>
      </c>
      <c r="R361" s="55" t="s">
        <v>779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987</v>
      </c>
      <c r="BK361" s="55" t="s">
        <v>1339</v>
      </c>
      <c r="BL361" s="55" t="s">
        <v>344</v>
      </c>
      <c r="BM361" s="55" t="s">
        <v>1386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hidden="1" customHeight="1" x14ac:dyDescent="0.2">
      <c r="A362" s="55">
        <v>2582</v>
      </c>
      <c r="B362" s="55" t="s">
        <v>582</v>
      </c>
      <c r="C362" s="55" t="s">
        <v>816</v>
      </c>
      <c r="D362" s="55" t="s">
        <v>148</v>
      </c>
      <c r="E362" s="56" t="s">
        <v>1517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529</v>
      </c>
      <c r="I362" s="55" t="s">
        <v>291</v>
      </c>
      <c r="O362" s="58" t="s">
        <v>796</v>
      </c>
      <c r="P362" s="55" t="s">
        <v>165</v>
      </c>
      <c r="Q362" s="55" t="s">
        <v>769</v>
      </c>
      <c r="R362" s="55" t="s">
        <v>779</v>
      </c>
      <c r="S362" s="55" t="str">
        <f>Table2[[#This Row],[friendly_name]]</f>
        <v>Washing Machine</v>
      </c>
      <c r="T362" s="56" t="s">
        <v>1090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hidden="1" customHeight="1" x14ac:dyDescent="0.2">
      <c r="A363" s="55">
        <v>2583</v>
      </c>
      <c r="B363" s="55" t="s">
        <v>582</v>
      </c>
      <c r="C363" s="55" t="s">
        <v>233</v>
      </c>
      <c r="D363" s="55" t="s">
        <v>134</v>
      </c>
      <c r="E363" s="55" t="s">
        <v>1518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529</v>
      </c>
      <c r="I363" s="55" t="s">
        <v>291</v>
      </c>
      <c r="M363" s="55" t="s">
        <v>257</v>
      </c>
      <c r="O363" s="58" t="s">
        <v>796</v>
      </c>
      <c r="P363" s="55" t="s">
        <v>165</v>
      </c>
      <c r="Q363" s="55" t="s">
        <v>769</v>
      </c>
      <c r="R363" s="55" t="s">
        <v>779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987</v>
      </c>
      <c r="BK363" s="55" t="s">
        <v>1339</v>
      </c>
      <c r="BL363" s="55" t="s">
        <v>345</v>
      </c>
      <c r="BM363" s="55" t="s">
        <v>1387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hidden="1" customHeight="1" x14ac:dyDescent="0.2">
      <c r="A364" s="30">
        <v>2584</v>
      </c>
      <c r="B364" s="30" t="s">
        <v>26</v>
      </c>
      <c r="C364" s="30" t="s">
        <v>816</v>
      </c>
      <c r="D364" s="30" t="s">
        <v>148</v>
      </c>
      <c r="E364" s="37" t="s">
        <v>975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529</v>
      </c>
      <c r="I364" s="30" t="s">
        <v>291</v>
      </c>
      <c r="O364" s="31" t="s">
        <v>796</v>
      </c>
      <c r="P364" s="30" t="s">
        <v>165</v>
      </c>
      <c r="Q364" s="30" t="s">
        <v>768</v>
      </c>
      <c r="R364" s="30" t="s">
        <v>780</v>
      </c>
      <c r="S364" s="30" t="str">
        <f>Table2[[#This Row],[friendly_name]]</f>
        <v>Kitchen Fridge</v>
      </c>
      <c r="T364" s="37" t="s">
        <v>1091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1033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hidden="1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845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529</v>
      </c>
      <c r="I365" s="30" t="s">
        <v>291</v>
      </c>
      <c r="M365" s="30" t="s">
        <v>257</v>
      </c>
      <c r="O365" s="31" t="s">
        <v>796</v>
      </c>
      <c r="P365" s="30" t="s">
        <v>165</v>
      </c>
      <c r="Q365" s="30" t="s">
        <v>768</v>
      </c>
      <c r="R365" s="30" t="s">
        <v>780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1033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988</v>
      </c>
      <c r="BK365" s="30" t="s">
        <v>1339</v>
      </c>
      <c r="BL365" s="30" t="s">
        <v>347</v>
      </c>
      <c r="BM365" s="30" t="s">
        <v>1389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hidden="1" customHeight="1" x14ac:dyDescent="0.2">
      <c r="A366" s="30">
        <v>2586</v>
      </c>
      <c r="B366" s="30" t="s">
        <v>26</v>
      </c>
      <c r="C366" s="30" t="s">
        <v>816</v>
      </c>
      <c r="D366" s="30" t="s">
        <v>148</v>
      </c>
      <c r="E366" s="37" t="s">
        <v>976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529</v>
      </c>
      <c r="I366" s="30" t="s">
        <v>291</v>
      </c>
      <c r="O366" s="31" t="s">
        <v>796</v>
      </c>
      <c r="P366" s="30" t="s">
        <v>165</v>
      </c>
      <c r="Q366" s="30" t="s">
        <v>768</v>
      </c>
      <c r="R366" s="30" t="s">
        <v>780</v>
      </c>
      <c r="S366" s="30" t="str">
        <f>Table2[[#This Row],[friendly_name]]</f>
        <v>Deck Freezer</v>
      </c>
      <c r="T366" s="37" t="s">
        <v>1091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1034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hidden="1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846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529</v>
      </c>
      <c r="I367" s="30" t="s">
        <v>291</v>
      </c>
      <c r="M367" s="30" t="s">
        <v>257</v>
      </c>
      <c r="O367" s="31" t="s">
        <v>796</v>
      </c>
      <c r="P367" s="30" t="s">
        <v>165</v>
      </c>
      <c r="Q367" s="30" t="s">
        <v>768</v>
      </c>
      <c r="R367" s="30" t="s">
        <v>780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1034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988</v>
      </c>
      <c r="BK367" s="30" t="s">
        <v>1339</v>
      </c>
      <c r="BL367" s="30" t="s">
        <v>348</v>
      </c>
      <c r="BM367" s="30" t="s">
        <v>1390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hidden="1" customHeight="1" x14ac:dyDescent="0.2">
      <c r="A368" s="55">
        <v>2588</v>
      </c>
      <c r="B368" s="55" t="s">
        <v>582</v>
      </c>
      <c r="C368" s="55" t="s">
        <v>816</v>
      </c>
      <c r="D368" s="55" t="s">
        <v>148</v>
      </c>
      <c r="E368" s="56" t="s">
        <v>1519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529</v>
      </c>
      <c r="I368" s="55" t="s">
        <v>291</v>
      </c>
      <c r="O368" s="58" t="s">
        <v>796</v>
      </c>
      <c r="P368" s="55" t="s">
        <v>165</v>
      </c>
      <c r="Q368" s="55" t="s">
        <v>768</v>
      </c>
      <c r="R368" s="55" t="s">
        <v>529</v>
      </c>
      <c r="S368" s="55" t="str">
        <f>Table2[[#This Row],[friendly_name]]</f>
        <v>Battery Charger</v>
      </c>
      <c r="T368" s="56" t="s">
        <v>1090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hidden="1" customHeight="1" x14ac:dyDescent="0.2">
      <c r="A369" s="55">
        <v>2589</v>
      </c>
      <c r="B369" s="55" t="s">
        <v>582</v>
      </c>
      <c r="C369" s="55" t="s">
        <v>233</v>
      </c>
      <c r="D369" s="55" t="s">
        <v>134</v>
      </c>
      <c r="E369" s="55" t="s">
        <v>1520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529</v>
      </c>
      <c r="I369" s="55" t="s">
        <v>291</v>
      </c>
      <c r="M369" s="55" t="s">
        <v>257</v>
      </c>
      <c r="O369" s="58" t="s">
        <v>796</v>
      </c>
      <c r="P369" s="55" t="s">
        <v>165</v>
      </c>
      <c r="Q369" s="55" t="s">
        <v>768</v>
      </c>
      <c r="R369" s="55" t="s">
        <v>529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987</v>
      </c>
      <c r="BK369" s="55" t="s">
        <v>1339</v>
      </c>
      <c r="BL369" s="55" t="s">
        <v>341</v>
      </c>
      <c r="BM369" s="55" t="s">
        <v>1391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hidden="1" customHeight="1" x14ac:dyDescent="0.2">
      <c r="A370" s="55">
        <v>2590</v>
      </c>
      <c r="B370" s="55" t="s">
        <v>582</v>
      </c>
      <c r="C370" s="55" t="s">
        <v>816</v>
      </c>
      <c r="D370" s="55" t="s">
        <v>148</v>
      </c>
      <c r="E370" s="56" t="s">
        <v>1521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529</v>
      </c>
      <c r="I370" s="55" t="s">
        <v>291</v>
      </c>
      <c r="O370" s="58" t="s">
        <v>796</v>
      </c>
      <c r="P370" s="55" t="s">
        <v>165</v>
      </c>
      <c r="Q370" s="55" t="s">
        <v>768</v>
      </c>
      <c r="R370" s="55" t="s">
        <v>529</v>
      </c>
      <c r="S370" s="55" t="str">
        <f>Table2[[#This Row],[friendly_name]]</f>
        <v>Vacuum Charger</v>
      </c>
      <c r="T370" s="56" t="s">
        <v>1090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hidden="1" customHeight="1" x14ac:dyDescent="0.2">
      <c r="A371" s="55">
        <v>2591</v>
      </c>
      <c r="B371" s="55" t="s">
        <v>582</v>
      </c>
      <c r="C371" s="55" t="s">
        <v>233</v>
      </c>
      <c r="D371" s="55" t="s">
        <v>134</v>
      </c>
      <c r="E371" s="55" t="s">
        <v>1522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529</v>
      </c>
      <c r="I371" s="55" t="s">
        <v>291</v>
      </c>
      <c r="M371" s="55" t="s">
        <v>257</v>
      </c>
      <c r="O371" s="58" t="s">
        <v>796</v>
      </c>
      <c r="P371" s="55" t="s">
        <v>165</v>
      </c>
      <c r="Q371" s="55" t="s">
        <v>768</v>
      </c>
      <c r="R371" s="55" t="s">
        <v>529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988</v>
      </c>
      <c r="BK371" s="55" t="s">
        <v>1339</v>
      </c>
      <c r="BL371" s="55" t="s">
        <v>342</v>
      </c>
      <c r="BM371" s="55" t="s">
        <v>1392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hidden="1" customHeight="1" x14ac:dyDescent="0.2">
      <c r="A372" s="55">
        <v>2592</v>
      </c>
      <c r="B372" s="55" t="s">
        <v>582</v>
      </c>
      <c r="C372" s="55" t="s">
        <v>816</v>
      </c>
      <c r="D372" s="55" t="s">
        <v>148</v>
      </c>
      <c r="E372" s="56" t="s">
        <v>1523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829</v>
      </c>
      <c r="H372" s="55" t="s">
        <v>529</v>
      </c>
      <c r="I372" s="55" t="s">
        <v>291</v>
      </c>
      <c r="O372" s="58" t="s">
        <v>796</v>
      </c>
      <c r="P372" s="55" t="s">
        <v>165</v>
      </c>
      <c r="Q372" s="55" t="s">
        <v>768</v>
      </c>
      <c r="R372" s="61" t="s">
        <v>753</v>
      </c>
      <c r="S372" s="55" t="str">
        <f>Table2[[#This Row],[friendly_name]]</f>
        <v>Ada Tablet</v>
      </c>
      <c r="T372" s="56" t="s">
        <v>1090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829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hidden="1" customHeight="1" x14ac:dyDescent="0.2">
      <c r="A373" s="55">
        <v>2593</v>
      </c>
      <c r="B373" s="55" t="s">
        <v>582</v>
      </c>
      <c r="C373" s="55" t="s">
        <v>233</v>
      </c>
      <c r="D373" s="55" t="s">
        <v>134</v>
      </c>
      <c r="E373" s="55" t="s">
        <v>1524</v>
      </c>
      <c r="F373" s="57" t="str">
        <f>IF(ISBLANK(Table2[[#This Row],[unique_id]]), "", PROPER(SUBSTITUTE(Table2[[#This Row],[unique_id]], "_", " ")))</f>
        <v>Broken Ada Tablet Plug</v>
      </c>
      <c r="G373" s="55" t="s">
        <v>829</v>
      </c>
      <c r="H373" s="55" t="s">
        <v>529</v>
      </c>
      <c r="I373" s="55" t="s">
        <v>291</v>
      </c>
      <c r="M373" s="55" t="s">
        <v>257</v>
      </c>
      <c r="O373" s="58" t="s">
        <v>796</v>
      </c>
      <c r="P373" s="55" t="s">
        <v>165</v>
      </c>
      <c r="Q373" s="55" t="s">
        <v>768</v>
      </c>
      <c r="R373" s="61" t="s">
        <v>753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830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829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987</v>
      </c>
      <c r="BK373" s="55" t="s">
        <v>1339</v>
      </c>
      <c r="BL373" s="55" t="s">
        <v>808</v>
      </c>
      <c r="BM373" s="55" t="s">
        <v>1393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hidden="1" customHeight="1" x14ac:dyDescent="0.2">
      <c r="A374" s="55">
        <v>2594</v>
      </c>
      <c r="B374" s="55" t="s">
        <v>582</v>
      </c>
      <c r="C374" s="55" t="s">
        <v>816</v>
      </c>
      <c r="D374" s="55" t="s">
        <v>148</v>
      </c>
      <c r="E374" s="56" t="s">
        <v>1549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1550</v>
      </c>
      <c r="H374" s="55" t="s">
        <v>529</v>
      </c>
      <c r="I374" s="55" t="s">
        <v>291</v>
      </c>
      <c r="O374" s="58" t="s">
        <v>796</v>
      </c>
      <c r="R374" s="55" t="s">
        <v>809</v>
      </c>
      <c r="S374" s="55" t="str">
        <f>Table2[[#This Row],[friendly_name]]</f>
        <v>Server May</v>
      </c>
      <c r="T374" s="56" t="s">
        <v>1090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1555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hidden="1" customHeight="1" x14ac:dyDescent="0.2">
      <c r="A375" s="55">
        <v>2595</v>
      </c>
      <c r="B375" s="55" t="s">
        <v>582</v>
      </c>
      <c r="C375" s="55" t="s">
        <v>233</v>
      </c>
      <c r="D375" s="55" t="s">
        <v>134</v>
      </c>
      <c r="E375" s="55" t="s">
        <v>1551</v>
      </c>
      <c r="F375" s="57" t="str">
        <f>IF(ISBLANK(Table2[[#This Row],[unique_id]]), "", PROPER(SUBSTITUTE(Table2[[#This Row],[unique_id]], "_", " ")))</f>
        <v>Broken Server May Plug</v>
      </c>
      <c r="G375" s="55" t="s">
        <v>1550</v>
      </c>
      <c r="H375" s="55" t="s">
        <v>529</v>
      </c>
      <c r="I375" s="55" t="s">
        <v>291</v>
      </c>
      <c r="M375" s="55" t="s">
        <v>257</v>
      </c>
      <c r="O375" s="58" t="s">
        <v>796</v>
      </c>
      <c r="R375" s="55" t="s">
        <v>809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1555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988</v>
      </c>
      <c r="BK375" s="55" t="s">
        <v>1339</v>
      </c>
      <c r="BL375" s="55" t="s">
        <v>812</v>
      </c>
      <c r="BM375" s="55" t="s">
        <v>1394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hidden="1" customHeight="1" x14ac:dyDescent="0.2">
      <c r="A376" s="55">
        <v>2596</v>
      </c>
      <c r="B376" s="55" t="s">
        <v>582</v>
      </c>
      <c r="C376" s="55" t="s">
        <v>816</v>
      </c>
      <c r="D376" s="55" t="s">
        <v>148</v>
      </c>
      <c r="E376" s="56" t="s">
        <v>1525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813</v>
      </c>
      <c r="H376" s="55" t="s">
        <v>529</v>
      </c>
      <c r="I376" s="55" t="s">
        <v>291</v>
      </c>
      <c r="O376" s="58" t="s">
        <v>796</v>
      </c>
      <c r="R376" s="55" t="s">
        <v>809</v>
      </c>
      <c r="S376" s="55" t="str">
        <f>Table2[[#This Row],[friendly_name]]</f>
        <v>Server Meg</v>
      </c>
      <c r="T376" s="56" t="s">
        <v>1090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1081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hidden="1" customHeight="1" x14ac:dyDescent="0.2">
      <c r="A377" s="55">
        <v>2597</v>
      </c>
      <c r="B377" s="55" t="s">
        <v>582</v>
      </c>
      <c r="C377" s="55" t="s">
        <v>233</v>
      </c>
      <c r="D377" s="55" t="s">
        <v>134</v>
      </c>
      <c r="E377" s="55" t="s">
        <v>1526</v>
      </c>
      <c r="F377" s="57" t="str">
        <f>IF(ISBLANK(Table2[[#This Row],[unique_id]]), "", PROPER(SUBSTITUTE(Table2[[#This Row],[unique_id]], "_", " ")))</f>
        <v>Broken Server Meg Plug</v>
      </c>
      <c r="G377" s="60" t="s">
        <v>813</v>
      </c>
      <c r="H377" s="55" t="s">
        <v>529</v>
      </c>
      <c r="I377" s="55" t="s">
        <v>291</v>
      </c>
      <c r="M377" s="55" t="s">
        <v>257</v>
      </c>
      <c r="O377" s="58" t="s">
        <v>796</v>
      </c>
      <c r="R377" s="55" t="s">
        <v>809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1081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988</v>
      </c>
      <c r="BK377" s="55" t="s">
        <v>1339</v>
      </c>
      <c r="BL377" s="55" t="s">
        <v>811</v>
      </c>
      <c r="BM377" s="55" t="s">
        <v>1395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hidden="1" customHeight="1" x14ac:dyDescent="0.2">
      <c r="A378" s="30">
        <v>2598</v>
      </c>
      <c r="B378" s="30" t="s">
        <v>26</v>
      </c>
      <c r="C378" s="30" t="s">
        <v>816</v>
      </c>
      <c r="D378" s="30" t="s">
        <v>148</v>
      </c>
      <c r="E378" s="37" t="s">
        <v>1560</v>
      </c>
      <c r="F378" s="36" t="str">
        <f>IF(ISBLANK(Table2[[#This Row],[unique_id]]), "", PROPER(SUBSTITUTE(Table2[[#This Row],[unique_id]], "_", " ")))</f>
        <v>Template Server Jen Plug Proxy</v>
      </c>
      <c r="G378" s="30" t="s">
        <v>1565</v>
      </c>
      <c r="H378" s="30" t="s">
        <v>529</v>
      </c>
      <c r="I378" s="30" t="s">
        <v>291</v>
      </c>
      <c r="O378" s="31" t="s">
        <v>796</v>
      </c>
      <c r="P378" s="30" t="s">
        <v>165</v>
      </c>
      <c r="Q378" s="30" t="s">
        <v>768</v>
      </c>
      <c r="R378" s="30" t="s">
        <v>770</v>
      </c>
      <c r="S378" s="30" t="s">
        <v>1565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498</v>
      </c>
      <c r="BB378" s="30" t="s">
        <v>1566</v>
      </c>
      <c r="BC378" s="30" t="s">
        <v>360</v>
      </c>
      <c r="BD378" s="30" t="s">
        <v>233</v>
      </c>
      <c r="BF378" s="30" t="s">
        <v>363</v>
      </c>
      <c r="BG378" s="30" t="s">
        <v>498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hidden="1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1561</v>
      </c>
      <c r="F379" s="36" t="str">
        <f>IF(ISBLANK(Table2[[#This Row],[unique_id]]), "", PROPER(SUBSTITUTE(Table2[[#This Row],[unique_id]], "_", " ")))</f>
        <v>Server Jen Plug</v>
      </c>
      <c r="G379" s="30" t="s">
        <v>1565</v>
      </c>
      <c r="H379" s="30" t="s">
        <v>529</v>
      </c>
      <c r="I379" s="30" t="s">
        <v>291</v>
      </c>
      <c r="M379" s="30" t="s">
        <v>257</v>
      </c>
      <c r="O379" s="31" t="s">
        <v>796</v>
      </c>
      <c r="P379" s="30" t="s">
        <v>165</v>
      </c>
      <c r="Q379" s="30" t="s">
        <v>768</v>
      </c>
      <c r="R379" s="30" t="s">
        <v>770</v>
      </c>
      <c r="S379" s="30" t="s">
        <v>1565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498</v>
      </c>
      <c r="BB379" s="30" t="s">
        <v>1566</v>
      </c>
      <c r="BC379" s="30" t="s">
        <v>360</v>
      </c>
      <c r="BD379" s="30" t="s">
        <v>233</v>
      </c>
      <c r="BF379" s="30" t="s">
        <v>363</v>
      </c>
      <c r="BG379" s="30" t="s">
        <v>498</v>
      </c>
      <c r="BJ379" s="30" t="s">
        <v>988</v>
      </c>
      <c r="BK379" s="30" t="s">
        <v>1339</v>
      </c>
      <c r="BL379" s="30" t="s">
        <v>349</v>
      </c>
      <c r="BM379" s="30" t="s">
        <v>1396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hidden="1" customHeight="1" x14ac:dyDescent="0.2">
      <c r="A380" s="30">
        <v>2600</v>
      </c>
      <c r="B380" s="30" t="s">
        <v>26</v>
      </c>
      <c r="C380" s="30" t="s">
        <v>816</v>
      </c>
      <c r="D380" s="30" t="s">
        <v>148</v>
      </c>
      <c r="E380" s="37" t="s">
        <v>977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529</v>
      </c>
      <c r="I380" s="30" t="s">
        <v>291</v>
      </c>
      <c r="O380" s="31" t="s">
        <v>796</v>
      </c>
      <c r="P380" s="30" t="s">
        <v>165</v>
      </c>
      <c r="Q380" s="30" t="s">
        <v>768</v>
      </c>
      <c r="R380" s="30" t="s">
        <v>770</v>
      </c>
      <c r="S380" s="30" t="str">
        <f>Table2[[#This Row],[friendly_name]]</f>
        <v>Server Rack</v>
      </c>
      <c r="T380" s="37" t="s">
        <v>1092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1030</v>
      </c>
      <c r="BC380" s="30" t="s">
        <v>924</v>
      </c>
      <c r="BD380" s="30" t="s">
        <v>1133</v>
      </c>
      <c r="BF380" s="30" t="s">
        <v>896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hidden="1" customHeight="1" x14ac:dyDescent="0.2">
      <c r="A381" s="30">
        <v>2601</v>
      </c>
      <c r="B381" s="30" t="s">
        <v>26</v>
      </c>
      <c r="C381" s="30" t="s">
        <v>701</v>
      </c>
      <c r="D381" s="30" t="s">
        <v>134</v>
      </c>
      <c r="E381" s="30" t="s">
        <v>847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529</v>
      </c>
      <c r="I381" s="30" t="s">
        <v>291</v>
      </c>
      <c r="M381" s="30" t="s">
        <v>257</v>
      </c>
      <c r="O381" s="31" t="s">
        <v>796</v>
      </c>
      <c r="P381" s="30" t="s">
        <v>165</v>
      </c>
      <c r="Q381" s="30" t="s">
        <v>768</v>
      </c>
      <c r="R381" s="30" t="s">
        <v>770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1131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906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925</v>
      </c>
      <c r="AO381" s="30" t="s">
        <v>926</v>
      </c>
      <c r="AP381" s="30" t="s">
        <v>915</v>
      </c>
      <c r="AQ381" s="30" t="s">
        <v>916</v>
      </c>
      <c r="AR381" s="30" t="s">
        <v>980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1030</v>
      </c>
      <c r="BC381" s="30" t="s">
        <v>924</v>
      </c>
      <c r="BD381" s="30" t="s">
        <v>1133</v>
      </c>
      <c r="BF381" s="30" t="s">
        <v>896</v>
      </c>
      <c r="BG381" s="30" t="s">
        <v>28</v>
      </c>
      <c r="BK381" s="30" t="s">
        <v>1339</v>
      </c>
      <c r="BL381" s="30" t="s">
        <v>923</v>
      </c>
      <c r="BM381" s="30" t="s">
        <v>1398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hidden="1" customHeight="1" x14ac:dyDescent="0.2">
      <c r="A382" s="30">
        <v>2602</v>
      </c>
      <c r="B382" s="30" t="s">
        <v>26</v>
      </c>
      <c r="C382" s="30" t="s">
        <v>701</v>
      </c>
      <c r="D382" s="30" t="s">
        <v>27</v>
      </c>
      <c r="E382" s="30" t="s">
        <v>978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529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907</v>
      </c>
      <c r="AF382" s="30">
        <v>10</v>
      </c>
      <c r="AG382" s="31" t="s">
        <v>34</v>
      </c>
      <c r="AH382" s="31" t="s">
        <v>906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925</v>
      </c>
      <c r="AO382" s="30" t="s">
        <v>926</v>
      </c>
      <c r="AP382" s="30" t="s">
        <v>915</v>
      </c>
      <c r="AQ382" s="30" t="s">
        <v>916</v>
      </c>
      <c r="AR382" s="30" t="s">
        <v>1127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1030</v>
      </c>
      <c r="BC382" s="30" t="s">
        <v>924</v>
      </c>
      <c r="BD382" s="30" t="s">
        <v>1133</v>
      </c>
      <c r="BF382" s="30" t="s">
        <v>896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hidden="1" customHeight="1" x14ac:dyDescent="0.2">
      <c r="A383" s="30">
        <v>2603</v>
      </c>
      <c r="B383" s="30" t="s">
        <v>26</v>
      </c>
      <c r="C383" s="30" t="s">
        <v>701</v>
      </c>
      <c r="D383" s="30" t="s">
        <v>27</v>
      </c>
      <c r="E383" s="30" t="s">
        <v>979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529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908</v>
      </c>
      <c r="AF383" s="30">
        <v>10</v>
      </c>
      <c r="AG383" s="31" t="s">
        <v>34</v>
      </c>
      <c r="AH383" s="31" t="s">
        <v>906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925</v>
      </c>
      <c r="AO383" s="30" t="s">
        <v>926</v>
      </c>
      <c r="AP383" s="30" t="s">
        <v>915</v>
      </c>
      <c r="AQ383" s="30" t="s">
        <v>916</v>
      </c>
      <c r="AR383" s="30" t="s">
        <v>1128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1030</v>
      </c>
      <c r="BC383" s="30" t="s">
        <v>924</v>
      </c>
      <c r="BD383" s="30" t="s">
        <v>1133</v>
      </c>
      <c r="BF383" s="30" t="s">
        <v>896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hidden="1" customHeight="1" x14ac:dyDescent="0.2">
      <c r="A384" s="30">
        <v>2604</v>
      </c>
      <c r="B384" s="30" t="s">
        <v>26</v>
      </c>
      <c r="C384" s="30" t="s">
        <v>816</v>
      </c>
      <c r="D384" s="30" t="s">
        <v>148</v>
      </c>
      <c r="E384" s="37" t="s">
        <v>1117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1540</v>
      </c>
      <c r="H384" s="30" t="s">
        <v>529</v>
      </c>
      <c r="I384" s="30" t="s">
        <v>291</v>
      </c>
      <c r="O384" s="31" t="s">
        <v>796</v>
      </c>
      <c r="P384" s="30" t="s">
        <v>165</v>
      </c>
      <c r="Q384" s="30" t="s">
        <v>768</v>
      </c>
      <c r="R384" s="30" t="s">
        <v>770</v>
      </c>
      <c r="S384" s="30" t="str">
        <f>Table2[[#This Row],[friendly_name]]</f>
        <v>Ceiling Network Devices</v>
      </c>
      <c r="T384" s="37" t="s">
        <v>1092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924</v>
      </c>
      <c r="BD384" s="30" t="s">
        <v>1133</v>
      </c>
      <c r="BF384" s="30" t="s">
        <v>896</v>
      </c>
      <c r="BG384" s="30" t="s">
        <v>405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hidden="1" customHeight="1" x14ac:dyDescent="0.2">
      <c r="A385" s="30">
        <v>2605</v>
      </c>
      <c r="B385" s="30" t="s">
        <v>26</v>
      </c>
      <c r="C385" s="30" t="s">
        <v>701</v>
      </c>
      <c r="D385" s="30" t="s">
        <v>134</v>
      </c>
      <c r="E385" s="30" t="s">
        <v>1118</v>
      </c>
      <c r="F385" s="36" t="str">
        <f>IF(ISBLANK(Table2[[#This Row],[unique_id]]), "", PROPER(SUBSTITUTE(Table2[[#This Row],[unique_id]], "_", " ")))</f>
        <v>Ceiling Network Switch Plug</v>
      </c>
      <c r="G385" s="30" t="s">
        <v>1540</v>
      </c>
      <c r="H385" s="30" t="s">
        <v>529</v>
      </c>
      <c r="I385" s="30" t="s">
        <v>291</v>
      </c>
      <c r="M385" s="30" t="s">
        <v>257</v>
      </c>
      <c r="O385" s="31" t="s">
        <v>796</v>
      </c>
      <c r="P385" s="30" t="s">
        <v>165</v>
      </c>
      <c r="Q385" s="30" t="s">
        <v>768</v>
      </c>
      <c r="R385" s="30" t="s">
        <v>770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1131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906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925</v>
      </c>
      <c r="AO385" s="30" t="s">
        <v>926</v>
      </c>
      <c r="AP385" s="30" t="s">
        <v>915</v>
      </c>
      <c r="AQ385" s="30" t="s">
        <v>916</v>
      </c>
      <c r="AR385" s="30" t="s">
        <v>980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924</v>
      </c>
      <c r="BD385" s="30" t="s">
        <v>1133</v>
      </c>
      <c r="BF385" s="30" t="s">
        <v>896</v>
      </c>
      <c r="BG385" s="30" t="s">
        <v>405</v>
      </c>
      <c r="BK385" s="30" t="s">
        <v>1339</v>
      </c>
      <c r="BL385" s="41" t="s">
        <v>990</v>
      </c>
      <c r="BM385" s="30" t="s">
        <v>1400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hidden="1" customHeight="1" x14ac:dyDescent="0.2">
      <c r="A386" s="30">
        <v>2606</v>
      </c>
      <c r="B386" s="30" t="s">
        <v>26</v>
      </c>
      <c r="C386" s="30" t="s">
        <v>701</v>
      </c>
      <c r="D386" s="30" t="s">
        <v>27</v>
      </c>
      <c r="E386" s="30" t="s">
        <v>1119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1540</v>
      </c>
      <c r="H386" s="30" t="s">
        <v>529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907</v>
      </c>
      <c r="AF386" s="30">
        <v>10</v>
      </c>
      <c r="AG386" s="31" t="s">
        <v>34</v>
      </c>
      <c r="AH386" s="31" t="s">
        <v>906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925</v>
      </c>
      <c r="AO386" s="30" t="s">
        <v>926</v>
      </c>
      <c r="AP386" s="30" t="s">
        <v>915</v>
      </c>
      <c r="AQ386" s="30" t="s">
        <v>916</v>
      </c>
      <c r="AR386" s="30" t="s">
        <v>1127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924</v>
      </c>
      <c r="BD386" s="30" t="s">
        <v>1133</v>
      </c>
      <c r="BF386" s="30" t="s">
        <v>896</v>
      </c>
      <c r="BG386" s="30" t="s">
        <v>405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hidden="1" customHeight="1" x14ac:dyDescent="0.2">
      <c r="A387" s="30">
        <v>2607</v>
      </c>
      <c r="B387" s="30" t="s">
        <v>26</v>
      </c>
      <c r="C387" s="30" t="s">
        <v>701</v>
      </c>
      <c r="D387" s="30" t="s">
        <v>27</v>
      </c>
      <c r="E387" s="30" t="s">
        <v>1120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1540</v>
      </c>
      <c r="H387" s="30" t="s">
        <v>529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908</v>
      </c>
      <c r="AF387" s="30">
        <v>10</v>
      </c>
      <c r="AG387" s="31" t="s">
        <v>34</v>
      </c>
      <c r="AH387" s="31" t="s">
        <v>906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925</v>
      </c>
      <c r="AO387" s="30" t="s">
        <v>926</v>
      </c>
      <c r="AP387" s="30" t="s">
        <v>915</v>
      </c>
      <c r="AQ387" s="30" t="s">
        <v>916</v>
      </c>
      <c r="AR387" s="30" t="s">
        <v>1128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924</v>
      </c>
      <c r="BD387" s="30" t="s">
        <v>1133</v>
      </c>
      <c r="BF387" s="30" t="s">
        <v>896</v>
      </c>
      <c r="BG387" s="30" t="s">
        <v>405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hidden="1" customHeight="1" x14ac:dyDescent="0.2">
      <c r="A388" s="55">
        <v>2608</v>
      </c>
      <c r="B388" s="55" t="s">
        <v>582</v>
      </c>
      <c r="C388" s="55" t="s">
        <v>816</v>
      </c>
      <c r="D388" s="55" t="s">
        <v>148</v>
      </c>
      <c r="E388" s="56" t="s">
        <v>1527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529</v>
      </c>
      <c r="I388" s="55" t="s">
        <v>291</v>
      </c>
      <c r="O388" s="58" t="s">
        <v>796</v>
      </c>
      <c r="R388" s="55" t="s">
        <v>810</v>
      </c>
      <c r="S388" s="55" t="str">
        <f>Table2[[#This Row],[friendly_name]]</f>
        <v>Internet Modem</v>
      </c>
      <c r="T388" s="56" t="s">
        <v>1090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1035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hidden="1" customHeight="1" x14ac:dyDescent="0.2">
      <c r="A389" s="55">
        <v>2609</v>
      </c>
      <c r="B389" s="55" t="s">
        <v>582</v>
      </c>
      <c r="C389" s="55" t="s">
        <v>233</v>
      </c>
      <c r="D389" s="55" t="s">
        <v>134</v>
      </c>
      <c r="E389" s="55" t="s">
        <v>1528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529</v>
      </c>
      <c r="I389" s="55" t="s">
        <v>291</v>
      </c>
      <c r="M389" s="55" t="s">
        <v>257</v>
      </c>
      <c r="O389" s="58" t="s">
        <v>796</v>
      </c>
      <c r="R389" s="55" t="s">
        <v>810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1035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987</v>
      </c>
      <c r="BK389" s="55" t="s">
        <v>1339</v>
      </c>
      <c r="BL389" s="55" t="s">
        <v>355</v>
      </c>
      <c r="BM389" s="55" t="s">
        <v>1401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hidden="1" customHeight="1" x14ac:dyDescent="0.2">
      <c r="A390" s="30">
        <v>2610</v>
      </c>
      <c r="B390" s="30" t="s">
        <v>26</v>
      </c>
      <c r="C390" s="30" t="s">
        <v>701</v>
      </c>
      <c r="D390" s="30" t="s">
        <v>129</v>
      </c>
      <c r="E390" s="30" t="s">
        <v>897</v>
      </c>
      <c r="F390" s="36" t="str">
        <f>IF(ISBLANK(Table2[[#This Row],[unique_id]]), "", PROPER(SUBSTITUTE(Table2[[#This Row],[unique_id]], "_", " ")))</f>
        <v>Rack Fans Plug</v>
      </c>
      <c r="G390" s="30" t="s">
        <v>592</v>
      </c>
      <c r="H390" s="30" t="s">
        <v>529</v>
      </c>
      <c r="I390" s="30" t="s">
        <v>291</v>
      </c>
      <c r="M390" s="30" t="s">
        <v>257</v>
      </c>
      <c r="O390" s="31" t="s">
        <v>796</v>
      </c>
      <c r="P390" s="30"/>
      <c r="T390" s="37" t="s">
        <v>981</v>
      </c>
      <c r="U390" s="30"/>
      <c r="V390" s="31"/>
      <c r="W390" s="31"/>
      <c r="X390" s="31"/>
      <c r="Y390" s="31"/>
      <c r="Z390" s="31"/>
      <c r="AA390" s="31" t="s">
        <v>1132</v>
      </c>
      <c r="AB390" s="30"/>
      <c r="AC390" s="30"/>
      <c r="AE390" s="30" t="s">
        <v>594</v>
      </c>
      <c r="AF390" s="30">
        <v>10</v>
      </c>
      <c r="AG390" s="31" t="s">
        <v>34</v>
      </c>
      <c r="AH390" s="31" t="s">
        <v>906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925</v>
      </c>
      <c r="AO390" s="30" t="s">
        <v>926</v>
      </c>
      <c r="AP390" s="30" t="s">
        <v>915</v>
      </c>
      <c r="AQ390" s="30" t="s">
        <v>916</v>
      </c>
      <c r="AR390" s="30" t="s">
        <v>980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775</v>
      </c>
      <c r="BD390" s="30" t="s">
        <v>1133</v>
      </c>
      <c r="BF390" s="30" t="s">
        <v>896</v>
      </c>
      <c r="BG390" s="30" t="s">
        <v>28</v>
      </c>
      <c r="BK390" s="30" t="s">
        <v>1339</v>
      </c>
      <c r="BL390" s="30" t="s">
        <v>593</v>
      </c>
      <c r="BM390" s="30" t="s">
        <v>1402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hidden="1" customHeight="1" x14ac:dyDescent="0.2">
      <c r="A391" s="30">
        <v>2611</v>
      </c>
      <c r="B391" s="30" t="s">
        <v>26</v>
      </c>
      <c r="C391" s="30" t="s">
        <v>816</v>
      </c>
      <c r="D391" s="30" t="s">
        <v>148</v>
      </c>
      <c r="E391" s="37" t="s">
        <v>1498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1499</v>
      </c>
      <c r="H391" s="30" t="s">
        <v>529</v>
      </c>
      <c r="I391" s="30" t="s">
        <v>291</v>
      </c>
      <c r="O391" s="31" t="s">
        <v>796</v>
      </c>
      <c r="P391" s="30" t="s">
        <v>165</v>
      </c>
      <c r="Q391" s="30" t="s">
        <v>768</v>
      </c>
      <c r="R391" s="30" t="s">
        <v>529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579</v>
      </c>
      <c r="BB391" s="30" t="s">
        <v>1500</v>
      </c>
      <c r="BC391" s="30" t="s">
        <v>360</v>
      </c>
      <c r="BD391" s="30" t="s">
        <v>233</v>
      </c>
      <c r="BF391" s="30" t="s">
        <v>363</v>
      </c>
      <c r="BG391" s="30" t="s">
        <v>579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hidden="1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1497</v>
      </c>
      <c r="F392" s="36" t="str">
        <f>IF(ISBLANK(Table2[[#This Row],[unique_id]]), "", PROPER(SUBSTITUTE(Table2[[#This Row],[unique_id]], "_", " ")))</f>
        <v>Garden Sewerage Blower Plug</v>
      </c>
      <c r="G392" s="30" t="s">
        <v>1499</v>
      </c>
      <c r="H392" s="30" t="s">
        <v>529</v>
      </c>
      <c r="I392" s="30" t="s">
        <v>291</v>
      </c>
      <c r="M392" s="30" t="s">
        <v>257</v>
      </c>
      <c r="O392" s="31" t="s">
        <v>796</v>
      </c>
      <c r="P392" s="30" t="s">
        <v>165</v>
      </c>
      <c r="Q392" s="30" t="s">
        <v>768</v>
      </c>
      <c r="R392" s="30" t="s">
        <v>529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579</v>
      </c>
      <c r="BB392" s="30" t="s">
        <v>1500</v>
      </c>
      <c r="BC392" s="30" t="s">
        <v>360</v>
      </c>
      <c r="BD392" s="30" t="s">
        <v>233</v>
      </c>
      <c r="BF392" s="30" t="s">
        <v>363</v>
      </c>
      <c r="BG392" s="30" t="s">
        <v>579</v>
      </c>
      <c r="BJ392" s="30" t="s">
        <v>988</v>
      </c>
      <c r="BK392" s="30" t="s">
        <v>1339</v>
      </c>
      <c r="BL392" s="36" t="s">
        <v>364</v>
      </c>
      <c r="BM392" s="36" t="s">
        <v>1368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hidden="1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618</v>
      </c>
      <c r="F393" s="36" t="str">
        <f>IF(ISBLANK(Table2[[#This Row],[unique_id]]), "", PROPER(SUBSTITUTE(Table2[[#This Row],[unique_id]], "_", " ")))</f>
        <v>Deck Fans Outlet</v>
      </c>
      <c r="G393" s="30" t="s">
        <v>621</v>
      </c>
      <c r="H393" s="30" t="s">
        <v>529</v>
      </c>
      <c r="I393" s="30" t="s">
        <v>291</v>
      </c>
      <c r="M393" s="30" t="s">
        <v>257</v>
      </c>
      <c r="O393" s="31" t="s">
        <v>796</v>
      </c>
      <c r="P393" s="30" t="s">
        <v>165</v>
      </c>
      <c r="Q393" s="30" t="s">
        <v>768</v>
      </c>
      <c r="R393" s="30" t="s">
        <v>770</v>
      </c>
      <c r="S393" s="30" t="s">
        <v>827</v>
      </c>
      <c r="T393" s="37" t="s">
        <v>826</v>
      </c>
      <c r="U393" s="30"/>
      <c r="V393" s="31"/>
      <c r="W393" s="31" t="s">
        <v>492</v>
      </c>
      <c r="X393" s="31"/>
      <c r="Y393" s="42" t="s">
        <v>765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1025</v>
      </c>
      <c r="BC393" s="37" t="s">
        <v>623</v>
      </c>
      <c r="BD393" s="30" t="s">
        <v>378</v>
      </c>
      <c r="BF393" s="37" t="s">
        <v>624</v>
      </c>
      <c r="BG393" s="30" t="s">
        <v>358</v>
      </c>
      <c r="BL393" s="30" t="s">
        <v>625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hidden="1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619</v>
      </c>
      <c r="F394" s="36" t="str">
        <f>IF(ISBLANK(Table2[[#This Row],[unique_id]]), "", PROPER(SUBSTITUTE(Table2[[#This Row],[unique_id]], "_", " ")))</f>
        <v>Kitchen Fan Outlet</v>
      </c>
      <c r="G394" s="30" t="s">
        <v>620</v>
      </c>
      <c r="H394" s="30" t="s">
        <v>529</v>
      </c>
      <c r="I394" s="30" t="s">
        <v>291</v>
      </c>
      <c r="M394" s="30" t="s">
        <v>257</v>
      </c>
      <c r="O394" s="31" t="s">
        <v>796</v>
      </c>
      <c r="P394" s="30" t="s">
        <v>165</v>
      </c>
      <c r="Q394" s="30" t="s">
        <v>768</v>
      </c>
      <c r="R394" s="30" t="s">
        <v>770</v>
      </c>
      <c r="S394" s="30" t="s">
        <v>827</v>
      </c>
      <c r="T394" s="37" t="s">
        <v>826</v>
      </c>
      <c r="U394" s="30"/>
      <c r="V394" s="31"/>
      <c r="W394" s="31" t="s">
        <v>492</v>
      </c>
      <c r="X394" s="31"/>
      <c r="Y394" s="42" t="s">
        <v>765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1026</v>
      </c>
      <c r="BC394" s="37" t="s">
        <v>623</v>
      </c>
      <c r="BD394" s="30" t="s">
        <v>378</v>
      </c>
      <c r="BF394" s="37" t="s">
        <v>624</v>
      </c>
      <c r="BG394" s="30" t="s">
        <v>206</v>
      </c>
      <c r="BL394" s="30" t="s">
        <v>626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hidden="1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617</v>
      </c>
      <c r="F395" s="36" t="str">
        <f>IF(ISBLANK(Table2[[#This Row],[unique_id]]), "", PROPER(SUBSTITUTE(Table2[[#This Row],[unique_id]], "_", " ")))</f>
        <v>Edwin Wardrobe Outlet</v>
      </c>
      <c r="G395" s="30" t="s">
        <v>711</v>
      </c>
      <c r="H395" s="30" t="s">
        <v>529</v>
      </c>
      <c r="I395" s="30" t="s">
        <v>291</v>
      </c>
      <c r="M395" s="30" t="s">
        <v>257</v>
      </c>
      <c r="O395" s="31" t="s">
        <v>796</v>
      </c>
      <c r="P395" s="30" t="s">
        <v>165</v>
      </c>
      <c r="Q395" s="30" t="s">
        <v>768</v>
      </c>
      <c r="R395" s="30" t="s">
        <v>770</v>
      </c>
      <c r="S395" s="30" t="s">
        <v>827</v>
      </c>
      <c r="T395" s="37" t="s">
        <v>826</v>
      </c>
      <c r="U395" s="30"/>
      <c r="V395" s="31"/>
      <c r="W395" s="31" t="s">
        <v>492</v>
      </c>
      <c r="X395" s="31"/>
      <c r="Y395" s="42" t="s">
        <v>765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1027</v>
      </c>
      <c r="BC395" s="37" t="s">
        <v>623</v>
      </c>
      <c r="BD395" s="30" t="s">
        <v>378</v>
      </c>
      <c r="BF395" s="37" t="s">
        <v>624</v>
      </c>
      <c r="BG395" s="30" t="s">
        <v>127</v>
      </c>
      <c r="BL395" s="30" t="s">
        <v>622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hidden="1" customHeight="1" x14ac:dyDescent="0.2">
      <c r="A396" s="30">
        <v>2616</v>
      </c>
      <c r="B396" s="30" t="s">
        <v>26</v>
      </c>
      <c r="C396" s="30" t="s">
        <v>453</v>
      </c>
      <c r="D396" s="30" t="s">
        <v>27</v>
      </c>
      <c r="E396" s="30" t="s">
        <v>822</v>
      </c>
      <c r="F396" s="36" t="str">
        <f>IF(ISBLANK(Table2[[#This Row],[unique_id]]), "", PROPER(SUBSTITUTE(Table2[[#This Row],[unique_id]], "_", " ")))</f>
        <v>Garden Repeater Linkquality</v>
      </c>
      <c r="G396" s="30" t="s">
        <v>705</v>
      </c>
      <c r="H396" s="30" t="s">
        <v>529</v>
      </c>
      <c r="I396" s="30" t="s">
        <v>291</v>
      </c>
      <c r="O396" s="31" t="s">
        <v>796</v>
      </c>
      <c r="P396" s="30" t="s">
        <v>165</v>
      </c>
      <c r="Q396" s="30" t="s">
        <v>768</v>
      </c>
      <c r="R396" s="30" t="s">
        <v>770</v>
      </c>
      <c r="S396" s="30" t="s">
        <v>827</v>
      </c>
      <c r="T396" s="37" t="s">
        <v>825</v>
      </c>
      <c r="U396" s="30"/>
      <c r="V396" s="31"/>
      <c r="W396" s="31" t="s">
        <v>492</v>
      </c>
      <c r="X396" s="31"/>
      <c r="Y396" s="42" t="s">
        <v>765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999</v>
      </c>
      <c r="BC396" s="39" t="s">
        <v>703</v>
      </c>
      <c r="BD396" s="30" t="s">
        <v>453</v>
      </c>
      <c r="BF396" s="30" t="s">
        <v>702</v>
      </c>
      <c r="BG396" s="30" t="s">
        <v>579</v>
      </c>
      <c r="BL396" s="30" t="s">
        <v>704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hidden="1" customHeight="1" x14ac:dyDescent="0.2">
      <c r="A397" s="30">
        <v>2617</v>
      </c>
      <c r="B397" s="30" t="s">
        <v>26</v>
      </c>
      <c r="C397" s="30" t="s">
        <v>453</v>
      </c>
      <c r="D397" s="30" t="s">
        <v>27</v>
      </c>
      <c r="E397" s="30" t="s">
        <v>823</v>
      </c>
      <c r="F397" s="36" t="str">
        <f>IF(ISBLANK(Table2[[#This Row],[unique_id]]), "", PROPER(SUBSTITUTE(Table2[[#This Row],[unique_id]], "_", " ")))</f>
        <v>Landing Repeater Linkquality</v>
      </c>
      <c r="G397" s="30" t="s">
        <v>707</v>
      </c>
      <c r="H397" s="30" t="s">
        <v>529</v>
      </c>
      <c r="I397" s="30" t="s">
        <v>291</v>
      </c>
      <c r="O397" s="31" t="s">
        <v>796</v>
      </c>
      <c r="P397" s="30" t="s">
        <v>165</v>
      </c>
      <c r="Q397" s="30" t="s">
        <v>768</v>
      </c>
      <c r="R397" s="30" t="s">
        <v>770</v>
      </c>
      <c r="S397" s="30" t="s">
        <v>827</v>
      </c>
      <c r="T397" s="37" t="s">
        <v>825</v>
      </c>
      <c r="U397" s="30"/>
      <c r="V397" s="31"/>
      <c r="W397" s="31" t="s">
        <v>492</v>
      </c>
      <c r="X397" s="31"/>
      <c r="Y397" s="42" t="s">
        <v>765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999</v>
      </c>
      <c r="BC397" s="39" t="s">
        <v>703</v>
      </c>
      <c r="BD397" s="30" t="s">
        <v>453</v>
      </c>
      <c r="BF397" s="30" t="s">
        <v>702</v>
      </c>
      <c r="BG397" s="30" t="s">
        <v>562</v>
      </c>
      <c r="BL397" s="30" t="s">
        <v>709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hidden="1" customHeight="1" x14ac:dyDescent="0.2">
      <c r="A398" s="30">
        <v>2618</v>
      </c>
      <c r="B398" s="30" t="s">
        <v>26</v>
      </c>
      <c r="C398" s="30" t="s">
        <v>453</v>
      </c>
      <c r="D398" s="30" t="s">
        <v>27</v>
      </c>
      <c r="E398" s="30" t="s">
        <v>824</v>
      </c>
      <c r="F398" s="36" t="str">
        <f>IF(ISBLANK(Table2[[#This Row],[unique_id]]), "", PROPER(SUBSTITUTE(Table2[[#This Row],[unique_id]], "_", " ")))</f>
        <v>Driveway Repeater Linkquality</v>
      </c>
      <c r="G398" s="30" t="s">
        <v>706</v>
      </c>
      <c r="H398" s="30" t="s">
        <v>529</v>
      </c>
      <c r="I398" s="30" t="s">
        <v>291</v>
      </c>
      <c r="O398" s="31" t="s">
        <v>796</v>
      </c>
      <c r="P398" s="30" t="s">
        <v>165</v>
      </c>
      <c r="Q398" s="30" t="s">
        <v>768</v>
      </c>
      <c r="R398" s="30" t="s">
        <v>770</v>
      </c>
      <c r="S398" s="30" t="s">
        <v>827</v>
      </c>
      <c r="T398" s="37" t="s">
        <v>825</v>
      </c>
      <c r="U398" s="30"/>
      <c r="V398" s="31"/>
      <c r="W398" s="31" t="s">
        <v>492</v>
      </c>
      <c r="X398" s="31"/>
      <c r="Y398" s="42" t="s">
        <v>765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999</v>
      </c>
      <c r="BC398" s="39" t="s">
        <v>703</v>
      </c>
      <c r="BD398" s="30" t="s">
        <v>453</v>
      </c>
      <c r="BF398" s="30" t="s">
        <v>702</v>
      </c>
      <c r="BG398" s="30" t="s">
        <v>708</v>
      </c>
      <c r="BL398" s="30" t="s">
        <v>710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hidden="1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895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798</v>
      </c>
      <c r="H399" s="30" t="s">
        <v>547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hidden="1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534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547</v>
      </c>
      <c r="I400" s="30" t="s">
        <v>291</v>
      </c>
      <c r="J400" s="30" t="s">
        <v>533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693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hidden="1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528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547</v>
      </c>
      <c r="I401" s="30" t="s">
        <v>291</v>
      </c>
      <c r="J401" s="30" t="s">
        <v>533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693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hidden="1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535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410</v>
      </c>
      <c r="H402" s="30" t="s">
        <v>547</v>
      </c>
      <c r="I402" s="30" t="s">
        <v>291</v>
      </c>
      <c r="J402" s="30" t="s">
        <v>546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hidden="1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536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547</v>
      </c>
      <c r="I403" s="30" t="s">
        <v>291</v>
      </c>
      <c r="J403" s="30" t="s">
        <v>554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hidden="1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879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864</v>
      </c>
      <c r="H404" s="30" t="s">
        <v>547</v>
      </c>
      <c r="I404" s="30" t="s">
        <v>291</v>
      </c>
      <c r="J404" s="30" t="s">
        <v>880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406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hidden="1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537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547</v>
      </c>
      <c r="I405" s="30" t="s">
        <v>291</v>
      </c>
      <c r="J405" s="30" t="s">
        <v>554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hidden="1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538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547</v>
      </c>
      <c r="I406" s="30" t="s">
        <v>291</v>
      </c>
      <c r="J406" s="30" t="s">
        <v>554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hidden="1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589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559</v>
      </c>
      <c r="H407" s="30" t="s">
        <v>547</v>
      </c>
      <c r="I407" s="30" t="s">
        <v>291</v>
      </c>
      <c r="J407" s="30" t="s">
        <v>533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hidden="1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539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547</v>
      </c>
      <c r="I408" s="30" t="s">
        <v>291</v>
      </c>
      <c r="J408" s="30" t="s">
        <v>554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hidden="1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881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873</v>
      </c>
      <c r="H409" s="30" t="s">
        <v>547</v>
      </c>
      <c r="I409" s="30" t="s">
        <v>291</v>
      </c>
      <c r="J409" s="30" t="s">
        <v>883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hidden="1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882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874</v>
      </c>
      <c r="H410" s="30" t="s">
        <v>547</v>
      </c>
      <c r="I410" s="30" t="s">
        <v>291</v>
      </c>
      <c r="J410" s="30" t="s">
        <v>884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hidden="1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885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750</v>
      </c>
      <c r="H411" s="30" t="s">
        <v>547</v>
      </c>
      <c r="I411" s="30" t="s">
        <v>291</v>
      </c>
      <c r="J411" s="30" t="s">
        <v>533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hidden="1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540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547</v>
      </c>
      <c r="I412" s="30" t="s">
        <v>291</v>
      </c>
      <c r="J412" s="30" t="s">
        <v>554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hidden="1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541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547</v>
      </c>
      <c r="I413" s="30" t="s">
        <v>291</v>
      </c>
      <c r="J413" s="30" t="s">
        <v>554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hidden="1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542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547</v>
      </c>
      <c r="I414" s="30" t="s">
        <v>291</v>
      </c>
      <c r="J414" s="30" t="s">
        <v>554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hidden="1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555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547</v>
      </c>
      <c r="I415" s="30" t="s">
        <v>291</v>
      </c>
      <c r="J415" s="30" t="s">
        <v>554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hidden="1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543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547</v>
      </c>
      <c r="I416" s="30" t="s">
        <v>291</v>
      </c>
      <c r="J416" s="30" t="s">
        <v>554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hidden="1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886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870</v>
      </c>
      <c r="H417" s="30" t="s">
        <v>547</v>
      </c>
      <c r="I417" s="30" t="s">
        <v>291</v>
      </c>
      <c r="J417" s="30" t="s">
        <v>880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hidden="1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544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547</v>
      </c>
      <c r="I418" s="30" t="s">
        <v>291</v>
      </c>
      <c r="J418" s="30" t="s">
        <v>554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396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hidden="1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887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853</v>
      </c>
      <c r="H419" s="30" t="s">
        <v>547</v>
      </c>
      <c r="I419" s="30" t="s">
        <v>291</v>
      </c>
      <c r="J419" s="30" t="s">
        <v>880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hidden="1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545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547</v>
      </c>
      <c r="I420" s="30" t="s">
        <v>291</v>
      </c>
      <c r="J420" s="30" t="s">
        <v>554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498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hidden="1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753</v>
      </c>
      <c r="I421" s="30" t="s">
        <v>144</v>
      </c>
      <c r="M421" s="30" t="s">
        <v>136</v>
      </c>
      <c r="N421" s="30" t="s">
        <v>270</v>
      </c>
      <c r="O421" s="31" t="s">
        <v>796</v>
      </c>
      <c r="P421" s="30" t="s">
        <v>165</v>
      </c>
      <c r="Q421" s="30" t="s">
        <v>768</v>
      </c>
      <c r="R421" s="41" t="s">
        <v>753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393</v>
      </c>
      <c r="BD421" s="30" t="s">
        <v>235</v>
      </c>
      <c r="BF421" s="30" t="s">
        <v>1062</v>
      </c>
      <c r="BG421" s="30" t="s">
        <v>130</v>
      </c>
      <c r="BK421" s="30" t="s">
        <v>1338</v>
      </c>
      <c r="BL421" s="41" t="s">
        <v>422</v>
      </c>
      <c r="BM421" s="39" t="s">
        <v>1348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hidden="1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753</v>
      </c>
      <c r="I422" s="30" t="s">
        <v>144</v>
      </c>
      <c r="M422" s="30" t="s">
        <v>136</v>
      </c>
      <c r="N422" s="30" t="s">
        <v>270</v>
      </c>
      <c r="O422" s="31" t="s">
        <v>796</v>
      </c>
      <c r="P422" s="30" t="s">
        <v>165</v>
      </c>
      <c r="Q422" s="30" t="s">
        <v>768</v>
      </c>
      <c r="R422" s="41" t="s">
        <v>753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393</v>
      </c>
      <c r="BD422" s="30" t="s">
        <v>235</v>
      </c>
      <c r="BF422" s="30" t="s">
        <v>1062</v>
      </c>
      <c r="BG422" s="30" t="s">
        <v>127</v>
      </c>
      <c r="BK422" s="30" t="s">
        <v>1338</v>
      </c>
      <c r="BL422" s="41" t="s">
        <v>421</v>
      </c>
      <c r="BM422" s="39" t="s">
        <v>1349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hidden="1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753</v>
      </c>
      <c r="I423" s="30" t="s">
        <v>144</v>
      </c>
      <c r="M423" s="30" t="s">
        <v>136</v>
      </c>
      <c r="N423" s="30" t="s">
        <v>270</v>
      </c>
      <c r="O423" s="31" t="s">
        <v>796</v>
      </c>
      <c r="P423" s="30" t="s">
        <v>165</v>
      </c>
      <c r="Q423" s="30" t="s">
        <v>768</v>
      </c>
      <c r="R423" s="41" t="s">
        <v>753</v>
      </c>
      <c r="S423" s="30" t="str">
        <f>_xlfn.CONCAT( Table2[[#This Row],[friendly_name]], " Devices")</f>
        <v>Parents Home Devices</v>
      </c>
      <c r="T423" s="37" t="s">
        <v>778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1056</v>
      </c>
      <c r="BD423" s="30" t="s">
        <v>235</v>
      </c>
      <c r="BF423" s="30" t="s">
        <v>1063</v>
      </c>
      <c r="BG423" s="30" t="s">
        <v>192</v>
      </c>
      <c r="BK423" s="30" t="s">
        <v>1338</v>
      </c>
      <c r="BL423" s="41" t="s">
        <v>643</v>
      </c>
      <c r="BM423" s="39" t="s">
        <v>1350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hidden="1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753</v>
      </c>
      <c r="I424" s="30" t="s">
        <v>144</v>
      </c>
      <c r="M424" s="30" t="s">
        <v>136</v>
      </c>
      <c r="N424" s="30" t="s">
        <v>270</v>
      </c>
      <c r="O424" s="31" t="s">
        <v>796</v>
      </c>
      <c r="P424" s="30" t="s">
        <v>165</v>
      </c>
      <c r="Q424" s="30" t="s">
        <v>768</v>
      </c>
      <c r="R424" s="41" t="s">
        <v>753</v>
      </c>
      <c r="S424" s="30" t="str">
        <f>_xlfn.CONCAT( Table2[[#This Row],[friendly_name]], " Devices")</f>
        <v>Kitchen Home Devices</v>
      </c>
      <c r="T424" s="37" t="s">
        <v>778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1056</v>
      </c>
      <c r="BD424" s="30" t="s">
        <v>235</v>
      </c>
      <c r="BF424" s="30" t="s">
        <v>1063</v>
      </c>
      <c r="BG424" s="30" t="s">
        <v>206</v>
      </c>
      <c r="BK424" s="30" t="s">
        <v>1338</v>
      </c>
      <c r="BL424" s="41" t="s">
        <v>738</v>
      </c>
      <c r="BM424" s="39" t="s">
        <v>1351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hidden="1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613</v>
      </c>
      <c r="F425" s="36" t="str">
        <f>IF(ISBLANK(Table2[[#This Row],[unique_id]]), "", PROPER(SUBSTITUTE(Table2[[#This Row],[unique_id]], "_", " ")))</f>
        <v>Office Home</v>
      </c>
      <c r="G425" s="30" t="s">
        <v>614</v>
      </c>
      <c r="H425" s="30" t="s">
        <v>753</v>
      </c>
      <c r="I425" s="30" t="s">
        <v>144</v>
      </c>
      <c r="M425" s="30" t="s">
        <v>136</v>
      </c>
      <c r="N425" s="30" t="s">
        <v>270</v>
      </c>
      <c r="O425" s="31" t="s">
        <v>796</v>
      </c>
      <c r="P425" s="30" t="s">
        <v>165</v>
      </c>
      <c r="Q425" s="30" t="s">
        <v>768</v>
      </c>
      <c r="R425" s="41" t="s">
        <v>753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393</v>
      </c>
      <c r="BD425" s="30" t="s">
        <v>235</v>
      </c>
      <c r="BF425" s="30" t="s">
        <v>1062</v>
      </c>
      <c r="BG425" s="30" t="s">
        <v>212</v>
      </c>
      <c r="BK425" s="30" t="s">
        <v>1338</v>
      </c>
      <c r="BL425" s="41" t="s">
        <v>419</v>
      </c>
      <c r="BM425" s="39" t="s">
        <v>1352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hidden="1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646</v>
      </c>
      <c r="F426" s="36" t="str">
        <f>IF(ISBLANK(Table2[[#This Row],[unique_id]]), "", PROPER(SUBSTITUTE(Table2[[#This Row],[unique_id]], "_", " ")))</f>
        <v>Lounge Home</v>
      </c>
      <c r="G426" s="30" t="s">
        <v>647</v>
      </c>
      <c r="H426" s="30" t="s">
        <v>753</v>
      </c>
      <c r="I426" s="30" t="s">
        <v>144</v>
      </c>
      <c r="M426" s="30" t="s">
        <v>136</v>
      </c>
      <c r="N426" s="30" t="s">
        <v>270</v>
      </c>
      <c r="O426" s="31" t="s">
        <v>796</v>
      </c>
      <c r="P426" s="30" t="s">
        <v>165</v>
      </c>
      <c r="Q426" s="30" t="s">
        <v>768</v>
      </c>
      <c r="R426" s="41" t="s">
        <v>753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393</v>
      </c>
      <c r="BD426" s="30" t="s">
        <v>235</v>
      </c>
      <c r="BF426" s="30" t="s">
        <v>1062</v>
      </c>
      <c r="BG426" s="30" t="s">
        <v>194</v>
      </c>
      <c r="BK426" s="30" t="s">
        <v>1338</v>
      </c>
      <c r="BL426" s="41" t="s">
        <v>420</v>
      </c>
      <c r="BM426" s="39" t="s">
        <v>1353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hidden="1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828</v>
      </c>
      <c r="F427" s="36" t="str">
        <f>IF(ISBLANK(Table2[[#This Row],[unique_id]]), "", PROPER(SUBSTITUTE(Table2[[#This Row],[unique_id]], "_", " ")))</f>
        <v>Ada Tablet</v>
      </c>
      <c r="G427" s="30" t="s">
        <v>829</v>
      </c>
      <c r="H427" s="30" t="s">
        <v>753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829</v>
      </c>
      <c r="BC427" s="30" t="s">
        <v>1064</v>
      </c>
      <c r="BD427" s="30" t="s">
        <v>235</v>
      </c>
      <c r="BF427" s="30" t="s">
        <v>831</v>
      </c>
      <c r="BG427" s="30" t="s">
        <v>194</v>
      </c>
      <c r="BK427" s="30" t="s">
        <v>1338</v>
      </c>
      <c r="BL427" s="41" t="s">
        <v>1302</v>
      </c>
      <c r="BM427" s="39" t="s">
        <v>1354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hidden="1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832</v>
      </c>
      <c r="F428" s="36" t="str">
        <f>IF(ISBLANK(Table2[[#This Row],[unique_id]]), "", PROPER(SUBSTITUTE(Table2[[#This Row],[unique_id]], "_", " ")))</f>
        <v>Edwin Tablet</v>
      </c>
      <c r="G428" s="30" t="s">
        <v>833</v>
      </c>
      <c r="H428" s="30" t="s">
        <v>753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833</v>
      </c>
      <c r="BC428" s="30" t="s">
        <v>1064</v>
      </c>
      <c r="BD428" s="30" t="s">
        <v>235</v>
      </c>
      <c r="BF428" s="30" t="s">
        <v>831</v>
      </c>
      <c r="BG428" s="30" t="s">
        <v>206</v>
      </c>
      <c r="BK428" s="30" t="s">
        <v>1338</v>
      </c>
      <c r="BL428" s="41" t="s">
        <v>1303</v>
      </c>
      <c r="BM428" s="39" t="s">
        <v>1357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hidden="1" customHeight="1" x14ac:dyDescent="0.2">
      <c r="A429" s="30">
        <v>2678</v>
      </c>
      <c r="B429" s="30" t="s">
        <v>26</v>
      </c>
      <c r="C429" s="30" t="s">
        <v>583</v>
      </c>
      <c r="D429" s="30" t="s">
        <v>145</v>
      </c>
      <c r="E429" s="30" t="s">
        <v>610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753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991</v>
      </c>
      <c r="BC429" s="30" t="s">
        <v>586</v>
      </c>
      <c r="BD429" s="30" t="s">
        <v>583</v>
      </c>
      <c r="BF429" s="30" t="s">
        <v>585</v>
      </c>
      <c r="BG429" s="30" t="s">
        <v>194</v>
      </c>
      <c r="BK429" s="30" t="s">
        <v>1338</v>
      </c>
      <c r="BL429" s="41" t="s">
        <v>584</v>
      </c>
      <c r="BM429" s="39" t="s">
        <v>1355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hidden="1" customHeight="1" x14ac:dyDescent="0.2">
      <c r="A430" s="30">
        <v>2679</v>
      </c>
      <c r="B430" s="30" t="s">
        <v>582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753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991</v>
      </c>
      <c r="BC430" s="30" t="s">
        <v>1057</v>
      </c>
      <c r="BD430" s="30" t="s">
        <v>264</v>
      </c>
      <c r="BF430" s="30" t="s">
        <v>399</v>
      </c>
      <c r="BG430" s="30" t="s">
        <v>192</v>
      </c>
      <c r="BK430" s="30" t="s">
        <v>1338</v>
      </c>
      <c r="BL430" s="41" t="s">
        <v>401</v>
      </c>
      <c r="BM430" s="39" t="s">
        <v>1356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hidden="1" customHeight="1" x14ac:dyDescent="0.2">
      <c r="A431" s="30">
        <v>2680</v>
      </c>
      <c r="B431" s="30" t="s">
        <v>582</v>
      </c>
      <c r="C431" s="30" t="s">
        <v>235</v>
      </c>
      <c r="D431" s="30" t="s">
        <v>145</v>
      </c>
      <c r="E431" s="30" t="s">
        <v>691</v>
      </c>
      <c r="F431" s="36" t="str">
        <f>IF(ISBLANK(Table2[[#This Row],[unique_id]]), "", PROPER(SUBSTITUTE(Table2[[#This Row],[unique_id]], "_", " ")))</f>
        <v>Office Tv</v>
      </c>
      <c r="G431" s="30" t="s">
        <v>692</v>
      </c>
      <c r="H431" s="30" t="s">
        <v>753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991</v>
      </c>
      <c r="BC431" s="30" t="s">
        <v>394</v>
      </c>
      <c r="BD431" s="30" t="s">
        <v>235</v>
      </c>
      <c r="BF431" s="30" t="s">
        <v>395</v>
      </c>
      <c r="BG431" s="30" t="s">
        <v>212</v>
      </c>
      <c r="BK431" s="30" t="s">
        <v>1338</v>
      </c>
      <c r="BL431" s="41" t="s">
        <v>423</v>
      </c>
      <c r="BM431" s="39" t="s">
        <v>1358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hidden="1" customHeight="1" x14ac:dyDescent="0.2">
      <c r="A432" s="30">
        <v>2681</v>
      </c>
      <c r="B432" s="30" t="s">
        <v>26</v>
      </c>
      <c r="C432" s="30" t="s">
        <v>443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753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hidden="1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Lounge Arc</v>
      </c>
      <c r="G433" s="30" t="s">
        <v>745</v>
      </c>
      <c r="H433" s="30" t="s">
        <v>753</v>
      </c>
      <c r="I433" s="30" t="s">
        <v>144</v>
      </c>
      <c r="M433" s="30" t="s">
        <v>136</v>
      </c>
      <c r="N433" s="30" t="s">
        <v>270</v>
      </c>
      <c r="O433" s="31" t="s">
        <v>796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587</v>
      </c>
      <c r="BC433" s="30" t="s">
        <v>1060</v>
      </c>
      <c r="BD433" s="30" t="s">
        <v>182</v>
      </c>
      <c r="BF433" s="30">
        <v>15.4</v>
      </c>
      <c r="BG433" s="30" t="s">
        <v>194</v>
      </c>
      <c r="BK433" s="30" t="s">
        <v>1338</v>
      </c>
      <c r="BL433" s="30" t="s">
        <v>588</v>
      </c>
      <c r="BM433" s="39" t="s">
        <v>1359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hidden="1" customHeight="1" x14ac:dyDescent="0.2">
      <c r="A434" s="30">
        <v>2683</v>
      </c>
      <c r="B434" s="30" t="s">
        <v>582</v>
      </c>
      <c r="C434" s="30" t="s">
        <v>816</v>
      </c>
      <c r="D434" s="30" t="s">
        <v>148</v>
      </c>
      <c r="E434" s="30" t="s">
        <v>818</v>
      </c>
      <c r="F434" s="36" t="str">
        <f>IF(ISBLANK(Table2[[#This Row],[unique_id]]), "", PROPER(SUBSTITUTE(Table2[[#This Row],[unique_id]], "_", " ")))</f>
        <v>Template Kitchen Move Proxy</v>
      </c>
      <c r="G434" s="30" t="s">
        <v>746</v>
      </c>
      <c r="H434" s="30" t="s">
        <v>753</v>
      </c>
      <c r="I434" s="30" t="s">
        <v>144</v>
      </c>
      <c r="O434" s="31" t="s">
        <v>796</v>
      </c>
      <c r="P434" s="30" t="s">
        <v>165</v>
      </c>
      <c r="Q434" s="30" t="s">
        <v>768</v>
      </c>
      <c r="R434" s="41" t="s">
        <v>753</v>
      </c>
      <c r="S434" s="30" t="str">
        <f>_xlfn.CONCAT( Table2[[#This Row],[friendly_name]], " Devices")</f>
        <v>Kitchen Move Devices</v>
      </c>
      <c r="T434" s="37" t="s">
        <v>821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1058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hidden="1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Kitchen Move</v>
      </c>
      <c r="G435" s="30" t="s">
        <v>746</v>
      </c>
      <c r="H435" s="30" t="s">
        <v>753</v>
      </c>
      <c r="I435" s="30" t="s">
        <v>144</v>
      </c>
      <c r="M435" s="30" t="s">
        <v>136</v>
      </c>
      <c r="N435" s="30" t="s">
        <v>270</v>
      </c>
      <c r="O435" s="31" t="s">
        <v>796</v>
      </c>
      <c r="P435" s="30" t="s">
        <v>165</v>
      </c>
      <c r="Q435" s="30" t="s">
        <v>768</v>
      </c>
      <c r="R435" s="41" t="s">
        <v>753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1058</v>
      </c>
      <c r="BD435" s="30" t="s">
        <v>182</v>
      </c>
      <c r="BF435" s="30">
        <v>15.4</v>
      </c>
      <c r="BG435" s="30" t="s">
        <v>206</v>
      </c>
      <c r="BK435" s="30" t="s">
        <v>1338</v>
      </c>
      <c r="BL435" s="30" t="s">
        <v>369</v>
      </c>
      <c r="BM435" s="39" t="s">
        <v>1360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hidden="1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740</v>
      </c>
      <c r="F436" s="36" t="str">
        <f>IF(ISBLANK(Table2[[#This Row],[unique_id]]), "", PROPER(SUBSTITUTE(Table2[[#This Row],[unique_id]], "_", " ")))</f>
        <v>Kitchen Five</v>
      </c>
      <c r="G436" s="30" t="s">
        <v>747</v>
      </c>
      <c r="H436" s="30" t="s">
        <v>753</v>
      </c>
      <c r="I436" s="30" t="s">
        <v>144</v>
      </c>
      <c r="M436" s="30" t="s">
        <v>136</v>
      </c>
      <c r="N436" s="30" t="s">
        <v>270</v>
      </c>
      <c r="O436" s="31" t="s">
        <v>796</v>
      </c>
      <c r="P436" s="30" t="s">
        <v>165</v>
      </c>
      <c r="Q436" s="30" t="s">
        <v>768</v>
      </c>
      <c r="R436" s="41" t="s">
        <v>753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820</v>
      </c>
      <c r="BC436" s="30" t="s">
        <v>1059</v>
      </c>
      <c r="BD436" s="30" t="s">
        <v>182</v>
      </c>
      <c r="BF436" s="30">
        <v>15.4</v>
      </c>
      <c r="BG436" s="30" t="s">
        <v>206</v>
      </c>
      <c r="BK436" s="30" t="s">
        <v>1338</v>
      </c>
      <c r="BL436" s="37" t="s">
        <v>368</v>
      </c>
      <c r="BM436" s="39" t="s">
        <v>1361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hidden="1" customHeight="1" x14ac:dyDescent="0.2">
      <c r="A437" s="30">
        <v>2686</v>
      </c>
      <c r="B437" s="30" t="s">
        <v>582</v>
      </c>
      <c r="C437" s="30" t="s">
        <v>816</v>
      </c>
      <c r="D437" s="30" t="s">
        <v>148</v>
      </c>
      <c r="E437" s="30" t="s">
        <v>819</v>
      </c>
      <c r="F437" s="36" t="str">
        <f>IF(ISBLANK(Table2[[#This Row],[unique_id]]), "", PROPER(SUBSTITUTE(Table2[[#This Row],[unique_id]], "_", " ")))</f>
        <v>Template Parents Move Proxy</v>
      </c>
      <c r="G437" s="30" t="s">
        <v>748</v>
      </c>
      <c r="H437" s="30" t="s">
        <v>753</v>
      </c>
      <c r="I437" s="30" t="s">
        <v>144</v>
      </c>
      <c r="O437" s="31" t="s">
        <v>796</v>
      </c>
      <c r="P437" s="30" t="s">
        <v>165</v>
      </c>
      <c r="Q437" s="30" t="s">
        <v>768</v>
      </c>
      <c r="R437" s="41" t="s">
        <v>753</v>
      </c>
      <c r="S437" s="30" t="str">
        <f>_xlfn.CONCAT( Table2[[#This Row],[friendly_name]], " Devices")</f>
        <v>Parents Move Devices</v>
      </c>
      <c r="T437" s="37" t="s">
        <v>821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1058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hidden="1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739</v>
      </c>
      <c r="F438" s="36" t="str">
        <f>IF(ISBLANK(Table2[[#This Row],[unique_id]]), "", PROPER(SUBSTITUTE(Table2[[#This Row],[unique_id]], "_", " ")))</f>
        <v>Parents Move</v>
      </c>
      <c r="G438" s="30" t="s">
        <v>748</v>
      </c>
      <c r="H438" s="30" t="s">
        <v>753</v>
      </c>
      <c r="I438" s="30" t="s">
        <v>144</v>
      </c>
      <c r="M438" s="30" t="s">
        <v>136</v>
      </c>
      <c r="N438" s="30" t="s">
        <v>270</v>
      </c>
      <c r="O438" s="31" t="s">
        <v>796</v>
      </c>
      <c r="P438" s="30" t="s">
        <v>165</v>
      </c>
      <c r="Q438" s="30" t="s">
        <v>768</v>
      </c>
      <c r="R438" s="41" t="s">
        <v>753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1058</v>
      </c>
      <c r="BD438" s="30" t="s">
        <v>182</v>
      </c>
      <c r="BF438" s="30">
        <v>15.4</v>
      </c>
      <c r="BG438" s="30" t="s">
        <v>192</v>
      </c>
      <c r="BK438" s="30" t="s">
        <v>1338</v>
      </c>
      <c r="BL438" s="30" t="s">
        <v>367</v>
      </c>
      <c r="BM438" s="39" t="s">
        <v>1362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hidden="1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1423</v>
      </c>
      <c r="F439" s="36" t="str">
        <f>IF(ISBLANK(Table2[[#This Row],[unique_id]]), "", PROPER(SUBSTITUTE(Table2[[#This Row],[unique_id]], "_", " ")))</f>
        <v>Parents Homepod</v>
      </c>
      <c r="G439" s="30" t="s">
        <v>1424</v>
      </c>
      <c r="H439" s="30" t="s">
        <v>753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1425</v>
      </c>
      <c r="BC439" s="30" t="s">
        <v>1061</v>
      </c>
      <c r="BD439" s="30" t="s">
        <v>264</v>
      </c>
      <c r="BF439" s="30" t="s">
        <v>399</v>
      </c>
      <c r="BG439" s="30" t="s">
        <v>192</v>
      </c>
      <c r="BK439" s="30" t="s">
        <v>1338</v>
      </c>
      <c r="BL439" s="41" t="s">
        <v>402</v>
      </c>
      <c r="BM439" s="39" t="s">
        <v>1363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hidden="1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659</v>
      </c>
      <c r="F440" s="36" t="str">
        <f>IF(ISBLANK(Table2[[#This Row],[unique_id]]), "", PROPER(SUBSTITUTE(Table2[[#This Row],[unique_id]], "_", " ")))</f>
        <v>Back Door Lock Security</v>
      </c>
      <c r="G440" s="30" t="s">
        <v>655</v>
      </c>
      <c r="H440" s="30" t="s">
        <v>637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670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hidden="1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672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hidden="1" customHeight="1" x14ac:dyDescent="0.2">
      <c r="A442" s="30">
        <v>2702</v>
      </c>
      <c r="B442" s="30" t="s">
        <v>26</v>
      </c>
      <c r="C442" s="30" t="s">
        <v>628</v>
      </c>
      <c r="D442" s="30" t="s">
        <v>631</v>
      </c>
      <c r="E442" s="30" t="s">
        <v>632</v>
      </c>
      <c r="F442" s="36" t="str">
        <f>IF(ISBLANK(Table2[[#This Row],[unique_id]]), "", PROPER(SUBSTITUTE(Table2[[#This Row],[unique_id]], "_", " ")))</f>
        <v>Back Door Lock</v>
      </c>
      <c r="G442" s="30" t="s">
        <v>674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492</v>
      </c>
      <c r="X442" s="31"/>
      <c r="Y442" s="42" t="s">
        <v>764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1043</v>
      </c>
      <c r="BC442" s="30" t="s">
        <v>629</v>
      </c>
      <c r="BD442" s="30" t="s">
        <v>628</v>
      </c>
      <c r="BF442" s="30" t="s">
        <v>630</v>
      </c>
      <c r="BG442" s="30" t="s">
        <v>637</v>
      </c>
      <c r="BL442" s="30" t="s">
        <v>627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hidden="1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665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673</v>
      </c>
      <c r="H443" s="30" t="s">
        <v>637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492</v>
      </c>
      <c r="X443" s="31"/>
      <c r="Y443" s="42" t="s">
        <v>764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1055</v>
      </c>
      <c r="BC443" s="37" t="s">
        <v>648</v>
      </c>
      <c r="BD443" s="30" t="s">
        <v>1133</v>
      </c>
      <c r="BF443" s="30" t="s">
        <v>630</v>
      </c>
      <c r="BG443" s="30" t="s">
        <v>637</v>
      </c>
      <c r="BL443" s="30" t="s">
        <v>650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hidden="1" customHeight="1" x14ac:dyDescent="0.2">
      <c r="A444" s="30">
        <v>2704</v>
      </c>
      <c r="B444" s="30" t="s">
        <v>582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637</v>
      </c>
      <c r="H444" s="30" t="s">
        <v>645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hidden="1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660</v>
      </c>
      <c r="F445" s="36" t="str">
        <f>IF(ISBLANK(Table2[[#This Row],[unique_id]]), "", PROPER(SUBSTITUTE(Table2[[#This Row],[unique_id]], "_", " ")))</f>
        <v>Front Door Lock Security</v>
      </c>
      <c r="G445" s="30" t="s">
        <v>655</v>
      </c>
      <c r="H445" s="30" t="s">
        <v>636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670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hidden="1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671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hidden="1" customHeight="1" x14ac:dyDescent="0.2">
      <c r="A447" s="30">
        <v>2707</v>
      </c>
      <c r="B447" s="30" t="s">
        <v>26</v>
      </c>
      <c r="C447" s="30" t="s">
        <v>628</v>
      </c>
      <c r="D447" s="30" t="s">
        <v>631</v>
      </c>
      <c r="E447" s="30" t="s">
        <v>633</v>
      </c>
      <c r="F447" s="36" t="str">
        <f>IF(ISBLANK(Table2[[#This Row],[unique_id]]), "", PROPER(SUBSTITUTE(Table2[[#This Row],[unique_id]], "_", " ")))</f>
        <v>Front Door Lock</v>
      </c>
      <c r="G447" s="30" t="s">
        <v>674</v>
      </c>
      <c r="H447" s="30" t="s">
        <v>636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492</v>
      </c>
      <c r="X447" s="31"/>
      <c r="Y447" s="42" t="s">
        <v>764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1043</v>
      </c>
      <c r="BC447" s="30" t="s">
        <v>629</v>
      </c>
      <c r="BD447" s="30" t="s">
        <v>628</v>
      </c>
      <c r="BF447" s="30" t="s">
        <v>630</v>
      </c>
      <c r="BG447" s="30" t="s">
        <v>636</v>
      </c>
      <c r="BL447" s="30" t="s">
        <v>634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hidden="1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664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673</v>
      </c>
      <c r="H448" s="30" t="s">
        <v>636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492</v>
      </c>
      <c r="X448" s="31"/>
      <c r="Y448" s="42" t="s">
        <v>764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1055</v>
      </c>
      <c r="BC448" s="37" t="s">
        <v>648</v>
      </c>
      <c r="BD448" s="30" t="s">
        <v>1133</v>
      </c>
      <c r="BF448" s="30" t="s">
        <v>630</v>
      </c>
      <c r="BG448" s="30" t="s">
        <v>636</v>
      </c>
      <c r="BL448" s="30" t="s">
        <v>649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hidden="1" customHeight="1" x14ac:dyDescent="0.2">
      <c r="A449" s="30">
        <v>2709</v>
      </c>
      <c r="B449" s="30" t="s">
        <v>582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636</v>
      </c>
      <c r="H449" s="30" t="s">
        <v>644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hidden="1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605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hidden="1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604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642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hidden="1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606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hidden="1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607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hidden="1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608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642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hidden="1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609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642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hidden="1" customHeight="1" x14ac:dyDescent="0.2">
      <c r="A456" s="30">
        <v>2716</v>
      </c>
      <c r="B456" s="30" t="s">
        <v>26</v>
      </c>
      <c r="C456" s="30" t="s">
        <v>443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639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hidden="1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635</v>
      </c>
      <c r="H457" s="30" t="s">
        <v>639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hidden="1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1440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641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1541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1339</v>
      </c>
      <c r="BL458" s="30" t="s">
        <v>385</v>
      </c>
      <c r="BM458" s="30" t="s">
        <v>1403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hidden="1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hidden="1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1441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640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1541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1339</v>
      </c>
      <c r="BL460" s="30" t="s">
        <v>386</v>
      </c>
      <c r="BM460" s="30" t="s">
        <v>1404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hidden="1" customHeight="1" x14ac:dyDescent="0.2">
      <c r="A461" s="30">
        <v>2721</v>
      </c>
      <c r="B461" s="30" t="s">
        <v>26</v>
      </c>
      <c r="C461" s="30" t="s">
        <v>443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640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hidden="1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1542</v>
      </c>
      <c r="BA462" s="30" t="str">
        <f>IF(ISBLANK(Table2[[#This Row],[device_model]]), "", Table2[[#This Row],[device_suggested_area]])</f>
        <v>Rack</v>
      </c>
      <c r="BC462" s="30" t="s">
        <v>1039</v>
      </c>
      <c r="BD462" s="30" t="s">
        <v>234</v>
      </c>
      <c r="BF462" s="30" t="s">
        <v>404</v>
      </c>
      <c r="BG462" s="30" t="s">
        <v>28</v>
      </c>
      <c r="BK462" s="30" t="s">
        <v>1332</v>
      </c>
      <c r="BL462" s="30" t="s">
        <v>407</v>
      </c>
      <c r="BM462" s="30" t="s">
        <v>1333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hidden="1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1543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1036</v>
      </c>
      <c r="BD463" s="30" t="s">
        <v>234</v>
      </c>
      <c r="BF463" s="30" t="s">
        <v>615</v>
      </c>
      <c r="BG463" s="30" t="s">
        <v>28</v>
      </c>
      <c r="BK463" s="30" t="s">
        <v>1332</v>
      </c>
      <c r="BL463" s="30" t="s">
        <v>616</v>
      </c>
      <c r="BM463" s="30" t="s">
        <v>1334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hidden="1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1543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1037</v>
      </c>
      <c r="BD464" s="30" t="s">
        <v>234</v>
      </c>
      <c r="BF464" s="30" t="s">
        <v>1089</v>
      </c>
      <c r="BG464" s="30" t="s">
        <v>405</v>
      </c>
      <c r="BK464" s="30" t="s">
        <v>1332</v>
      </c>
      <c r="BL464" s="30" t="s">
        <v>408</v>
      </c>
      <c r="BM464" s="30" t="s">
        <v>1335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hidden="1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1544</v>
      </c>
      <c r="BA465" s="30" t="str">
        <f>IF(ISBLANK(Table2[[#This Row],[device_model]]), "", Table2[[#This Row],[device_suggested_area]])</f>
        <v>Deck South</v>
      </c>
      <c r="BB465" s="30" t="str">
        <f>Table2[[#This Row],[device_suggested_area]]</f>
        <v>Deck South</v>
      </c>
      <c r="BC465" s="30" t="s">
        <v>1038</v>
      </c>
      <c r="BD465" s="30" t="s">
        <v>234</v>
      </c>
      <c r="BF465" s="30" t="s">
        <v>1088</v>
      </c>
      <c r="BG465" s="30" t="s">
        <v>1536</v>
      </c>
      <c r="BK465" s="30" t="s">
        <v>1332</v>
      </c>
      <c r="BL465" s="30" t="s">
        <v>409</v>
      </c>
      <c r="BM465" s="30" t="s">
        <v>1336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hidden="1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1544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1038</v>
      </c>
      <c r="BD466" s="30" t="s">
        <v>234</v>
      </c>
      <c r="BF466" s="30" t="s">
        <v>1088</v>
      </c>
      <c r="BG466" s="30" t="s">
        <v>1537</v>
      </c>
      <c r="BK466" s="30" t="s">
        <v>1332</v>
      </c>
      <c r="BL466" s="30" t="s">
        <v>1539</v>
      </c>
      <c r="BM466" s="30" t="s">
        <v>1538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"10.0.1.6"]]</v>
      </c>
    </row>
    <row r="467" spans="1:66" ht="16" hidden="1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1544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1485</v>
      </c>
      <c r="BD467" s="30" t="s">
        <v>234</v>
      </c>
      <c r="BF467" s="30" t="s">
        <v>1088</v>
      </c>
      <c r="BG467" s="30" t="s">
        <v>406</v>
      </c>
      <c r="BK467" s="30" t="s">
        <v>1332</v>
      </c>
      <c r="BL467" s="30" t="s">
        <v>1484</v>
      </c>
      <c r="BM467" s="30" t="s">
        <v>1337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8" spans="1:66" ht="16" hidden="1" customHeight="1" x14ac:dyDescent="0.2">
      <c r="A468" s="30">
        <v>5006</v>
      </c>
      <c r="B468" s="39" t="s">
        <v>582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1470</v>
      </c>
      <c r="BA468" s="30" t="str">
        <f>IF(ISBLANK(Table2[[#This Row],[device_model]]), "", Table2[[#This Row],[device_suggested_area]])</f>
        <v>Rack</v>
      </c>
      <c r="BB468" s="30" t="s">
        <v>1481</v>
      </c>
      <c r="BC468" s="30" t="s">
        <v>1472</v>
      </c>
      <c r="BD468" s="30" t="s">
        <v>1470</v>
      </c>
      <c r="BF468" s="30" t="s">
        <v>1478</v>
      </c>
      <c r="BG468" s="30" t="s">
        <v>28</v>
      </c>
      <c r="BL468" s="41"/>
      <c r="BM468" s="30" t="s">
        <v>1480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hidden="1" customHeight="1" x14ac:dyDescent="0.2">
      <c r="A469" s="30">
        <v>5007</v>
      </c>
      <c r="B469" s="39" t="s">
        <v>582</v>
      </c>
      <c r="C469" s="39" t="s">
        <v>1470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1471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1470</v>
      </c>
      <c r="BA469" s="30" t="str">
        <f>IF(ISBLANK(Table2[[#This Row],[device_model]]), "", Table2[[#This Row],[device_suggested_area]])</f>
        <v>Rack</v>
      </c>
      <c r="BB469" s="30" t="s">
        <v>1035</v>
      </c>
      <c r="BC469" s="30" t="s">
        <v>1472</v>
      </c>
      <c r="BD469" s="30" t="s">
        <v>1470</v>
      </c>
      <c r="BF469" s="30" t="s">
        <v>1478</v>
      </c>
      <c r="BG469" s="30" t="s">
        <v>28</v>
      </c>
      <c r="BL469" s="41"/>
      <c r="BM469" s="30" t="s">
        <v>1473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hidden="1" customHeight="1" x14ac:dyDescent="0.2">
      <c r="A470" s="30">
        <v>5008</v>
      </c>
      <c r="B470" s="39" t="s">
        <v>582</v>
      </c>
      <c r="C470" s="39" t="s">
        <v>1474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1475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1474</v>
      </c>
      <c r="BA470" s="30" t="str">
        <f>IF(ISBLANK(Table2[[#This Row],[device_model]]), "", Table2[[#This Row],[device_suggested_area]])</f>
        <v>Rack</v>
      </c>
      <c r="BB470" s="30" t="s">
        <v>1476</v>
      </c>
      <c r="BC470" s="30" t="s">
        <v>1477</v>
      </c>
      <c r="BD470" s="30" t="s">
        <v>1474</v>
      </c>
      <c r="BF470" s="30" t="s">
        <v>1478</v>
      </c>
      <c r="BG470" s="30" t="s">
        <v>28</v>
      </c>
      <c r="BL470" s="41"/>
      <c r="BM470" s="30" t="s">
        <v>1479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hidden="1" customHeight="1" x14ac:dyDescent="0.2">
      <c r="A471" s="30">
        <v>5009</v>
      </c>
      <c r="B471" s="39" t="s">
        <v>582</v>
      </c>
      <c r="C471" s="39" t="s">
        <v>389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1040</v>
      </c>
      <c r="BA471" s="30" t="str">
        <f>IF(ISBLANK(Table2[[#This Row],[device_model]]), "", Table2[[#This Row],[device_suggested_area]])</f>
        <v>Rack</v>
      </c>
      <c r="BB471" s="30" t="s">
        <v>389</v>
      </c>
      <c r="BC471" s="30" t="s">
        <v>390</v>
      </c>
      <c r="BD471" s="30" t="s">
        <v>392</v>
      </c>
      <c r="BF471" s="30" t="s">
        <v>391</v>
      </c>
      <c r="BG471" s="30" t="s">
        <v>28</v>
      </c>
      <c r="BK471" s="30" t="s">
        <v>1338</v>
      </c>
      <c r="BL471" s="41" t="s">
        <v>435</v>
      </c>
      <c r="BM471" s="30" t="s">
        <v>1364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s="63" customFormat="1" ht="16" customHeight="1" x14ac:dyDescent="0.2">
      <c r="A472" s="63">
        <v>5010</v>
      </c>
      <c r="B472" s="64" t="s">
        <v>582</v>
      </c>
      <c r="C472" s="64" t="s">
        <v>379</v>
      </c>
      <c r="D472" s="64"/>
      <c r="E472" s="64"/>
      <c r="F472" s="63" t="str">
        <f>IF(ISBLANK(Table2[[#This Row],[unique_id]]), "", PROPER(SUBSTITUTE(Table2[[#This Row],[unique_id]], "_", " ")))</f>
        <v/>
      </c>
      <c r="G472" s="64"/>
      <c r="H472" s="64"/>
      <c r="I472" s="64"/>
      <c r="K472" s="64"/>
      <c r="M472" s="64"/>
      <c r="O472" s="65"/>
      <c r="T472" s="66"/>
      <c r="V472" s="65"/>
      <c r="W472" s="65"/>
      <c r="X472" s="65"/>
      <c r="Y472" s="65"/>
      <c r="Z472" s="65"/>
      <c r="AA472" s="65"/>
      <c r="AG472" s="65"/>
      <c r="AH472" s="65"/>
      <c r="AJ472" s="63" t="str">
        <f t="shared" ref="AJ472:AJ495" si="0">IF(ISBLANK(AI472),  "", _xlfn.CONCAT("haas/entity/sensor/", LOWER(C472), "/", E472, "/config"))</f>
        <v/>
      </c>
      <c r="AK472" s="63" t="str">
        <f t="shared" ref="AK472:AK495" si="1">IF(ISBLANK(AI472),  "", _xlfn.CONCAT(LOWER(C472), "/", E472))</f>
        <v/>
      </c>
      <c r="AT472" s="67"/>
      <c r="AU472" s="67"/>
      <c r="AV472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63" t="s">
        <v>1075</v>
      </c>
      <c r="BA472" s="63" t="str">
        <f>IF(ISBLANK(Table2[[#This Row],[device_model]]), "", Table2[[#This Row],[device_suggested_area]])</f>
        <v>Rack</v>
      </c>
      <c r="BB472" s="63" t="s">
        <v>1314</v>
      </c>
      <c r="BC472" s="63" t="s">
        <v>1051</v>
      </c>
      <c r="BD472" s="63" t="s">
        <v>264</v>
      </c>
      <c r="BF472" s="63">
        <v>12.1</v>
      </c>
      <c r="BG472" s="63" t="s">
        <v>28</v>
      </c>
      <c r="BK472" s="63" t="s">
        <v>403</v>
      </c>
      <c r="BL472" s="68" t="s">
        <v>1329</v>
      </c>
      <c r="BM472" s="63" t="s">
        <v>1313</v>
      </c>
      <c r="BN472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3" spans="1:66" s="63" customFormat="1" ht="16" customHeight="1" x14ac:dyDescent="0.2">
      <c r="A473" s="63">
        <v>5011</v>
      </c>
      <c r="B473" s="64" t="s">
        <v>582</v>
      </c>
      <c r="C473" s="64" t="s">
        <v>379</v>
      </c>
      <c r="D473" s="64"/>
      <c r="E473" s="64"/>
      <c r="F473" s="63" t="str">
        <f>IF(ISBLANK(Table2[[#This Row],[unique_id]]), "", PROPER(SUBSTITUTE(Table2[[#This Row],[unique_id]], "_", " ")))</f>
        <v/>
      </c>
      <c r="G473" s="64"/>
      <c r="H473" s="64"/>
      <c r="I473" s="64"/>
      <c r="K473" s="64"/>
      <c r="M473" s="64"/>
      <c r="O473" s="65"/>
      <c r="T473" s="66"/>
      <c r="V473" s="65"/>
      <c r="W473" s="65"/>
      <c r="X473" s="65"/>
      <c r="Y473" s="65"/>
      <c r="Z473" s="65"/>
      <c r="AA473" s="65"/>
      <c r="AG473" s="65"/>
      <c r="AH473" s="65"/>
      <c r="AJ473" s="63" t="str">
        <f t="shared" si="0"/>
        <v/>
      </c>
      <c r="AK473" s="63" t="str">
        <f t="shared" si="1"/>
        <v/>
      </c>
      <c r="AT473" s="67"/>
      <c r="AU473" s="67"/>
      <c r="AV473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63" t="s">
        <v>1075</v>
      </c>
      <c r="BA473" s="63" t="str">
        <f>IF(ISBLANK(Table2[[#This Row],[device_model]]), "", Table2[[#This Row],[device_suggested_area]])</f>
        <v>Rack</v>
      </c>
      <c r="BB473" s="63" t="s">
        <v>1314</v>
      </c>
      <c r="BC473" s="63" t="s">
        <v>1051</v>
      </c>
      <c r="BD473" s="63" t="s">
        <v>264</v>
      </c>
      <c r="BF473" s="63">
        <v>12.1</v>
      </c>
      <c r="BG473" s="63" t="s">
        <v>28</v>
      </c>
      <c r="BK473" s="63" t="s">
        <v>1338</v>
      </c>
      <c r="BL473" s="68" t="s">
        <v>1406</v>
      </c>
      <c r="BM473" s="63" t="s">
        <v>1340</v>
      </c>
      <c r="BN473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4" spans="1:66" s="63" customFormat="1" ht="16" customHeight="1" x14ac:dyDescent="0.2">
      <c r="A474" s="63">
        <v>5012</v>
      </c>
      <c r="B474" s="64" t="s">
        <v>582</v>
      </c>
      <c r="C474" s="64" t="s">
        <v>379</v>
      </c>
      <c r="D474" s="64"/>
      <c r="E474" s="64"/>
      <c r="F474" s="63" t="str">
        <f>IF(ISBLANK(Table2[[#This Row],[unique_id]]), "", PROPER(SUBSTITUTE(Table2[[#This Row],[unique_id]], "_", " ")))</f>
        <v/>
      </c>
      <c r="G474" s="64"/>
      <c r="H474" s="64"/>
      <c r="I474" s="64"/>
      <c r="K474" s="64"/>
      <c r="M474" s="64"/>
      <c r="O474" s="65"/>
      <c r="T474" s="66"/>
      <c r="V474" s="65"/>
      <c r="W474" s="65"/>
      <c r="X474" s="65"/>
      <c r="Y474" s="65"/>
      <c r="Z474" s="65"/>
      <c r="AA474" s="65"/>
      <c r="AG474" s="65"/>
      <c r="AH474" s="65"/>
      <c r="AJ474" s="63" t="str">
        <f t="shared" si="0"/>
        <v/>
      </c>
      <c r="AK474" s="63" t="str">
        <f t="shared" si="1"/>
        <v/>
      </c>
      <c r="AT474" s="67"/>
      <c r="AU474" s="67"/>
      <c r="AV474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4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4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63" t="s">
        <v>1075</v>
      </c>
      <c r="BA474" s="63" t="str">
        <f>IF(ISBLANK(Table2[[#This Row],[device_model]]), "", Table2[[#This Row],[device_suggested_area]])</f>
        <v>Rack</v>
      </c>
      <c r="BB474" s="63" t="s">
        <v>1314</v>
      </c>
      <c r="BC474" s="63" t="s">
        <v>1051</v>
      </c>
      <c r="BD474" s="63" t="s">
        <v>264</v>
      </c>
      <c r="BF474" s="63">
        <v>12.1</v>
      </c>
      <c r="BG474" s="63" t="s">
        <v>28</v>
      </c>
      <c r="BK474" s="63" t="s">
        <v>1339</v>
      </c>
      <c r="BL474" s="69" t="s">
        <v>1330</v>
      </c>
      <c r="BM474" s="63" t="s">
        <v>1312</v>
      </c>
      <c r="BN474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1075</v>
      </c>
      <c r="BA475" s="30" t="str">
        <f>IF(ISBLANK(Table2[[#This Row],[device_model]]), "", Table2[[#This Row],[device_suggested_area]])</f>
        <v>Rack</v>
      </c>
      <c r="BB475" s="30" t="s">
        <v>1552</v>
      </c>
      <c r="BC475" s="30" t="s">
        <v>1051</v>
      </c>
      <c r="BD475" s="30" t="s">
        <v>264</v>
      </c>
      <c r="BF475" s="30">
        <v>12.1</v>
      </c>
      <c r="BG475" s="30" t="s">
        <v>28</v>
      </c>
      <c r="BK475" s="30" t="s">
        <v>403</v>
      </c>
      <c r="BL475" s="46" t="s">
        <v>1432</v>
      </c>
      <c r="BM475" s="30" t="s">
        <v>1315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6" spans="1:66" ht="16" customHeight="1" x14ac:dyDescent="0.2">
      <c r="A476" s="30">
        <v>5014</v>
      </c>
      <c r="B476" s="39" t="s">
        <v>582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1075</v>
      </c>
      <c r="BA476" s="30" t="str">
        <f>IF(ISBLANK(Table2[[#This Row],[device_model]]), "", Table2[[#This Row],[device_suggested_area]])</f>
        <v>Rack</v>
      </c>
      <c r="BB476" s="30" t="s">
        <v>1552</v>
      </c>
      <c r="BC476" s="30" t="s">
        <v>1051</v>
      </c>
      <c r="BD476" s="30" t="s">
        <v>264</v>
      </c>
      <c r="BF476" s="30">
        <v>12.1</v>
      </c>
      <c r="BG476" s="30" t="s">
        <v>28</v>
      </c>
      <c r="BK476" s="30" t="s">
        <v>1338</v>
      </c>
      <c r="BL476" s="46" t="s">
        <v>1433</v>
      </c>
      <c r="BM476" s="30" t="s">
        <v>1341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7" spans="1:66" ht="16" customHeight="1" x14ac:dyDescent="0.2">
      <c r="A477" s="30">
        <v>5015</v>
      </c>
      <c r="B477" s="39" t="s">
        <v>582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1075</v>
      </c>
      <c r="BA477" s="30" t="str">
        <f>IF(ISBLANK(Table2[[#This Row],[device_model]]), "", Table2[[#This Row],[device_suggested_area]])</f>
        <v>Rack</v>
      </c>
      <c r="BB477" s="30" t="s">
        <v>1552</v>
      </c>
      <c r="BC477" s="30" t="s">
        <v>1051</v>
      </c>
      <c r="BD477" s="30" t="s">
        <v>264</v>
      </c>
      <c r="BF477" s="30">
        <v>12.1</v>
      </c>
      <c r="BG477" s="30" t="s">
        <v>28</v>
      </c>
      <c r="BK477" s="30" t="s">
        <v>1339</v>
      </c>
      <c r="BL477" s="41" t="s">
        <v>1434</v>
      </c>
      <c r="BM477" s="30" t="s">
        <v>1316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8" spans="1:66" s="63" customFormat="1" ht="16" customHeight="1" x14ac:dyDescent="0.2">
      <c r="A478" s="63">
        <v>5016</v>
      </c>
      <c r="B478" s="64" t="s">
        <v>582</v>
      </c>
      <c r="C478" s="64" t="s">
        <v>379</v>
      </c>
      <c r="D478" s="64"/>
      <c r="E478" s="64"/>
      <c r="F478" s="63" t="str">
        <f>IF(ISBLANK(Table2[[#This Row],[unique_id]]), "", PROPER(SUBSTITUTE(Table2[[#This Row],[unique_id]], "_", " ")))</f>
        <v/>
      </c>
      <c r="G478" s="64"/>
      <c r="H478" s="64"/>
      <c r="I478" s="64"/>
      <c r="K478" s="64"/>
      <c r="M478" s="64"/>
      <c r="O478" s="65"/>
      <c r="T478" s="66"/>
      <c r="V478" s="65"/>
      <c r="W478" s="65"/>
      <c r="X478" s="65"/>
      <c r="Y478" s="65"/>
      <c r="Z478" s="65"/>
      <c r="AA478" s="65"/>
      <c r="AG478" s="65"/>
      <c r="AH478" s="65"/>
      <c r="AJ478" s="63" t="str">
        <f t="shared" si="0"/>
        <v/>
      </c>
      <c r="AK478" s="63" t="str">
        <f t="shared" si="1"/>
        <v/>
      </c>
      <c r="AT478" s="67"/>
      <c r="AU478" s="67"/>
      <c r="AV478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63" t="s">
        <v>1074</v>
      </c>
      <c r="BA478" s="63" t="str">
        <f>IF(ISBLANK(Table2[[#This Row],[device_model]]), "", Table2[[#This Row],[device_suggested_area]])</f>
        <v>Rack</v>
      </c>
      <c r="BB478" s="63" t="s">
        <v>1045</v>
      </c>
      <c r="BC478" s="63" t="s">
        <v>1044</v>
      </c>
      <c r="BD478" s="63" t="s">
        <v>264</v>
      </c>
      <c r="BF478" s="63">
        <v>12.1</v>
      </c>
      <c r="BG478" s="63" t="s">
        <v>28</v>
      </c>
      <c r="BK478" s="63" t="s">
        <v>403</v>
      </c>
      <c r="BL478" s="63" t="s">
        <v>595</v>
      </c>
      <c r="BM478" s="63" t="s">
        <v>1317</v>
      </c>
      <c r="BN478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9" spans="1:66" s="63" customFormat="1" ht="16" customHeight="1" x14ac:dyDescent="0.2">
      <c r="A479" s="63">
        <v>5017</v>
      </c>
      <c r="B479" s="64" t="s">
        <v>582</v>
      </c>
      <c r="C479" s="64" t="s">
        <v>379</v>
      </c>
      <c r="D479" s="64"/>
      <c r="E479" s="64"/>
      <c r="F479" s="63" t="str">
        <f>IF(ISBLANK(Table2[[#This Row],[unique_id]]), "", PROPER(SUBSTITUTE(Table2[[#This Row],[unique_id]], "_", " ")))</f>
        <v/>
      </c>
      <c r="G479" s="64"/>
      <c r="H479" s="64"/>
      <c r="I479" s="64"/>
      <c r="K479" s="64"/>
      <c r="M479" s="64"/>
      <c r="O479" s="65"/>
      <c r="T479" s="66"/>
      <c r="V479" s="65"/>
      <c r="W479" s="65"/>
      <c r="X479" s="65"/>
      <c r="Y479" s="65"/>
      <c r="Z479" s="65"/>
      <c r="AA479" s="65"/>
      <c r="AG479" s="65"/>
      <c r="AH479" s="65"/>
      <c r="AJ479" s="63" t="str">
        <f t="shared" si="0"/>
        <v/>
      </c>
      <c r="AK479" s="63" t="str">
        <f t="shared" si="1"/>
        <v/>
      </c>
      <c r="AT479" s="67"/>
      <c r="AU479" s="67"/>
      <c r="AV479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63" t="s">
        <v>1074</v>
      </c>
      <c r="BA479" s="63" t="str">
        <f>IF(ISBLANK(Table2[[#This Row],[device_model]]), "", Table2[[#This Row],[device_suggested_area]])</f>
        <v>Rack</v>
      </c>
      <c r="BB479" s="63" t="s">
        <v>1045</v>
      </c>
      <c r="BC479" s="63" t="s">
        <v>1044</v>
      </c>
      <c r="BD479" s="63" t="s">
        <v>264</v>
      </c>
      <c r="BF479" s="63">
        <v>12.1</v>
      </c>
      <c r="BG479" s="63" t="s">
        <v>28</v>
      </c>
      <c r="BK479" s="63" t="s">
        <v>1338</v>
      </c>
      <c r="BL479" s="63" t="s">
        <v>1407</v>
      </c>
      <c r="BM479" s="63" t="s">
        <v>1342</v>
      </c>
      <c r="BN479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80" spans="1:66" s="63" customFormat="1" ht="16" customHeight="1" x14ac:dyDescent="0.2">
      <c r="A480" s="63">
        <v>5018</v>
      </c>
      <c r="B480" s="64" t="s">
        <v>582</v>
      </c>
      <c r="C480" s="64" t="s">
        <v>379</v>
      </c>
      <c r="D480" s="64"/>
      <c r="E480" s="64"/>
      <c r="F480" s="63" t="str">
        <f>IF(ISBLANK(Table2[[#This Row],[unique_id]]), "", PROPER(SUBSTITUTE(Table2[[#This Row],[unique_id]], "_", " ")))</f>
        <v/>
      </c>
      <c r="G480" s="64"/>
      <c r="H480" s="64"/>
      <c r="I480" s="64"/>
      <c r="K480" s="64"/>
      <c r="M480" s="64"/>
      <c r="O480" s="65"/>
      <c r="T480" s="66"/>
      <c r="V480" s="65"/>
      <c r="W480" s="65"/>
      <c r="X480" s="65"/>
      <c r="Y480" s="65"/>
      <c r="Z480" s="65"/>
      <c r="AA480" s="65"/>
      <c r="AG480" s="65"/>
      <c r="AH480" s="65"/>
      <c r="AJ480" s="63" t="str">
        <f t="shared" si="0"/>
        <v/>
      </c>
      <c r="AK480" s="63" t="str">
        <f t="shared" si="1"/>
        <v/>
      </c>
      <c r="AT480" s="67"/>
      <c r="AU480" s="67"/>
      <c r="AV480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80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80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63" t="s">
        <v>1074</v>
      </c>
      <c r="BA480" s="63" t="str">
        <f>IF(ISBLANK(Table2[[#This Row],[device_model]]), "", Table2[[#This Row],[device_suggested_area]])</f>
        <v>Rack</v>
      </c>
      <c r="BB480" s="63" t="s">
        <v>1045</v>
      </c>
      <c r="BC480" s="63" t="s">
        <v>1044</v>
      </c>
      <c r="BD480" s="63" t="s">
        <v>264</v>
      </c>
      <c r="BF480" s="63">
        <v>12.1</v>
      </c>
      <c r="BG480" s="63" t="s">
        <v>28</v>
      </c>
      <c r="BK480" s="63" t="s">
        <v>1339</v>
      </c>
      <c r="BL480" s="63" t="s">
        <v>1407</v>
      </c>
      <c r="BM480" s="63" t="s">
        <v>1318</v>
      </c>
      <c r="BN480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1" spans="1:66" s="63" customFormat="1" ht="16" customHeight="1" x14ac:dyDescent="0.2">
      <c r="A481" s="63">
        <v>5019</v>
      </c>
      <c r="B481" s="64" t="s">
        <v>582</v>
      </c>
      <c r="C481" s="64" t="s">
        <v>379</v>
      </c>
      <c r="D481" s="64"/>
      <c r="E481" s="64"/>
      <c r="F481" s="63" t="str">
        <f>IF(ISBLANK(Table2[[#This Row],[unique_id]]), "", PROPER(SUBSTITUTE(Table2[[#This Row],[unique_id]], "_", " ")))</f>
        <v/>
      </c>
      <c r="G481" s="64"/>
      <c r="H481" s="64"/>
      <c r="I481" s="64"/>
      <c r="K481" s="64"/>
      <c r="M481" s="64"/>
      <c r="O481" s="65"/>
      <c r="T481" s="66"/>
      <c r="V481" s="65"/>
      <c r="W481" s="65"/>
      <c r="X481" s="65"/>
      <c r="Y481" s="65"/>
      <c r="Z481" s="65"/>
      <c r="AA481" s="65"/>
      <c r="AG481" s="65"/>
      <c r="AH481" s="65"/>
      <c r="AJ481" s="63" t="str">
        <f t="shared" si="0"/>
        <v/>
      </c>
      <c r="AK481" s="63" t="str">
        <f t="shared" si="1"/>
        <v/>
      </c>
      <c r="AT481" s="67"/>
      <c r="AU481" s="67"/>
      <c r="AV481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63" t="s">
        <v>1075</v>
      </c>
      <c r="BA481" s="63" t="str">
        <f>IF(ISBLANK(Table2[[#This Row],[device_model]]), "", Table2[[#This Row],[device_suggested_area]])</f>
        <v>Rack</v>
      </c>
      <c r="BB481" s="63" t="s">
        <v>1047</v>
      </c>
      <c r="BC481" s="63" t="s">
        <v>1046</v>
      </c>
      <c r="BD481" s="63" t="s">
        <v>264</v>
      </c>
      <c r="BF481" s="63">
        <v>12.1</v>
      </c>
      <c r="BG481" s="63" t="s">
        <v>28</v>
      </c>
      <c r="BK481" s="63" t="s">
        <v>403</v>
      </c>
      <c r="BL481" s="63" t="s">
        <v>380</v>
      </c>
      <c r="BM481" s="63" t="s">
        <v>1319</v>
      </c>
      <c r="BN481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2" spans="1:66" s="63" customFormat="1" ht="16" customHeight="1" x14ac:dyDescent="0.2">
      <c r="A482" s="63">
        <v>5020</v>
      </c>
      <c r="B482" s="64" t="s">
        <v>582</v>
      </c>
      <c r="C482" s="64" t="s">
        <v>379</v>
      </c>
      <c r="D482" s="64"/>
      <c r="E482" s="64"/>
      <c r="F482" s="63" t="str">
        <f>IF(ISBLANK(Table2[[#This Row],[unique_id]]), "", PROPER(SUBSTITUTE(Table2[[#This Row],[unique_id]], "_", " ")))</f>
        <v/>
      </c>
      <c r="G482" s="64"/>
      <c r="H482" s="64"/>
      <c r="I482" s="64"/>
      <c r="K482" s="64"/>
      <c r="M482" s="64"/>
      <c r="O482" s="65"/>
      <c r="T482" s="66"/>
      <c r="V482" s="65"/>
      <c r="W482" s="65"/>
      <c r="X482" s="65"/>
      <c r="Y482" s="65"/>
      <c r="Z482" s="65"/>
      <c r="AA482" s="65"/>
      <c r="AG482" s="65"/>
      <c r="AH482" s="65"/>
      <c r="AJ482" s="63" t="str">
        <f t="shared" si="0"/>
        <v/>
      </c>
      <c r="AK482" s="63" t="str">
        <f t="shared" si="1"/>
        <v/>
      </c>
      <c r="AT482" s="67"/>
      <c r="AU482" s="67"/>
      <c r="AV482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63" t="s">
        <v>1075</v>
      </c>
      <c r="BA482" s="63" t="str">
        <f>IF(ISBLANK(Table2[[#This Row],[device_model]]), "", Table2[[#This Row],[device_suggested_area]])</f>
        <v>Rack</v>
      </c>
      <c r="BB482" s="63" t="s">
        <v>1047</v>
      </c>
      <c r="BC482" s="63" t="s">
        <v>1046</v>
      </c>
      <c r="BD482" s="63" t="s">
        <v>264</v>
      </c>
      <c r="BF482" s="63">
        <v>12.1</v>
      </c>
      <c r="BG482" s="63" t="s">
        <v>28</v>
      </c>
      <c r="BK482" s="63" t="s">
        <v>1338</v>
      </c>
      <c r="BL482" s="63" t="s">
        <v>1408</v>
      </c>
      <c r="BM482" s="63" t="s">
        <v>1343</v>
      </c>
      <c r="BN482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3" spans="1:66" s="63" customFormat="1" ht="16" customHeight="1" x14ac:dyDescent="0.2">
      <c r="A483" s="63">
        <v>5021</v>
      </c>
      <c r="B483" s="64" t="s">
        <v>582</v>
      </c>
      <c r="C483" s="64" t="s">
        <v>379</v>
      </c>
      <c r="D483" s="64"/>
      <c r="E483" s="64"/>
      <c r="F483" s="63" t="str">
        <f>IF(ISBLANK(Table2[[#This Row],[unique_id]]), "", PROPER(SUBSTITUTE(Table2[[#This Row],[unique_id]], "_", " ")))</f>
        <v/>
      </c>
      <c r="G483" s="64"/>
      <c r="H483" s="64"/>
      <c r="I483" s="64"/>
      <c r="K483" s="64"/>
      <c r="M483" s="64"/>
      <c r="O483" s="65"/>
      <c r="T483" s="66"/>
      <c r="V483" s="65"/>
      <c r="W483" s="65"/>
      <c r="X483" s="65"/>
      <c r="Y483" s="65"/>
      <c r="Z483" s="65"/>
      <c r="AA483" s="65"/>
      <c r="AG483" s="65"/>
      <c r="AH483" s="65"/>
      <c r="AJ483" s="63" t="str">
        <f t="shared" si="0"/>
        <v/>
      </c>
      <c r="AK483" s="63" t="str">
        <f t="shared" si="1"/>
        <v/>
      </c>
      <c r="AT483" s="67"/>
      <c r="AU483" s="67"/>
      <c r="AV483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3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3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63" t="s">
        <v>1075</v>
      </c>
      <c r="BA483" s="63" t="str">
        <f>IF(ISBLANK(Table2[[#This Row],[device_model]]), "", Table2[[#This Row],[device_suggested_area]])</f>
        <v>Rack</v>
      </c>
      <c r="BB483" s="63" t="s">
        <v>1047</v>
      </c>
      <c r="BC483" s="63" t="s">
        <v>1046</v>
      </c>
      <c r="BD483" s="63" t="s">
        <v>264</v>
      </c>
      <c r="BF483" s="63">
        <v>12.1</v>
      </c>
      <c r="BG483" s="63" t="s">
        <v>28</v>
      </c>
      <c r="BK483" s="63" t="s">
        <v>1339</v>
      </c>
      <c r="BL483" s="63" t="s">
        <v>1410</v>
      </c>
      <c r="BM483" s="63" t="s">
        <v>1320</v>
      </c>
      <c r="BN483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4" spans="1:66" s="63" customFormat="1" ht="16" customHeight="1" x14ac:dyDescent="0.2">
      <c r="A484" s="63">
        <v>5022</v>
      </c>
      <c r="B484" s="64" t="s">
        <v>582</v>
      </c>
      <c r="C484" s="64" t="s">
        <v>379</v>
      </c>
      <c r="D484" s="64"/>
      <c r="E484" s="64"/>
      <c r="F484" s="63" t="str">
        <f>IF(ISBLANK(Table2[[#This Row],[unique_id]]), "", PROPER(SUBSTITUTE(Table2[[#This Row],[unique_id]], "_", " ")))</f>
        <v/>
      </c>
      <c r="G484" s="64"/>
      <c r="H484" s="64"/>
      <c r="I484" s="64"/>
      <c r="K484" s="64"/>
      <c r="M484" s="64"/>
      <c r="O484" s="65"/>
      <c r="T484" s="66"/>
      <c r="V484" s="65"/>
      <c r="W484" s="65"/>
      <c r="X484" s="65"/>
      <c r="Y484" s="65"/>
      <c r="Z484" s="65"/>
      <c r="AA484" s="65"/>
      <c r="AG484" s="65"/>
      <c r="AH484" s="65"/>
      <c r="AJ484" s="63" t="str">
        <f t="shared" si="0"/>
        <v/>
      </c>
      <c r="AK484" s="63" t="str">
        <f t="shared" si="1"/>
        <v/>
      </c>
      <c r="AT484" s="67"/>
      <c r="AU484" s="67"/>
      <c r="AV484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63" t="s">
        <v>1075</v>
      </c>
      <c r="BA484" s="63" t="str">
        <f>IF(ISBLANK(Table2[[#This Row],[device_model]]), "", Table2[[#This Row],[device_suggested_area]])</f>
        <v>Rack</v>
      </c>
      <c r="BB484" s="63" t="s">
        <v>1049</v>
      </c>
      <c r="BC484" s="63" t="s">
        <v>1048</v>
      </c>
      <c r="BD484" s="63" t="s">
        <v>264</v>
      </c>
      <c r="BF484" s="63">
        <v>12.1</v>
      </c>
      <c r="BG484" s="63" t="s">
        <v>28</v>
      </c>
      <c r="BK484" s="63" t="s">
        <v>403</v>
      </c>
      <c r="BL484" s="63" t="s">
        <v>434</v>
      </c>
      <c r="BM484" s="63" t="s">
        <v>1321</v>
      </c>
      <c r="BN484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5" spans="1:66" s="63" customFormat="1" ht="16" customHeight="1" x14ac:dyDescent="0.2">
      <c r="A485" s="63">
        <v>5023</v>
      </c>
      <c r="B485" s="64" t="s">
        <v>582</v>
      </c>
      <c r="C485" s="64" t="s">
        <v>379</v>
      </c>
      <c r="D485" s="64"/>
      <c r="E485" s="64"/>
      <c r="F485" s="63" t="str">
        <f>IF(ISBLANK(Table2[[#This Row],[unique_id]]), "", PROPER(SUBSTITUTE(Table2[[#This Row],[unique_id]], "_", " ")))</f>
        <v/>
      </c>
      <c r="G485" s="64"/>
      <c r="H485" s="64"/>
      <c r="I485" s="64"/>
      <c r="K485" s="64"/>
      <c r="M485" s="64"/>
      <c r="O485" s="65"/>
      <c r="T485" s="66"/>
      <c r="V485" s="65"/>
      <c r="W485" s="65"/>
      <c r="X485" s="65"/>
      <c r="Y485" s="65"/>
      <c r="Z485" s="65"/>
      <c r="AA485" s="65"/>
      <c r="AG485" s="65"/>
      <c r="AH485" s="65"/>
      <c r="AJ485" s="63" t="str">
        <f t="shared" si="0"/>
        <v/>
      </c>
      <c r="AK485" s="63" t="str">
        <f t="shared" si="1"/>
        <v/>
      </c>
      <c r="AT485" s="67"/>
      <c r="AU485" s="67"/>
      <c r="AV485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63" t="s">
        <v>1075</v>
      </c>
      <c r="BA485" s="63" t="str">
        <f>IF(ISBLANK(Table2[[#This Row],[device_model]]), "", Table2[[#This Row],[device_suggested_area]])</f>
        <v>Rack</v>
      </c>
      <c r="BB485" s="63" t="s">
        <v>1049</v>
      </c>
      <c r="BC485" s="63" t="s">
        <v>1048</v>
      </c>
      <c r="BD485" s="63" t="s">
        <v>264</v>
      </c>
      <c r="BF485" s="63">
        <v>12.1</v>
      </c>
      <c r="BG485" s="63" t="s">
        <v>28</v>
      </c>
      <c r="BK485" s="63" t="s">
        <v>1338</v>
      </c>
      <c r="BL485" s="63" t="s">
        <v>1409</v>
      </c>
      <c r="BM485" s="63" t="s">
        <v>1344</v>
      </c>
      <c r="BN485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6" spans="1:66" s="63" customFormat="1" ht="16" customHeight="1" x14ac:dyDescent="0.2">
      <c r="A486" s="63">
        <v>5024</v>
      </c>
      <c r="B486" s="64" t="s">
        <v>582</v>
      </c>
      <c r="C486" s="64" t="s">
        <v>379</v>
      </c>
      <c r="D486" s="64"/>
      <c r="E486" s="64"/>
      <c r="F486" s="63" t="str">
        <f>IF(ISBLANK(Table2[[#This Row],[unique_id]]), "", PROPER(SUBSTITUTE(Table2[[#This Row],[unique_id]], "_", " ")))</f>
        <v/>
      </c>
      <c r="G486" s="64"/>
      <c r="H486" s="64"/>
      <c r="I486" s="64"/>
      <c r="K486" s="64"/>
      <c r="M486" s="64"/>
      <c r="O486" s="65"/>
      <c r="T486" s="66"/>
      <c r="V486" s="65"/>
      <c r="W486" s="65"/>
      <c r="X486" s="65"/>
      <c r="Y486" s="65"/>
      <c r="Z486" s="65"/>
      <c r="AA486" s="65"/>
      <c r="AG486" s="65"/>
      <c r="AH486" s="65"/>
      <c r="AJ486" s="63" t="str">
        <f t="shared" si="0"/>
        <v/>
      </c>
      <c r="AK486" s="63" t="str">
        <f t="shared" si="1"/>
        <v/>
      </c>
      <c r="AT486" s="67"/>
      <c r="AU486" s="67"/>
      <c r="AV486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6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6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63" t="s">
        <v>1075</v>
      </c>
      <c r="BA486" s="63" t="str">
        <f>IF(ISBLANK(Table2[[#This Row],[device_model]]), "", Table2[[#This Row],[device_suggested_area]])</f>
        <v>Rack</v>
      </c>
      <c r="BB486" s="63" t="s">
        <v>1049</v>
      </c>
      <c r="BC486" s="63" t="s">
        <v>1048</v>
      </c>
      <c r="BD486" s="63" t="s">
        <v>264</v>
      </c>
      <c r="BF486" s="63">
        <v>12.1</v>
      </c>
      <c r="BG486" s="63" t="s">
        <v>28</v>
      </c>
      <c r="BK486" s="63" t="s">
        <v>1339</v>
      </c>
      <c r="BL486" s="63" t="s">
        <v>1411</v>
      </c>
      <c r="BM486" s="63" t="s">
        <v>1322</v>
      </c>
      <c r="BN486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7" spans="1:66" s="63" customFormat="1" ht="16" customHeight="1" x14ac:dyDescent="0.2">
      <c r="A487" s="63">
        <v>5025</v>
      </c>
      <c r="B487" s="64" t="s">
        <v>582</v>
      </c>
      <c r="C487" s="64" t="s">
        <v>379</v>
      </c>
      <c r="D487" s="64"/>
      <c r="E487" s="64"/>
      <c r="F487" s="63" t="str">
        <f>IF(ISBLANK(Table2[[#This Row],[unique_id]]), "", PROPER(SUBSTITUTE(Table2[[#This Row],[unique_id]], "_", " ")))</f>
        <v/>
      </c>
      <c r="G487" s="64"/>
      <c r="H487" s="64"/>
      <c r="I487" s="64"/>
      <c r="K487" s="64"/>
      <c r="M487" s="64"/>
      <c r="O487" s="65"/>
      <c r="T487" s="66"/>
      <c r="V487" s="65"/>
      <c r="W487" s="65"/>
      <c r="X487" s="65"/>
      <c r="Y487" s="65"/>
      <c r="Z487" s="65"/>
      <c r="AA487" s="65"/>
      <c r="AG487" s="65"/>
      <c r="AH487" s="65"/>
      <c r="AJ487" s="63" t="str">
        <f t="shared" si="0"/>
        <v/>
      </c>
      <c r="AK487" s="63" t="str">
        <f t="shared" si="1"/>
        <v/>
      </c>
      <c r="AT487" s="67"/>
      <c r="AU487" s="67"/>
      <c r="AV487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63" t="s">
        <v>1075</v>
      </c>
      <c r="BA487" s="63" t="str">
        <f>IF(ISBLANK(Table2[[#This Row],[device_model]]), "", Table2[[#This Row],[device_suggested_area]])</f>
        <v>Rack</v>
      </c>
      <c r="BB487" s="63" t="s">
        <v>1053</v>
      </c>
      <c r="BC487" s="63" t="s">
        <v>1050</v>
      </c>
      <c r="BD487" s="63" t="s">
        <v>264</v>
      </c>
      <c r="BF487" s="63">
        <v>12.1</v>
      </c>
      <c r="BG487" s="63" t="s">
        <v>28</v>
      </c>
      <c r="BK487" s="63" t="s">
        <v>403</v>
      </c>
      <c r="BL487" s="63" t="s">
        <v>591</v>
      </c>
      <c r="BM487" s="63" t="s">
        <v>1323</v>
      </c>
      <c r="BN487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8" spans="1:66" s="63" customFormat="1" ht="16" customHeight="1" x14ac:dyDescent="0.2">
      <c r="A488" s="63">
        <v>5026</v>
      </c>
      <c r="B488" s="64" t="s">
        <v>582</v>
      </c>
      <c r="C488" s="64" t="s">
        <v>379</v>
      </c>
      <c r="D488" s="64"/>
      <c r="E488" s="64"/>
      <c r="F488" s="63" t="str">
        <f>IF(ISBLANK(Table2[[#This Row],[unique_id]]), "", PROPER(SUBSTITUTE(Table2[[#This Row],[unique_id]], "_", " ")))</f>
        <v/>
      </c>
      <c r="G488" s="64"/>
      <c r="H488" s="64"/>
      <c r="I488" s="64"/>
      <c r="K488" s="64"/>
      <c r="M488" s="64"/>
      <c r="O488" s="65"/>
      <c r="T488" s="66"/>
      <c r="V488" s="65"/>
      <c r="W488" s="65"/>
      <c r="X488" s="65"/>
      <c r="Y488" s="65"/>
      <c r="Z488" s="65"/>
      <c r="AA488" s="65"/>
      <c r="AG488" s="65"/>
      <c r="AH488" s="65"/>
      <c r="AJ488" s="63" t="str">
        <f t="shared" si="0"/>
        <v/>
      </c>
      <c r="AK488" s="63" t="str">
        <f t="shared" si="1"/>
        <v/>
      </c>
      <c r="AT488" s="67"/>
      <c r="AU488" s="67"/>
      <c r="AV488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63" t="s">
        <v>1075</v>
      </c>
      <c r="BA488" s="63" t="str">
        <f>IF(ISBLANK(Table2[[#This Row],[device_model]]), "", Table2[[#This Row],[device_suggested_area]])</f>
        <v>Rack</v>
      </c>
      <c r="BB488" s="63" t="s">
        <v>1053</v>
      </c>
      <c r="BC488" s="63" t="s">
        <v>1050</v>
      </c>
      <c r="BD488" s="63" t="s">
        <v>264</v>
      </c>
      <c r="BF488" s="63">
        <v>12.1</v>
      </c>
      <c r="BG488" s="63" t="s">
        <v>28</v>
      </c>
      <c r="BK488" s="63" t="s">
        <v>1338</v>
      </c>
      <c r="BL488" s="63" t="s">
        <v>1412</v>
      </c>
      <c r="BM488" s="63" t="s">
        <v>1345</v>
      </c>
      <c r="BN488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9" spans="1:66" s="63" customFormat="1" ht="16" customHeight="1" x14ac:dyDescent="0.2">
      <c r="A489" s="63">
        <v>5027</v>
      </c>
      <c r="B489" s="64" t="s">
        <v>582</v>
      </c>
      <c r="C489" s="64" t="s">
        <v>379</v>
      </c>
      <c r="D489" s="64"/>
      <c r="E489" s="64"/>
      <c r="F489" s="63" t="str">
        <f>IF(ISBLANK(Table2[[#This Row],[unique_id]]), "", PROPER(SUBSTITUTE(Table2[[#This Row],[unique_id]], "_", " ")))</f>
        <v/>
      </c>
      <c r="G489" s="64"/>
      <c r="H489" s="64"/>
      <c r="I489" s="64"/>
      <c r="K489" s="64"/>
      <c r="M489" s="64"/>
      <c r="O489" s="65"/>
      <c r="T489" s="66"/>
      <c r="V489" s="65"/>
      <c r="W489" s="65"/>
      <c r="X489" s="65"/>
      <c r="Y489" s="65"/>
      <c r="Z489" s="65"/>
      <c r="AA489" s="65"/>
      <c r="AG489" s="65"/>
      <c r="AH489" s="65"/>
      <c r="AJ489" s="63" t="str">
        <f t="shared" si="0"/>
        <v/>
      </c>
      <c r="AK489" s="63" t="str">
        <f t="shared" si="1"/>
        <v/>
      </c>
      <c r="AT489" s="67"/>
      <c r="AU489" s="67"/>
      <c r="AV489" s="6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9" s="6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9" s="6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6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63" t="s">
        <v>1075</v>
      </c>
      <c r="BA489" s="63" t="str">
        <f>IF(ISBLANK(Table2[[#This Row],[device_model]]), "", Table2[[#This Row],[device_suggested_area]])</f>
        <v>Rack</v>
      </c>
      <c r="BB489" s="63" t="s">
        <v>1053</v>
      </c>
      <c r="BC489" s="63" t="s">
        <v>1050</v>
      </c>
      <c r="BD489" s="63" t="s">
        <v>264</v>
      </c>
      <c r="BF489" s="63">
        <v>12.1</v>
      </c>
      <c r="BG489" s="63" t="s">
        <v>28</v>
      </c>
      <c r="BK489" s="63" t="s">
        <v>1339</v>
      </c>
      <c r="BL489" s="63" t="s">
        <v>1413</v>
      </c>
      <c r="BM489" s="63" t="s">
        <v>1324</v>
      </c>
      <c r="BN489" s="6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90" spans="1:66" ht="16" customHeight="1" x14ac:dyDescent="0.2">
      <c r="A490" s="30">
        <v>5028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1075</v>
      </c>
      <c r="BA490" s="30" t="str">
        <f>IF(ISBLANK(Table2[[#This Row],[device_model]]), "", Table2[[#This Row],[device_suggested_area]])</f>
        <v>Rack</v>
      </c>
      <c r="BB490" s="30" t="s">
        <v>1052</v>
      </c>
      <c r="BC490" s="30" t="s">
        <v>1051</v>
      </c>
      <c r="BD490" s="30" t="s">
        <v>264</v>
      </c>
      <c r="BF490" s="30">
        <v>12.1</v>
      </c>
      <c r="BG490" s="30" t="s">
        <v>28</v>
      </c>
      <c r="BK490" s="30" t="s">
        <v>403</v>
      </c>
      <c r="BL490" s="30" t="s">
        <v>590</v>
      </c>
      <c r="BM490" s="30" t="s">
        <v>1325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1" spans="1:66" ht="16" customHeight="1" x14ac:dyDescent="0.2">
      <c r="A491" s="30">
        <v>5029</v>
      </c>
      <c r="B491" s="39" t="s">
        <v>582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1075</v>
      </c>
      <c r="BA491" s="30" t="str">
        <f>IF(ISBLANK(Table2[[#This Row],[device_model]]), "", Table2[[#This Row],[device_suggested_area]])</f>
        <v>Rack</v>
      </c>
      <c r="BB491" s="30" t="s">
        <v>1052</v>
      </c>
      <c r="BC491" s="30" t="s">
        <v>1051</v>
      </c>
      <c r="BD491" s="30" t="s">
        <v>264</v>
      </c>
      <c r="BF491" s="30">
        <v>12.1</v>
      </c>
      <c r="BG491" s="30" t="s">
        <v>28</v>
      </c>
      <c r="BK491" s="30" t="s">
        <v>1338</v>
      </c>
      <c r="BL491" s="30" t="s">
        <v>1414</v>
      </c>
      <c r="BM491" s="30" t="s">
        <v>1346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2" spans="1:66" ht="16" customHeight="1" x14ac:dyDescent="0.2">
      <c r="A492" s="30">
        <v>5030</v>
      </c>
      <c r="B492" s="39" t="s">
        <v>582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1075</v>
      </c>
      <c r="BA492" s="30" t="str">
        <f>IF(ISBLANK(Table2[[#This Row],[device_model]]), "", Table2[[#This Row],[device_suggested_area]])</f>
        <v>Rack</v>
      </c>
      <c r="BB492" s="30" t="s">
        <v>1052</v>
      </c>
      <c r="BC492" s="30" t="s">
        <v>1051</v>
      </c>
      <c r="BD492" s="30" t="s">
        <v>264</v>
      </c>
      <c r="BF492" s="30">
        <v>12.1</v>
      </c>
      <c r="BG492" s="30" t="s">
        <v>28</v>
      </c>
      <c r="BK492" s="30" t="s">
        <v>1339</v>
      </c>
      <c r="BL492" s="30" t="s">
        <v>1415</v>
      </c>
      <c r="BM492" s="30" t="s">
        <v>1326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3" spans="1:66" ht="16" customHeight="1" x14ac:dyDescent="0.2">
      <c r="A493" s="30">
        <v>5031</v>
      </c>
      <c r="B493" s="39" t="s">
        <v>26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1076</v>
      </c>
      <c r="BA493" s="30" t="str">
        <f>IF(ISBLANK(Table2[[#This Row],[device_model]]), "", Table2[[#This Row],[device_suggested_area]])</f>
        <v>Wardrobe</v>
      </c>
      <c r="BB493" s="30" t="s">
        <v>1567</v>
      </c>
      <c r="BC493" s="30" t="s">
        <v>1054</v>
      </c>
      <c r="BD493" s="30" t="s">
        <v>557</v>
      </c>
      <c r="BF493" s="30">
        <v>12.1</v>
      </c>
      <c r="BG493" s="30" t="s">
        <v>498</v>
      </c>
      <c r="BK493" s="30" t="s">
        <v>403</v>
      </c>
      <c r="BL493" s="30" t="s">
        <v>556</v>
      </c>
      <c r="BM493" s="30" t="s">
        <v>1327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4" spans="1:66" ht="16" customHeight="1" x14ac:dyDescent="0.2">
      <c r="A494" s="30">
        <v>5032</v>
      </c>
      <c r="B494" s="39" t="s">
        <v>582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1076</v>
      </c>
      <c r="BA494" s="30" t="str">
        <f>IF(ISBLANK(Table2[[#This Row],[device_model]]), "", Table2[[#This Row],[device_suggested_area]])</f>
        <v>Wardrobe</v>
      </c>
      <c r="BB494" s="30" t="s">
        <v>1567</v>
      </c>
      <c r="BC494" s="30" t="s">
        <v>1054</v>
      </c>
      <c r="BD494" s="30" t="s">
        <v>557</v>
      </c>
      <c r="BF494" s="30">
        <v>12.1</v>
      </c>
      <c r="BG494" s="30" t="s">
        <v>498</v>
      </c>
      <c r="BK494" s="30" t="s">
        <v>1338</v>
      </c>
      <c r="BL494" s="30" t="s">
        <v>1416</v>
      </c>
      <c r="BM494" s="30" t="s">
        <v>1347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5" spans="1:66" ht="16" customHeight="1" x14ac:dyDescent="0.2">
      <c r="A495" s="30">
        <v>5033</v>
      </c>
      <c r="B495" s="39" t="s">
        <v>582</v>
      </c>
      <c r="C495" s="39" t="s">
        <v>379</v>
      </c>
      <c r="D495" s="39"/>
      <c r="E495" s="39"/>
      <c r="F495" s="30" t="str">
        <f>IF(ISBLANK(Table2[[#This Row],[unique_id]]), "", PROPER(SUBSTITUTE(Table2[[#This Row],[unique_id]], "_", " ")))</f>
        <v/>
      </c>
      <c r="G495" s="39"/>
      <c r="H495" s="39"/>
      <c r="I495" s="39"/>
      <c r="K495" s="39"/>
      <c r="M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J495" s="30" t="str">
        <f t="shared" si="0"/>
        <v/>
      </c>
      <c r="AK495" s="30" t="str">
        <f t="shared" si="1"/>
        <v/>
      </c>
      <c r="AT495" s="40"/>
      <c r="AU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1076</v>
      </c>
      <c r="BA495" s="30" t="str">
        <f>IF(ISBLANK(Table2[[#This Row],[device_model]]), "", Table2[[#This Row],[device_suggested_area]])</f>
        <v>Wardrobe</v>
      </c>
      <c r="BB495" s="30" t="s">
        <v>1567</v>
      </c>
      <c r="BC495" s="30" t="s">
        <v>1054</v>
      </c>
      <c r="BD495" s="30" t="s">
        <v>557</v>
      </c>
      <c r="BF495" s="30">
        <v>12.1</v>
      </c>
      <c r="BG495" s="30" t="s">
        <v>498</v>
      </c>
      <c r="BK495" s="30" t="s">
        <v>1339</v>
      </c>
      <c r="BL495" s="41" t="s">
        <v>1331</v>
      </c>
      <c r="BM495" s="30" t="s">
        <v>1328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6" spans="1:66" ht="16" hidden="1" customHeight="1" x14ac:dyDescent="0.2">
      <c r="A496" s="30">
        <v>5034</v>
      </c>
      <c r="B496" s="30" t="s">
        <v>26</v>
      </c>
      <c r="C496" s="30" t="s">
        <v>384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/>
      <c r="X496" s="31"/>
      <c r="Y496" s="31"/>
      <c r="Z496" s="31"/>
      <c r="AA496" s="31"/>
      <c r="AB496" s="30"/>
      <c r="AC496" s="30"/>
      <c r="AG496" s="31"/>
      <c r="AH496" s="31"/>
      <c r="AT496" s="40"/>
      <c r="AU496" s="30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0" t="s">
        <v>382</v>
      </c>
      <c r="BA496" s="30" t="str">
        <f>IF(ISBLANK(Table2[[#This Row],[device_model]]), "", Table2[[#This Row],[device_suggested_area]])</f>
        <v>Rack</v>
      </c>
      <c r="BB496" s="30" t="s">
        <v>384</v>
      </c>
      <c r="BC496" s="30" t="s">
        <v>383</v>
      </c>
      <c r="BD496" s="30" t="s">
        <v>382</v>
      </c>
      <c r="BF496" s="30" t="s">
        <v>784</v>
      </c>
      <c r="BG496" s="30" t="s">
        <v>28</v>
      </c>
      <c r="BK496" s="30" t="s">
        <v>1339</v>
      </c>
      <c r="BL496" s="30" t="s">
        <v>381</v>
      </c>
      <c r="BM496" s="30" t="s">
        <v>1405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7" spans="1:66" ht="16" hidden="1" customHeight="1" x14ac:dyDescent="0.2">
      <c r="A497" s="30">
        <v>5035</v>
      </c>
      <c r="B497" s="30" t="s">
        <v>26</v>
      </c>
      <c r="C497" s="30" t="s">
        <v>460</v>
      </c>
      <c r="E497" s="39"/>
      <c r="F497" s="36" t="str">
        <f>IF(ISBLANK(Table2[[#This Row],[unique_id]]), "", PROPER(SUBSTITUTE(Table2[[#This Row],[unique_id]], "_", " ")))</f>
        <v/>
      </c>
      <c r="I497" s="39"/>
      <c r="O497" s="31"/>
      <c r="P497" s="30"/>
      <c r="T497" s="37"/>
      <c r="U497" s="30"/>
      <c r="V497" s="31"/>
      <c r="W497" s="31" t="s">
        <v>492</v>
      </c>
      <c r="X497" s="31"/>
      <c r="Y497" s="42" t="s">
        <v>764</v>
      </c>
      <c r="Z497" s="42"/>
      <c r="AA497" s="42"/>
      <c r="AB497" s="30"/>
      <c r="AC497" s="30"/>
      <c r="AG497" s="31"/>
      <c r="AH497" s="31"/>
      <c r="AT4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7" s="37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 t="str">
        <f>Table2[[#This Row],[device_suggested_area]]</f>
        <v>Home</v>
      </c>
      <c r="BA497" s="30" t="str">
        <f>IF(ISBLANK(Table2[[#This Row],[device_model]]), "", Table2[[#This Row],[device_suggested_area]])</f>
        <v>Home</v>
      </c>
      <c r="BB497" s="37" t="s">
        <v>1042</v>
      </c>
      <c r="BC497" s="37" t="s">
        <v>484</v>
      </c>
      <c r="BD497" s="30" t="s">
        <v>460</v>
      </c>
      <c r="BF497" s="37" t="s">
        <v>485</v>
      </c>
      <c r="BG497" s="30" t="s">
        <v>165</v>
      </c>
      <c r="BL497" s="30" t="s">
        <v>483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8" spans="1:66" ht="16" hidden="1" customHeight="1" x14ac:dyDescent="0.2">
      <c r="A498" s="30">
        <v>6000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1082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1083</v>
      </c>
      <c r="BD498" s="30" t="s">
        <v>264</v>
      </c>
      <c r="BF498" s="31" t="s">
        <v>1421</v>
      </c>
      <c r="BG498" s="30" t="s">
        <v>165</v>
      </c>
      <c r="BK498" s="30" t="s">
        <v>1338</v>
      </c>
      <c r="BL498" s="30" t="s">
        <v>1417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9" spans="1:66" ht="16" hidden="1" customHeight="1" x14ac:dyDescent="0.2">
      <c r="A499" s="30">
        <v>6001</v>
      </c>
      <c r="B499" s="30" t="s">
        <v>26</v>
      </c>
      <c r="C499" s="30" t="s">
        <v>264</v>
      </c>
      <c r="F499" s="36" t="str">
        <f>IF(ISBLANK(Table2[[#This Row],[unique_id]]), "", PROPER(SUBSTITUTE(Table2[[#This Row],[unique_id]], "_", " ")))</f>
        <v/>
      </c>
      <c r="O499" s="31"/>
      <c r="P499" s="30"/>
      <c r="T499" s="37"/>
      <c r="U499" s="30"/>
      <c r="V499" s="31"/>
      <c r="W499" s="31"/>
      <c r="X499" s="31"/>
      <c r="Y499" s="31"/>
      <c r="Z499" s="31"/>
      <c r="AA499" s="31"/>
      <c r="AB499" s="30"/>
      <c r="AC499" s="30"/>
      <c r="AG499" s="31"/>
      <c r="AH499" s="31"/>
      <c r="AT499" s="40"/>
      <c r="AV4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30" t="s">
        <v>1418</v>
      </c>
      <c r="BA499" s="30" t="str">
        <f>IF(ISBLANK(Table2[[#This Row],[device_model]]), "", Table2[[#This Row],[device_suggested_area]])</f>
        <v>Home</v>
      </c>
      <c r="BB499" s="30" t="s">
        <v>294</v>
      </c>
      <c r="BC499" s="30" t="s">
        <v>1419</v>
      </c>
      <c r="BD499" s="30" t="s">
        <v>264</v>
      </c>
      <c r="BF499" s="31" t="s">
        <v>1420</v>
      </c>
      <c r="BG499" s="30" t="s">
        <v>165</v>
      </c>
      <c r="BK499" s="30" t="s">
        <v>1338</v>
      </c>
      <c r="BL499" s="30" t="s">
        <v>1422</v>
      </c>
      <c r="BN4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2025-07-28T06:27:28Z</dcterms:modified>
</cp:coreProperties>
</file>