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BDDF53CD-06B5-4048-B1A4-565E7573816E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09" i="1" l="1"/>
  <c r="AB309" i="1"/>
  <c r="AA309" i="1"/>
  <c r="F309" i="1"/>
  <c r="AO309" i="1"/>
  <c r="AE352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24" i="1"/>
  <c r="AB324" i="1"/>
  <c r="F324" i="1"/>
  <c r="AO323" i="1"/>
  <c r="AB323" i="1"/>
  <c r="AA323" i="1"/>
  <c r="F323" i="1"/>
  <c r="AO322" i="1"/>
  <c r="AB322" i="1"/>
  <c r="AA322" i="1"/>
  <c r="F322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8" i="1"/>
  <c r="AB338" i="1"/>
  <c r="AA338" i="1"/>
  <c r="F338" i="1"/>
  <c r="AO341" i="1"/>
  <c r="AB341" i="1"/>
  <c r="AA341" i="1"/>
  <c r="F341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9" i="1"/>
  <c r="AB349" i="1"/>
  <c r="AA349" i="1"/>
  <c r="AO348" i="1"/>
  <c r="AB348" i="1"/>
  <c r="AA348" i="1"/>
  <c r="AO264" i="1"/>
  <c r="AB264" i="1"/>
  <c r="AA264" i="1"/>
  <c r="F264" i="1"/>
  <c r="AO316" i="1"/>
  <c r="AB316" i="1"/>
  <c r="F316" i="1"/>
  <c r="AO312" i="1"/>
  <c r="AB312" i="1"/>
  <c r="F312" i="1"/>
  <c r="F313" i="1"/>
  <c r="AA313" i="1"/>
  <c r="AB313" i="1"/>
  <c r="AF313" i="1"/>
  <c r="AO313" i="1"/>
  <c r="F314" i="1"/>
  <c r="AA314" i="1"/>
  <c r="AB314" i="1"/>
  <c r="AF314" i="1"/>
  <c r="AO314" i="1"/>
  <c r="F317" i="1"/>
  <c r="AA317" i="1"/>
  <c r="AB317" i="1"/>
  <c r="AJ317" i="1"/>
  <c r="AF317" i="1" s="1"/>
  <c r="AO317" i="1"/>
  <c r="F321" i="1"/>
  <c r="AA321" i="1"/>
  <c r="AB321" i="1"/>
  <c r="AF321" i="1"/>
  <c r="AO321" i="1"/>
  <c r="F310" i="1"/>
  <c r="AA310" i="1"/>
  <c r="AB310" i="1"/>
  <c r="AF310" i="1"/>
  <c r="AO310" i="1"/>
  <c r="F219" i="1"/>
  <c r="AO190" i="1"/>
  <c r="AB190" i="1"/>
  <c r="AA190" i="1"/>
  <c r="F190" i="1"/>
  <c r="AA219" i="1"/>
  <c r="AB219" i="1"/>
  <c r="AO219" i="1"/>
  <c r="AO319" i="1"/>
  <c r="AJ319" i="1"/>
  <c r="AF319" i="1" s="1"/>
  <c r="AB319" i="1"/>
  <c r="AA319" i="1"/>
  <c r="F319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0" i="1"/>
  <c r="AB350" i="1"/>
  <c r="AA350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2" i="1"/>
  <c r="AA352" i="1"/>
  <c r="AB352" i="1"/>
  <c r="AO352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1" i="1"/>
  <c r="AB315" i="1"/>
  <c r="AB320" i="1"/>
  <c r="AB318" i="1"/>
  <c r="AB326" i="1"/>
  <c r="AB325" i="1"/>
  <c r="AB327" i="1"/>
  <c r="AB329" i="1"/>
  <c r="AB328" i="1"/>
  <c r="AB330" i="1"/>
  <c r="AB331" i="1"/>
  <c r="AB332" i="1"/>
  <c r="AB333" i="1"/>
  <c r="AB334" i="1"/>
  <c r="AB335" i="1"/>
  <c r="AB336" i="1"/>
  <c r="AB337" i="1"/>
  <c r="AB339" i="1"/>
  <c r="AB340" i="1"/>
  <c r="AB342" i="1"/>
  <c r="AB343" i="1"/>
  <c r="AB344" i="1"/>
  <c r="AB345" i="1"/>
  <c r="AB346" i="1"/>
  <c r="AB347" i="1"/>
  <c r="AB351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7" i="1"/>
  <c r="F344" i="1"/>
  <c r="AA344" i="1"/>
  <c r="AO344" i="1"/>
  <c r="F345" i="1"/>
  <c r="AA345" i="1"/>
  <c r="AO345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7" i="1"/>
  <c r="AO339" i="1"/>
  <c r="AO340" i="1"/>
  <c r="AO343" i="1"/>
  <c r="AO101" i="1"/>
  <c r="AO346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0" i="1"/>
  <c r="AO318" i="1"/>
  <c r="AO307" i="1"/>
  <c r="AO308" i="1"/>
  <c r="AO311" i="1"/>
  <c r="AO94" i="1"/>
  <c r="AO315" i="1"/>
  <c r="AO342" i="1"/>
  <c r="AO351" i="1"/>
  <c r="AO326" i="1"/>
  <c r="AO329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5" i="1"/>
  <c r="AO327" i="1"/>
  <c r="AO281" i="1"/>
  <c r="AO328" i="1"/>
  <c r="AO330" i="1"/>
  <c r="AO331" i="1"/>
  <c r="AO332" i="1"/>
  <c r="AO333" i="1"/>
  <c r="AO334" i="1"/>
  <c r="AO335" i="1"/>
  <c r="AO336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F9" i="1"/>
  <c r="AF7" i="1"/>
  <c r="F101" i="1"/>
  <c r="AA101" i="1"/>
  <c r="AA109" i="1"/>
  <c r="F109" i="1"/>
  <c r="AA108" i="1"/>
  <c r="F108" i="1"/>
  <c r="F337" i="1"/>
  <c r="AA337" i="1"/>
  <c r="F339" i="1"/>
  <c r="AA339" i="1"/>
  <c r="F340" i="1"/>
  <c r="AA340" i="1"/>
  <c r="AF308" i="1"/>
  <c r="AF311" i="1"/>
  <c r="AF315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1" i="1"/>
  <c r="F315" i="1"/>
  <c r="F320" i="1"/>
  <c r="F318" i="1"/>
  <c r="F326" i="1"/>
  <c r="F325" i="1"/>
  <c r="F327" i="1"/>
  <c r="F329" i="1"/>
  <c r="F328" i="1"/>
  <c r="F330" i="1"/>
  <c r="F331" i="1"/>
  <c r="F332" i="1"/>
  <c r="F333" i="1"/>
  <c r="F334" i="1"/>
  <c r="F335" i="1"/>
  <c r="F336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AA342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8" i="1"/>
  <c r="AF318" i="1" s="1"/>
  <c r="AJ320" i="1"/>
  <c r="AF320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8" i="1"/>
  <c r="AA325" i="1"/>
  <c r="AA320" i="1"/>
  <c r="AA354" i="1"/>
  <c r="AA353" i="1"/>
  <c r="AA351" i="1"/>
  <c r="AA347" i="1"/>
  <c r="AA346" i="1"/>
  <c r="AA343" i="1"/>
  <c r="AA208" i="1"/>
  <c r="AA202" i="1"/>
  <c r="AA174" i="1"/>
  <c r="AA173" i="1"/>
  <c r="AA180" i="1"/>
  <c r="AA209" i="1"/>
  <c r="AA210" i="1"/>
  <c r="AA211" i="1"/>
  <c r="AA356" i="1"/>
  <c r="AA358" i="1"/>
  <c r="AA359" i="1"/>
  <c r="AA360" i="1"/>
  <c r="AA357" i="1"/>
  <c r="AA355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1" i="1"/>
  <c r="AA362" i="1"/>
  <c r="AA363" i="1"/>
  <c r="AA364" i="1"/>
  <c r="AA365" i="1"/>
  <c r="AA366" i="1"/>
  <c r="AA243" i="1"/>
  <c r="AA242" i="1"/>
  <c r="AA241" i="1"/>
  <c r="AA240" i="1"/>
  <c r="AA393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2" i="1"/>
  <c r="AA383" i="1"/>
  <c r="AA384" i="1"/>
  <c r="AA385" i="1"/>
  <c r="AA386" i="1"/>
  <c r="AA387" i="1"/>
  <c r="AA388" i="1"/>
  <c r="AA389" i="1"/>
  <c r="AA390" i="1"/>
  <c r="AA391" i="1"/>
  <c r="AA392" i="1"/>
  <c r="AA381" i="1"/>
  <c r="AA249" i="1"/>
  <c r="AA250" i="1"/>
  <c r="AA251" i="1"/>
  <c r="AA252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36" i="1"/>
  <c r="AA335" i="1"/>
  <c r="AA334" i="1"/>
  <c r="AA333" i="1"/>
  <c r="AA332" i="1"/>
  <c r="AA331" i="1"/>
  <c r="AA329" i="1"/>
  <c r="AA326" i="1"/>
  <c r="AA318" i="1"/>
  <c r="AA315" i="1"/>
  <c r="AA311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<sst xmlns="http://schemas.openxmlformats.org/spreadsheetml/2006/main" count="4817" uniqueCount="1081">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</sst>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9" totalsRowShown="0" headerRowDxfId="43" dataDxfId="41" headerRowBorderDxfId="42">
  <autoFilter ref="A3:AO679" xr:uid="{00000000-0009-0000-0100-000002000000}"/>
  <sortState xmlns:xlrd2="http://schemas.microsoft.com/office/spreadsheetml/2017/richdata2" ref="A4:AO679">
    <sortCondition ref="A3:A679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9"/>
  <sheetViews>
    <sheetView tabSelected="1" topLeftCell="A293" zoomScale="122" zoomScaleNormal="122" workbookViewId="0">
      <selection activeCell="E313" sqref="E313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1073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1073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1000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960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1073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1073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1073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1073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1073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1073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1073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1073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1073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1073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1073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1073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1073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1073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1073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1073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1073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1073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1073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1073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1073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1073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1073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1073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1073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1073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1073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1073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1073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956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957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958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1044</v>
      </c>
      <c r="AI161" s="34" t="s">
        <v>889</v>
      </c>
      <c r="AJ161" s="34" t="s">
        <v>539</v>
      </c>
      <c r="AK161" s="34" t="s">
        <v>904</v>
      </c>
      <c r="AM161" s="34" t="s">
        <v>1043</v>
      </c>
      <c r="AO161" s="34" t="str">
        <f t="shared" si="14"/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1045</v>
      </c>
      <c r="AI162" s="34" t="s">
        <v>889</v>
      </c>
      <c r="AJ162" s="34" t="s">
        <v>539</v>
      </c>
      <c r="AK162" s="34" t="s">
        <v>904</v>
      </c>
      <c r="AM162" s="34" t="s">
        <v>1043</v>
      </c>
      <c r="AO162" s="34" t="str">
        <f t="shared" si="14"/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1046</v>
      </c>
      <c r="AI163" s="34" t="s">
        <v>889</v>
      </c>
      <c r="AJ163" s="34" t="s">
        <v>539</v>
      </c>
      <c r="AK163" s="34" t="s">
        <v>904</v>
      </c>
      <c r="AM163" s="34" t="s">
        <v>1043</v>
      </c>
      <c r="AO163" s="34" t="str">
        <f t="shared" si="14"/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1047</v>
      </c>
      <c r="AI164" s="34" t="s">
        <v>889</v>
      </c>
      <c r="AJ164" s="34" t="s">
        <v>539</v>
      </c>
      <c r="AK164" s="34" t="s">
        <v>904</v>
      </c>
      <c r="AM164" s="34" t="s">
        <v>1043</v>
      </c>
      <c r="AO164" s="34" t="str">
        <f t="shared" si="14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1048</v>
      </c>
      <c r="AI168" s="34" t="s">
        <v>897</v>
      </c>
      <c r="AJ168" s="34" t="s">
        <v>539</v>
      </c>
      <c r="AK168" s="34" t="s">
        <v>896</v>
      </c>
      <c r="AM168" s="34" t="s">
        <v>1043</v>
      </c>
      <c r="AO168" s="34" t="str">
        <f t="shared" si="14"/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195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4" si="24">IF(ISBLANK(Z260),  "", _xlfn.CONCAT(LOWER(C260), "/", E260))</f>
        <v/>
      </c>
      <c r="AE260" s="40"/>
      <c r="AK260" s="8" t="s">
        <v>127</v>
      </c>
      <c r="AO260" s="8" t="str">
        <f t="shared" ref="AO260:AO324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1030</v>
      </c>
      <c r="F286" s="8" t="str">
        <f>IF(ISBLANK(E286), "", Table2[[#This Row],[unique_id]])</f>
        <v>deck_fans_outlet</v>
      </c>
      <c r="G286" s="8" t="s">
        <v>1033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1037</v>
      </c>
      <c r="AH286" s="11" t="s">
        <v>1039</v>
      </c>
      <c r="AI286" s="11" t="s">
        <v>1035</v>
      </c>
      <c r="AJ286" s="8" t="s">
        <v>539</v>
      </c>
      <c r="AK286" s="8" t="s">
        <v>495</v>
      </c>
      <c r="AM286" s="8" t="s">
        <v>1040</v>
      </c>
      <c r="AO286" s="8" t="str">
        <f t="shared" si="25"/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1031</v>
      </c>
      <c r="F287" s="8" t="str">
        <f>IF(ISBLANK(E287), "", Table2[[#This Row],[unique_id]])</f>
        <v>kitchen_fan_outlet</v>
      </c>
      <c r="G287" s="8" t="s">
        <v>1032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1037</v>
      </c>
      <c r="AH287" s="11" t="s">
        <v>1038</v>
      </c>
      <c r="AI287" s="11" t="s">
        <v>1035</v>
      </c>
      <c r="AJ287" s="8" t="s">
        <v>539</v>
      </c>
      <c r="AK287" s="8" t="s">
        <v>218</v>
      </c>
      <c r="AM287" s="8" t="s">
        <v>1041</v>
      </c>
      <c r="AO287" s="8" t="str">
        <f t="shared" si="25"/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1029</v>
      </c>
      <c r="F288" s="8" t="str">
        <f>IF(ISBLANK(E288), "", Table2[[#This Row],[unique_id]])</f>
        <v>edwin_wardrobe_outlet</v>
      </c>
      <c r="G288" s="8" t="s">
        <v>1042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1037</v>
      </c>
      <c r="AH288" s="11" t="s">
        <v>1036</v>
      </c>
      <c r="AI288" s="11" t="s">
        <v>1035</v>
      </c>
      <c r="AJ288" s="8" t="s">
        <v>539</v>
      </c>
      <c r="AK288" s="8" t="s">
        <v>127</v>
      </c>
      <c r="AM288" s="8" t="s">
        <v>1034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947</v>
      </c>
      <c r="F289" s="8" t="str">
        <f>IF(ISBLANK(E289), "", Table2[[#This Row],[unique_id]])</f>
        <v>rack_fans</v>
      </c>
      <c r="G289" s="8" t="s">
        <v>948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953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951</v>
      </c>
      <c r="AH289" s="8" t="s">
        <v>950</v>
      </c>
      <c r="AI289" s="14" t="s">
        <v>952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949</v>
      </c>
      <c r="AN289" s="8" t="s">
        <v>954</v>
      </c>
      <c r="AO289" s="8" t="str">
        <f t="shared" si="25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1050</v>
      </c>
      <c r="D294" s="8" t="s">
        <v>27</v>
      </c>
      <c r="E294" s="8" t="s">
        <v>1059</v>
      </c>
      <c r="F294" s="8" t="str">
        <f>IF(ISBLANK(E294), "", Table2[[#This Row],[unique_id]])</f>
        <v>front_door_lock_battery</v>
      </c>
      <c r="G294" s="8" t="s">
        <v>1063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3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1050</v>
      </c>
      <c r="D295" s="8" t="s">
        <v>27</v>
      </c>
      <c r="E295" s="8" t="s">
        <v>1058</v>
      </c>
      <c r="F295" s="8" t="str">
        <f>IF(ISBLANK(E295), "", Table2[[#This Row],[unique_id]])</f>
        <v>back_door_lock_battery</v>
      </c>
      <c r="G295" s="8" t="s">
        <v>1064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8" t="s">
        <v>26</v>
      </c>
      <c r="C296" s="8" t="s">
        <v>128</v>
      </c>
      <c r="D296" s="8" t="s">
        <v>27</v>
      </c>
      <c r="E296" s="14" t="s">
        <v>996</v>
      </c>
      <c r="F296" s="8" t="str">
        <f>IF(ISBLANK(E296), "", Table2[[#This Row],[unique_id]])</f>
        <v>bertram_2_office_pantry_battery_percent</v>
      </c>
      <c r="G296" s="8" t="s">
        <v>730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342</v>
      </c>
      <c r="Y296" s="10"/>
      <c r="AA296" s="8" t="str">
        <f t="shared" si="27"/>
        <v/>
      </c>
      <c r="AB296" s="8" t="str">
        <f t="shared" si="24"/>
        <v/>
      </c>
      <c r="AC296" s="12"/>
      <c r="AE296" s="40"/>
      <c r="AF296" s="8" t="s">
        <v>757</v>
      </c>
      <c r="AG296" s="10" t="s">
        <v>672</v>
      </c>
      <c r="AH296" s="8" t="s">
        <v>673</v>
      </c>
      <c r="AI296" s="8" t="s">
        <v>670</v>
      </c>
      <c r="AJ296" s="8" t="s">
        <v>128</v>
      </c>
      <c r="AK296" s="8" t="s">
        <v>224</v>
      </c>
      <c r="AO296" s="8" t="str">
        <f t="shared" si="25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4" t="s">
        <v>997</v>
      </c>
      <c r="F297" s="8" t="str">
        <f>IF(ISBLANK(E297), "", Table2[[#This Row],[unique_id]])</f>
        <v>bertram_2_office_lounge_battery_percent</v>
      </c>
      <c r="G297" s="8" t="s">
        <v>731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342</v>
      </c>
      <c r="Y297" s="10"/>
      <c r="AA297" s="8" t="str">
        <f t="shared" si="27"/>
        <v/>
      </c>
      <c r="AB297" s="8" t="str">
        <f t="shared" si="24"/>
        <v/>
      </c>
      <c r="AC297" s="12"/>
      <c r="AE297" s="40"/>
      <c r="AF297" s="8" t="s">
        <v>756</v>
      </c>
      <c r="AG297" s="10" t="s">
        <v>672</v>
      </c>
      <c r="AH297" s="8" t="s">
        <v>673</v>
      </c>
      <c r="AI297" s="8" t="s">
        <v>670</v>
      </c>
      <c r="AJ297" s="8" t="s">
        <v>128</v>
      </c>
      <c r="AK297" s="8" t="s">
        <v>206</v>
      </c>
      <c r="AO297" s="8" t="str">
        <f t="shared" si="25"/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998</v>
      </c>
      <c r="F298" s="8" t="str">
        <f>IF(ISBLANK(E298), "", Table2[[#This Row],[unique_id]])</f>
        <v>bertram_2_office_dining_battery_percent</v>
      </c>
      <c r="G298" s="8" t="s">
        <v>732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758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205</v>
      </c>
      <c r="AO298" s="8" t="str">
        <f t="shared" si="25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999</v>
      </c>
      <c r="F299" s="8" t="str">
        <f>IF(ISBLANK(E299), "", Table2[[#This Row],[unique_id]])</f>
        <v>bertram_2_office_basement_battery_percent</v>
      </c>
      <c r="G299" s="8" t="s">
        <v>733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E299" s="40"/>
      <c r="AF299" s="8" t="s">
        <v>759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223</v>
      </c>
      <c r="AO299" s="8" t="str">
        <f t="shared" si="25"/>
        <v/>
      </c>
    </row>
    <row r="300" spans="1:41" ht="16" customHeight="1" x14ac:dyDescent="0.2">
      <c r="A300" s="8">
        <v>2576</v>
      </c>
      <c r="B300" s="8" t="s">
        <v>26</v>
      </c>
      <c r="C300" s="8" t="s">
        <v>729</v>
      </c>
      <c r="D300" s="8" t="s">
        <v>27</v>
      </c>
      <c r="E300" s="8" t="s">
        <v>773</v>
      </c>
      <c r="F300" s="8" t="str">
        <f>IF(ISBLANK(E300), "", Table2[[#This Row],[unique_id]])</f>
        <v>home_cube_remote_battery</v>
      </c>
      <c r="G300" s="8" t="s">
        <v>737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E300" s="40"/>
      <c r="AO300" s="8" t="str">
        <f t="shared" si="25"/>
        <v/>
      </c>
    </row>
    <row r="301" spans="1:41" ht="16" customHeight="1" x14ac:dyDescent="0.2">
      <c r="A301" s="8">
        <v>2577</v>
      </c>
      <c r="B301" s="8" t="s">
        <v>26</v>
      </c>
      <c r="C301" s="8" t="s">
        <v>190</v>
      </c>
      <c r="D301" s="8" t="s">
        <v>27</v>
      </c>
      <c r="E301" s="8" t="s">
        <v>937</v>
      </c>
      <c r="F301" s="8" t="str">
        <f>IF(ISBLANK(E301), "", Table2[[#This Row],[unique_id]])</f>
        <v>parents_home_battery</v>
      </c>
      <c r="G301" s="8" t="s">
        <v>734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O301" s="8" t="str">
        <f t="shared" si="25"/>
        <v/>
      </c>
    </row>
    <row r="302" spans="1:41" ht="16" customHeight="1" x14ac:dyDescent="0.2">
      <c r="A302" s="8">
        <v>2578</v>
      </c>
      <c r="B302" s="8" t="s">
        <v>26</v>
      </c>
      <c r="C302" s="8" t="s">
        <v>190</v>
      </c>
      <c r="D302" s="8" t="s">
        <v>27</v>
      </c>
      <c r="E302" s="8" t="s">
        <v>341</v>
      </c>
      <c r="F302" s="8" t="str">
        <f>IF(ISBLANK(E302), "", Table2[[#This Row],[unique_id]])</f>
        <v>kitchen_home_battery</v>
      </c>
      <c r="G302" s="8" t="s">
        <v>735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customHeight="1" x14ac:dyDescent="0.2">
      <c r="A303" s="8">
        <v>2579</v>
      </c>
      <c r="B303" s="8" t="s">
        <v>26</v>
      </c>
      <c r="C303" s="8" t="s">
        <v>39</v>
      </c>
      <c r="D303" s="8" t="s">
        <v>27</v>
      </c>
      <c r="E303" s="8" t="s">
        <v>178</v>
      </c>
      <c r="F303" s="8" t="str">
        <f>IF(ISBLANK(E303), "", Table2[[#This Row],[unique_id]])</f>
        <v>weatherstation_console_battery_voltage</v>
      </c>
      <c r="G303" s="8" t="s">
        <v>736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 t="s">
        <v>31</v>
      </c>
      <c r="U303" s="8" t="s">
        <v>83</v>
      </c>
      <c r="V303" s="8" t="s">
        <v>84</v>
      </c>
      <c r="W303" s="8" t="s">
        <v>342</v>
      </c>
      <c r="X303" s="8">
        <v>300</v>
      </c>
      <c r="Y303" s="10" t="s">
        <v>34</v>
      </c>
      <c r="Z303" s="8" t="s">
        <v>85</v>
      </c>
      <c r="AA303" s="8" t="str">
        <f t="shared" si="27"/>
        <v>haas/entity/sensor/weewx/weatherstation_console_battery_voltage/config</v>
      </c>
      <c r="AB303" s="8" t="str">
        <f t="shared" si="24"/>
        <v>weewx/weatherstation_console_battery_voltage</v>
      </c>
      <c r="AC303" s="14" t="s">
        <v>385</v>
      </c>
      <c r="AD303" s="8">
        <v>1</v>
      </c>
      <c r="AE303" s="38" t="s">
        <v>1073</v>
      </c>
      <c r="AF303" s="8" t="s">
        <v>529</v>
      </c>
      <c r="AG303" s="10">
        <v>3.15</v>
      </c>
      <c r="AH303" s="8" t="s">
        <v>502</v>
      </c>
      <c r="AI303" s="8" t="s">
        <v>36</v>
      </c>
      <c r="AJ303" s="8" t="s">
        <v>37</v>
      </c>
      <c r="AK303" s="8" t="s">
        <v>28</v>
      </c>
      <c r="AO303" s="8" t="str">
        <f t="shared" si="25"/>
        <v/>
      </c>
    </row>
    <row r="304" spans="1:41" ht="16" customHeight="1" x14ac:dyDescent="0.2">
      <c r="A304" s="8">
        <v>2580</v>
      </c>
      <c r="B304" s="8" t="s">
        <v>26</v>
      </c>
      <c r="C304" s="8" t="s">
        <v>702</v>
      </c>
      <c r="D304" s="8" t="s">
        <v>458</v>
      </c>
      <c r="E304" s="8" t="s">
        <v>457</v>
      </c>
      <c r="F304" s="8" t="str">
        <f>IF(ISBLANK(E304), "", Table2[[#This Row],[unique_id]])</f>
        <v>column_break</v>
      </c>
      <c r="G304" s="8" t="s">
        <v>454</v>
      </c>
      <c r="H304" s="8" t="s">
        <v>831</v>
      </c>
      <c r="I304" s="8" t="s">
        <v>374</v>
      </c>
      <c r="L304" s="8" t="s">
        <v>455</v>
      </c>
      <c r="M304" s="8" t="s">
        <v>456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4"/>
        <v/>
      </c>
      <c r="AC304" s="14"/>
      <c r="AE304" s="39"/>
      <c r="AO304" s="8" t="str">
        <f t="shared" si="25"/>
        <v/>
      </c>
    </row>
    <row r="305" spans="1:41" ht="16" customHeight="1" x14ac:dyDescent="0.2">
      <c r="A305" s="8">
        <v>2581</v>
      </c>
      <c r="B305" s="8" t="s">
        <v>26</v>
      </c>
      <c r="C305" s="8" t="s">
        <v>152</v>
      </c>
      <c r="D305" s="8" t="s">
        <v>1015</v>
      </c>
      <c r="E305" s="8" t="s">
        <v>1016</v>
      </c>
      <c r="F305" s="8" t="str">
        <f>IF(ISBLANK(E305), "", Table2[[#This Row],[unique_id]])</f>
        <v>synchronize_devices</v>
      </c>
      <c r="G305" s="8" t="s">
        <v>1018</v>
      </c>
      <c r="H305" s="8" t="s">
        <v>1017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8">IF(ISBLANK(Z305),  "", _xlfn.CONCAT("haas/entity/sensor/", LOWER(C305), "/", E305, "/config"))</f>
        <v/>
      </c>
      <c r="AB305" s="8" t="str">
        <f t="shared" si="24"/>
        <v/>
      </c>
      <c r="AC305" s="14"/>
      <c r="AE305" s="39"/>
      <c r="AO305" s="8" t="str">
        <f t="shared" si="25"/>
        <v/>
      </c>
    </row>
    <row r="306" spans="1:41" ht="16" customHeight="1" x14ac:dyDescent="0.2">
      <c r="A306" s="8">
        <v>2582</v>
      </c>
      <c r="B306" s="8" t="s">
        <v>26</v>
      </c>
      <c r="C306" s="8" t="s">
        <v>39</v>
      </c>
      <c r="D306" s="8" t="s">
        <v>27</v>
      </c>
      <c r="E306" s="8" t="s">
        <v>179</v>
      </c>
      <c r="F306" s="8" t="str">
        <f>IF(ISBLANK(E306), "", Table2[[#This Row],[unique_id]])</f>
        <v>weatherstation_coms_signal_quality</v>
      </c>
      <c r="G306" s="8" t="s">
        <v>854</v>
      </c>
      <c r="H306" s="8" t="s">
        <v>853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W306" s="8" t="s">
        <v>195</v>
      </c>
      <c r="X306" s="8">
        <v>300</v>
      </c>
      <c r="Y306" s="10" t="s">
        <v>34</v>
      </c>
      <c r="Z306" s="8" t="s">
        <v>86</v>
      </c>
      <c r="AA306" s="8" t="str">
        <f t="shared" si="28"/>
        <v>haas/entity/sensor/weewx/weatherstation_coms_signal_quality/config</v>
      </c>
      <c r="AB306" s="8" t="str">
        <f t="shared" si="24"/>
        <v>weewx/weatherstation_coms_signal_quality</v>
      </c>
      <c r="AC306" s="14" t="s">
        <v>386</v>
      </c>
      <c r="AD306" s="8">
        <v>1</v>
      </c>
      <c r="AE306" s="38" t="s">
        <v>1073</v>
      </c>
      <c r="AF306" s="8" t="s">
        <v>529</v>
      </c>
      <c r="AG306" s="10">
        <v>3.15</v>
      </c>
      <c r="AH306" s="8" t="s">
        <v>502</v>
      </c>
      <c r="AI306" s="8" t="s">
        <v>36</v>
      </c>
      <c r="AJ306" s="8" t="s">
        <v>37</v>
      </c>
      <c r="AK306" s="8" t="s">
        <v>28</v>
      </c>
      <c r="AO306" s="8" t="str">
        <f t="shared" si="25"/>
        <v/>
      </c>
    </row>
    <row r="307" spans="1:41" s="43" customFormat="1" ht="16" customHeight="1" x14ac:dyDescent="0.2">
      <c r="A307" s="43">
        <v>2600</v>
      </c>
      <c r="B307" s="43" t="s">
        <v>26</v>
      </c>
      <c r="C307" s="43" t="s">
        <v>257</v>
      </c>
      <c r="D307" s="43" t="s">
        <v>145</v>
      </c>
      <c r="E307" s="43" t="s">
        <v>146</v>
      </c>
      <c r="F307" s="43" t="str">
        <f>IF(ISBLANK(E307), "", Table2[[#This Row],[unique_id]])</f>
        <v>ada_home</v>
      </c>
      <c r="G307" s="43" t="s">
        <v>196</v>
      </c>
      <c r="H307" s="43" t="s">
        <v>339</v>
      </c>
      <c r="I307" s="43" t="s">
        <v>144</v>
      </c>
      <c r="L307" s="43" t="s">
        <v>136</v>
      </c>
      <c r="M307" s="43" t="s">
        <v>338</v>
      </c>
      <c r="O307" s="45"/>
      <c r="P307" s="45"/>
      <c r="Q307" s="45"/>
      <c r="R307" s="45"/>
      <c r="S307" s="45"/>
      <c r="Y307" s="45"/>
      <c r="AA307" s="43" t="str">
        <f t="shared" si="28"/>
        <v/>
      </c>
      <c r="AB307" s="43" t="str">
        <f t="shared" si="24"/>
        <v/>
      </c>
      <c r="AE307" s="46"/>
      <c r="AF307" s="43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5" t="s">
        <v>1077</v>
      </c>
      <c r="AH307" s="43" t="s">
        <v>515</v>
      </c>
      <c r="AI307" s="43" t="s">
        <v>570</v>
      </c>
      <c r="AJ307" s="43" t="s">
        <v>257</v>
      </c>
      <c r="AK307" s="43" t="s">
        <v>130</v>
      </c>
      <c r="AL307" s="43" t="s">
        <v>613</v>
      </c>
      <c r="AM307" s="47" t="s">
        <v>665</v>
      </c>
      <c r="AN307" s="48" t="s">
        <v>657</v>
      </c>
      <c r="AO307" s="43" t="str">
        <f t="shared" si="25"/>
        <v>[["mac", "d4:f5:47:1c:cc:2d"], ["ip", "10.0.4.50"]]</v>
      </c>
    </row>
    <row r="308" spans="1:41" s="43" customFormat="1" ht="16" customHeight="1" x14ac:dyDescent="0.2">
      <c r="A308" s="43">
        <v>2601</v>
      </c>
      <c r="B308" s="43" t="s">
        <v>26</v>
      </c>
      <c r="C308" s="43" t="s">
        <v>257</v>
      </c>
      <c r="D308" s="43" t="s">
        <v>145</v>
      </c>
      <c r="E308" s="43" t="s">
        <v>322</v>
      </c>
      <c r="F308" s="43" t="str">
        <f>IF(ISBLANK(E308), "", Table2[[#This Row],[unique_id]])</f>
        <v>edwin_home</v>
      </c>
      <c r="G308" s="43" t="s">
        <v>323</v>
      </c>
      <c r="H308" s="43" t="s">
        <v>339</v>
      </c>
      <c r="I308" s="43" t="s">
        <v>144</v>
      </c>
      <c r="L308" s="43" t="s">
        <v>136</v>
      </c>
      <c r="M308" s="43" t="s">
        <v>338</v>
      </c>
      <c r="O308" s="45"/>
      <c r="P308" s="45"/>
      <c r="Q308" s="45"/>
      <c r="R308" s="45"/>
      <c r="S308" s="45"/>
      <c r="Y308" s="45"/>
      <c r="AA308" s="43" t="str">
        <f t="shared" si="28"/>
        <v/>
      </c>
      <c r="AB308" s="43" t="str">
        <f t="shared" si="24"/>
        <v/>
      </c>
      <c r="AE308" s="46"/>
      <c r="AF308" s="43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5" t="s">
        <v>1077</v>
      </c>
      <c r="AH308" s="43" t="s">
        <v>515</v>
      </c>
      <c r="AI308" s="43" t="s">
        <v>570</v>
      </c>
      <c r="AJ308" s="43" t="s">
        <v>257</v>
      </c>
      <c r="AK308" s="43" t="s">
        <v>127</v>
      </c>
      <c r="AL308" s="43" t="s">
        <v>613</v>
      </c>
      <c r="AM308" s="47" t="s">
        <v>664</v>
      </c>
      <c r="AN308" s="48" t="s">
        <v>658</v>
      </c>
      <c r="AO308" s="43" t="str">
        <f t="shared" si="25"/>
        <v>[["mac", "d4:f5:47:25:92:d5"], ["ip", "10.0.4.51"]]</v>
      </c>
    </row>
    <row r="309" spans="1:41" s="43" customFormat="1" ht="16" customHeight="1" x14ac:dyDescent="0.2">
      <c r="A309" s="43">
        <v>2602</v>
      </c>
      <c r="B309" s="43" t="s">
        <v>26</v>
      </c>
      <c r="C309" s="43" t="s">
        <v>257</v>
      </c>
      <c r="D309" s="43" t="s">
        <v>145</v>
      </c>
      <c r="E309" s="43" t="s">
        <v>334</v>
      </c>
      <c r="F309" s="43" t="str">
        <f>IF(ISBLANK(E309), "", Table2[[#This Row],[unique_id]])</f>
        <v>parents_home</v>
      </c>
      <c r="G309" s="43" t="s">
        <v>324</v>
      </c>
      <c r="H309" s="43" t="s">
        <v>339</v>
      </c>
      <c r="I309" s="43" t="s">
        <v>144</v>
      </c>
      <c r="L309" s="43" t="s">
        <v>136</v>
      </c>
      <c r="M309" s="43" t="s">
        <v>338</v>
      </c>
      <c r="O309" s="45"/>
      <c r="P309" s="45"/>
      <c r="Q309" s="45"/>
      <c r="R309" s="45"/>
      <c r="S309" s="45"/>
      <c r="Y309" s="45"/>
      <c r="AA309" s="43" t="str">
        <f t="shared" ref="AA309" si="29">IF(ISBLANK(Z309),  "", _xlfn.CONCAT("haas/entity/sensor/", LOWER(C309), "/", E309, "/config"))</f>
        <v/>
      </c>
      <c r="AB309" s="43" t="str">
        <f t="shared" ref="AB309" si="30">IF(ISBLANK(Z309),  "", _xlfn.CONCAT(LOWER(C309), "/", E309))</f>
        <v/>
      </c>
      <c r="AE309" s="46"/>
      <c r="AF309" s="43" t="str">
        <f>IF(OR(ISBLANK(AM309), ISBLANK(AN309)), "", LOWER(_xlfn.CONCAT(Table2[[#This Row],[device_manufacturer]], "-",Table2[[#This Row],[device_suggested_area]], "-", Table2[[#This Row],[device_identifiers]])))</f>
        <v>google-parents-home</v>
      </c>
      <c r="AG309" s="45" t="s">
        <v>1077</v>
      </c>
      <c r="AH309" s="43" t="s">
        <v>515</v>
      </c>
      <c r="AI309" s="43" t="s">
        <v>1076</v>
      </c>
      <c r="AJ309" s="43" t="s">
        <v>257</v>
      </c>
      <c r="AK309" s="43" t="s">
        <v>204</v>
      </c>
      <c r="AL309" s="43" t="s">
        <v>613</v>
      </c>
      <c r="AM309" s="47" t="s">
        <v>1075</v>
      </c>
      <c r="AN309" s="48" t="s">
        <v>1074</v>
      </c>
      <c r="AO309" s="44" t="str">
        <f>IF(AND(ISBLANK(AM309), ISBLANK(AN309)), "", _xlfn.CONCAT("[", IF(ISBLANK(AM309), "", _xlfn.CONCAT("[""mac"", """, AM309, """]")), IF(ISBLANK(AN309), "", _xlfn.CONCAT(", [""ip"", """, AN309, """]")), "]"))</f>
        <v>[["mac", "dc:e5:5b:a5:a3:0d"], ["ip", "10.0.4.55"]]</v>
      </c>
    </row>
    <row r="310" spans="1:41" s="43" customFormat="1" ht="16" customHeight="1" x14ac:dyDescent="0.2">
      <c r="A310" s="43">
        <v>2603</v>
      </c>
      <c r="B310" s="43" t="s">
        <v>922</v>
      </c>
      <c r="C310" s="43" t="s">
        <v>257</v>
      </c>
      <c r="D310" s="43" t="s">
        <v>145</v>
      </c>
      <c r="E310" s="43" t="s">
        <v>1019</v>
      </c>
      <c r="F310" s="43" t="str">
        <f>IF(ISBLANK(E310), "", Table2[[#This Row],[unique_id]])</f>
        <v>office_home</v>
      </c>
      <c r="G310" s="43" t="s">
        <v>1021</v>
      </c>
      <c r="H310" s="43" t="s">
        <v>339</v>
      </c>
      <c r="I310" s="43" t="s">
        <v>144</v>
      </c>
      <c r="L310" s="43" t="s">
        <v>136</v>
      </c>
      <c r="M310" s="43" t="s">
        <v>338</v>
      </c>
      <c r="O310" s="45"/>
      <c r="P310" s="45"/>
      <c r="Q310" s="45"/>
      <c r="R310" s="45"/>
      <c r="S310" s="45"/>
      <c r="Y310" s="45"/>
      <c r="AA310" s="43" t="str">
        <f t="shared" si="28"/>
        <v/>
      </c>
      <c r="AB310" s="43" t="str">
        <f t="shared" si="24"/>
        <v/>
      </c>
      <c r="AE310" s="46"/>
      <c r="AF310" s="43" t="str">
        <f>IF(OR(ISBLANK(AM310), ISBLANK(AN310)), "", LOWER(_xlfn.CONCAT(Table2[[#This Row],[device_manufacturer]], "-",Table2[[#This Row],[device_suggested_area]], "-", Table2[[#This Row],[device_identifiers]])))</f>
        <v>google-office-home</v>
      </c>
      <c r="AG310" s="45" t="s">
        <v>1077</v>
      </c>
      <c r="AH310" s="43" t="s">
        <v>515</v>
      </c>
      <c r="AI310" s="43" t="s">
        <v>570</v>
      </c>
      <c r="AJ310" s="43" t="s">
        <v>257</v>
      </c>
      <c r="AK310" s="43" t="s">
        <v>225</v>
      </c>
      <c r="AL310" s="43" t="s">
        <v>613</v>
      </c>
      <c r="AM310" s="47" t="s">
        <v>662</v>
      </c>
      <c r="AN310" s="48" t="s">
        <v>661</v>
      </c>
      <c r="AO310" s="43" t="str">
        <f t="shared" si="25"/>
        <v>[["mac", "d4:f5:47:32:df:7b"], ["ip", "10.0.4.54"]]</v>
      </c>
    </row>
    <row r="311" spans="1:41" s="43" customFormat="1" ht="16" customHeight="1" x14ac:dyDescent="0.2">
      <c r="A311" s="43">
        <v>2604</v>
      </c>
      <c r="B311" s="43" t="s">
        <v>922</v>
      </c>
      <c r="C311" s="43" t="s">
        <v>257</v>
      </c>
      <c r="D311" s="43" t="s">
        <v>145</v>
      </c>
      <c r="E311" s="43" t="s">
        <v>1020</v>
      </c>
      <c r="F311" s="43" t="str">
        <f>IF(ISBLANK(E311), "", Table2[[#This Row],[unique_id]])</f>
        <v>ensuite_home</v>
      </c>
      <c r="G311" s="43" t="s">
        <v>1022</v>
      </c>
      <c r="H311" s="43" t="s">
        <v>339</v>
      </c>
      <c r="I311" s="43" t="s">
        <v>144</v>
      </c>
      <c r="L311" s="43" t="s">
        <v>136</v>
      </c>
      <c r="M311" s="43" t="s">
        <v>338</v>
      </c>
      <c r="O311" s="45"/>
      <c r="P311" s="45"/>
      <c r="Q311" s="45"/>
      <c r="R311" s="45"/>
      <c r="S311" s="45"/>
      <c r="Y311" s="45"/>
      <c r="AA311" s="43" t="str">
        <f t="shared" si="28"/>
        <v/>
      </c>
      <c r="AB311" s="43" t="str">
        <f t="shared" si="24"/>
        <v/>
      </c>
      <c r="AE311" s="46"/>
      <c r="AF311" s="43" t="str">
        <f>IF(OR(ISBLANK(AM311), ISBLANK(AN311)), "", LOWER(_xlfn.CONCAT(Table2[[#This Row],[device_manufacturer]], "-",Table2[[#This Row],[device_suggested_area]], "-", Table2[[#This Row],[device_identifiers]])))</f>
        <v>google-ensuite-home</v>
      </c>
      <c r="AG311" s="45" t="s">
        <v>1077</v>
      </c>
      <c r="AH311" s="43" t="s">
        <v>515</v>
      </c>
      <c r="AI311" s="43" t="s">
        <v>570</v>
      </c>
      <c r="AJ311" s="43" t="s">
        <v>257</v>
      </c>
      <c r="AK311" s="43" t="s">
        <v>574</v>
      </c>
      <c r="AL311" s="43" t="s">
        <v>613</v>
      </c>
      <c r="AM311" s="47" t="s">
        <v>663</v>
      </c>
      <c r="AN311" s="48" t="s">
        <v>659</v>
      </c>
      <c r="AO311" s="43" t="str">
        <f t="shared" si="25"/>
        <v>[["mac", "d4:f5:47:8c:d1:7e"], ["ip", "10.0.4.52"]]</v>
      </c>
    </row>
    <row r="312" spans="1:41" s="43" customFormat="1" ht="16" customHeight="1" x14ac:dyDescent="0.2">
      <c r="A312" s="43">
        <v>2605</v>
      </c>
      <c r="B312" s="43" t="s">
        <v>26</v>
      </c>
      <c r="C312" s="43" t="s">
        <v>702</v>
      </c>
      <c r="D312" s="43" t="s">
        <v>458</v>
      </c>
      <c r="E312" s="43" t="s">
        <v>457</v>
      </c>
      <c r="F312" s="43" t="str">
        <f>IF(ISBLANK(E312), "", Table2[[#This Row],[unique_id]])</f>
        <v>column_break</v>
      </c>
      <c r="G312" s="43" t="s">
        <v>454</v>
      </c>
      <c r="H312" s="43" t="s">
        <v>339</v>
      </c>
      <c r="I312" s="43" t="s">
        <v>144</v>
      </c>
      <c r="L312" s="43" t="s">
        <v>455</v>
      </c>
      <c r="M312" s="43" t="s">
        <v>456</v>
      </c>
      <c r="O312" s="45"/>
      <c r="P312" s="45"/>
      <c r="Q312" s="45"/>
      <c r="R312" s="45"/>
      <c r="S312" s="45"/>
      <c r="Y312" s="45"/>
      <c r="AB312" s="43" t="str">
        <f t="shared" si="24"/>
        <v/>
      </c>
      <c r="AE312" s="46"/>
      <c r="AG312" s="45"/>
      <c r="AN312" s="49"/>
      <c r="AO312" s="43" t="str">
        <f t="shared" si="25"/>
        <v/>
      </c>
    </row>
    <row r="313" spans="1:41" s="43" customFormat="1" ht="16" customHeight="1" x14ac:dyDescent="0.2">
      <c r="A313" s="43">
        <v>2606</v>
      </c>
      <c r="B313" s="43" t="s">
        <v>26</v>
      </c>
      <c r="C313" s="43" t="s">
        <v>923</v>
      </c>
      <c r="D313" s="43" t="s">
        <v>145</v>
      </c>
      <c r="E313" s="43" t="s">
        <v>1014</v>
      </c>
      <c r="F313" s="43" t="str">
        <f>IF(ISBLANK(E313), "", Table2[[#This Row],[unique_id]])</f>
        <v>lg_webos_smart_tv</v>
      </c>
      <c r="G313" s="43" t="s">
        <v>188</v>
      </c>
      <c r="H313" s="43" t="s">
        <v>339</v>
      </c>
      <c r="I313" s="43" t="s">
        <v>144</v>
      </c>
      <c r="L313" s="43" t="s">
        <v>136</v>
      </c>
      <c r="M313" s="43" t="s">
        <v>338</v>
      </c>
      <c r="O313" s="45"/>
      <c r="P313" s="45"/>
      <c r="Q313" s="45"/>
      <c r="R313" s="45"/>
      <c r="S313" s="45"/>
      <c r="Y313" s="45"/>
      <c r="AA313" s="43" t="str">
        <f>IF(ISBLANK(Z313),  "", _xlfn.CONCAT("haas/entity/sensor/", LOWER(C313), "/", E313, "/config"))</f>
        <v/>
      </c>
      <c r="AB313" s="43" t="str">
        <f t="shared" si="24"/>
        <v/>
      </c>
      <c r="AE313" s="46"/>
      <c r="AF313" s="43" t="str">
        <f>IF(OR(ISBLANK(AM313), ISBLANK(AN313)), "", LOWER(_xlfn.CONCAT(Table2[[#This Row],[device_manufacturer]], "-",Table2[[#This Row],[device_suggested_area]], "-", Table2[[#This Row],[device_identifiers]])))</f>
        <v>lg-lounge-tv</v>
      </c>
      <c r="AG313" s="45" t="s">
        <v>926</v>
      </c>
      <c r="AH313" s="43" t="s">
        <v>507</v>
      </c>
      <c r="AI313" s="43" t="s">
        <v>927</v>
      </c>
      <c r="AJ313" s="43" t="s">
        <v>923</v>
      </c>
      <c r="AK313" s="43" t="s">
        <v>206</v>
      </c>
      <c r="AL313" s="43" t="s">
        <v>613</v>
      </c>
      <c r="AM313" s="47" t="s">
        <v>924</v>
      </c>
      <c r="AN313" s="48" t="s">
        <v>925</v>
      </c>
      <c r="AO313" s="43" t="str">
        <f t="shared" si="25"/>
        <v>[["mac", "4c:ba:d7:bf:94:d0"], ["ip", "10.0.4.49"]]</v>
      </c>
    </row>
    <row r="314" spans="1:41" s="43" customFormat="1" ht="16" customHeight="1" x14ac:dyDescent="0.2">
      <c r="A314" s="43">
        <v>2607</v>
      </c>
      <c r="B314" s="43" t="s">
        <v>26</v>
      </c>
      <c r="C314" s="43" t="s">
        <v>330</v>
      </c>
      <c r="D314" s="43" t="s">
        <v>145</v>
      </c>
      <c r="E314" s="43" t="s">
        <v>332</v>
      </c>
      <c r="F314" s="43" t="str">
        <f>IF(ISBLANK(E314), "", Table2[[#This Row],[unique_id]])</f>
        <v>parents_tv</v>
      </c>
      <c r="G314" s="43" t="s">
        <v>329</v>
      </c>
      <c r="H314" s="43" t="s">
        <v>339</v>
      </c>
      <c r="I314" s="43" t="s">
        <v>144</v>
      </c>
      <c r="L314" s="43" t="s">
        <v>136</v>
      </c>
      <c r="M314" s="43" t="s">
        <v>338</v>
      </c>
      <c r="O314" s="45"/>
      <c r="P314" s="45"/>
      <c r="Q314" s="45"/>
      <c r="R314" s="45"/>
      <c r="S314" s="45"/>
      <c r="Y314" s="45"/>
      <c r="AA314" s="43" t="str">
        <f>IF(ISBLANK(Z314),  "", _xlfn.CONCAT("haas/entity/sensor/", LOWER(C314), "/", E314, "/config"))</f>
        <v/>
      </c>
      <c r="AB314" s="43" t="str">
        <f t="shared" si="24"/>
        <v/>
      </c>
      <c r="AE314" s="46"/>
      <c r="AF314" s="43" t="str">
        <f>IF(OR(ISBLANK(AM314), ISBLANK(AN314)), "", LOWER(_xlfn.CONCAT(Table2[[#This Row],[device_manufacturer]], "-",Table2[[#This Row],[device_suggested_area]], "-", Table2[[#This Row],[device_identifiers]])))</f>
        <v>apple-lounge-tv</v>
      </c>
      <c r="AG314" s="45" t="s">
        <v>579</v>
      </c>
      <c r="AH314" s="43" t="s">
        <v>507</v>
      </c>
      <c r="AI314" s="43" t="s">
        <v>580</v>
      </c>
      <c r="AJ314" s="43" t="s">
        <v>330</v>
      </c>
      <c r="AK314" s="43" t="s">
        <v>206</v>
      </c>
      <c r="AL314" s="43" t="s">
        <v>613</v>
      </c>
      <c r="AM314" s="47" t="s">
        <v>583</v>
      </c>
      <c r="AN314" s="50" t="s">
        <v>667</v>
      </c>
      <c r="AO314" s="43" t="str">
        <f t="shared" si="25"/>
        <v>[["mac", "90:dd:5d:ce:1e:96"], ["ip", "10.0.4.47"]]</v>
      </c>
    </row>
    <row r="315" spans="1:41" s="43" customFormat="1" ht="16" customHeight="1" x14ac:dyDescent="0.2">
      <c r="A315" s="43">
        <v>2608</v>
      </c>
      <c r="B315" s="43" t="s">
        <v>922</v>
      </c>
      <c r="C315" s="43" t="s">
        <v>257</v>
      </c>
      <c r="D315" s="43" t="s">
        <v>145</v>
      </c>
      <c r="E315" s="43" t="s">
        <v>332</v>
      </c>
      <c r="F315" s="43" t="str">
        <f>IF(ISBLANK(E315), "", Table2[[#This Row],[unique_id]])</f>
        <v>parents_tv</v>
      </c>
      <c r="G315" s="43" t="s">
        <v>329</v>
      </c>
      <c r="H315" s="43" t="s">
        <v>339</v>
      </c>
      <c r="I315" s="43" t="s">
        <v>144</v>
      </c>
      <c r="L315" s="43" t="s">
        <v>136</v>
      </c>
      <c r="M315" s="43" t="s">
        <v>338</v>
      </c>
      <c r="O315" s="45"/>
      <c r="P315" s="45"/>
      <c r="Q315" s="45"/>
      <c r="R315" s="45"/>
      <c r="S315" s="45"/>
      <c r="Y315" s="45"/>
      <c r="AA315" s="43" t="str">
        <f>IF(ISBLANK(Z315),  "", _xlfn.CONCAT("haas/entity/sensor/", LOWER(C315), "/", E315, "/config"))</f>
        <v/>
      </c>
      <c r="AB315" s="43" t="str">
        <f t="shared" si="24"/>
        <v/>
      </c>
      <c r="AE315" s="46"/>
      <c r="AF315" s="43" t="str">
        <f>IF(OR(ISBLANK(AM315), ISBLANK(AN315)), "", LOWER(_xlfn.CONCAT(Table2[[#This Row],[device_manufacturer]], "-",Table2[[#This Row],[device_suggested_area]], "-", Table2[[#This Row],[device_identifiers]])))</f>
        <v>google-parents-tv</v>
      </c>
      <c r="AG315" s="45" t="s">
        <v>572</v>
      </c>
      <c r="AH315" s="43" t="s">
        <v>507</v>
      </c>
      <c r="AI315" s="43" t="s">
        <v>571</v>
      </c>
      <c r="AJ315" s="43" t="s">
        <v>257</v>
      </c>
      <c r="AK315" s="43" t="s">
        <v>204</v>
      </c>
      <c r="AL315" s="43" t="s">
        <v>613</v>
      </c>
      <c r="AM315" s="47" t="s">
        <v>666</v>
      </c>
      <c r="AN315" s="48" t="s">
        <v>660</v>
      </c>
      <c r="AO315" s="43" t="str">
        <f t="shared" si="25"/>
        <v>[["mac", "48:d6:d5:33:7c:28"], ["ip", "10.0.4.53"]]</v>
      </c>
    </row>
    <row r="316" spans="1:41" s="43" customFormat="1" ht="16" customHeight="1" x14ac:dyDescent="0.2">
      <c r="A316" s="43">
        <v>2609</v>
      </c>
      <c r="B316" s="43" t="s">
        <v>26</v>
      </c>
      <c r="C316" s="43" t="s">
        <v>702</v>
      </c>
      <c r="D316" s="43" t="s">
        <v>458</v>
      </c>
      <c r="E316" s="43" t="s">
        <v>457</v>
      </c>
      <c r="F316" s="43" t="str">
        <f>IF(ISBLANK(E316), "", Table2[[#This Row],[unique_id]])</f>
        <v>column_break</v>
      </c>
      <c r="G316" s="43" t="s">
        <v>454</v>
      </c>
      <c r="H316" s="43" t="s">
        <v>339</v>
      </c>
      <c r="I316" s="43" t="s">
        <v>144</v>
      </c>
      <c r="L316" s="43" t="s">
        <v>455</v>
      </c>
      <c r="M316" s="43" t="s">
        <v>456</v>
      </c>
      <c r="O316" s="45"/>
      <c r="P316" s="45"/>
      <c r="Q316" s="45"/>
      <c r="R316" s="45"/>
      <c r="S316" s="45"/>
      <c r="Y316" s="45"/>
      <c r="AB316" s="43" t="str">
        <f t="shared" si="24"/>
        <v/>
      </c>
      <c r="AE316" s="46"/>
      <c r="AG316" s="45"/>
      <c r="AN316" s="49"/>
      <c r="AO316" s="43" t="str">
        <f t="shared" si="25"/>
        <v/>
      </c>
    </row>
    <row r="317" spans="1:41" s="43" customFormat="1" ht="16" customHeight="1" x14ac:dyDescent="0.2">
      <c r="A317" s="43">
        <v>2610</v>
      </c>
      <c r="B317" s="43" t="s">
        <v>26</v>
      </c>
      <c r="C317" s="43" t="s">
        <v>190</v>
      </c>
      <c r="D317" s="43" t="s">
        <v>145</v>
      </c>
      <c r="E317" s="43" t="s">
        <v>331</v>
      </c>
      <c r="F317" s="43" t="str">
        <f>IF(ISBLANK(E317), "", Table2[[#This Row],[unique_id]])</f>
        <v>lounge_speaker</v>
      </c>
      <c r="G317" s="43" t="s">
        <v>328</v>
      </c>
      <c r="H317" s="43" t="s">
        <v>339</v>
      </c>
      <c r="I317" s="43" t="s">
        <v>144</v>
      </c>
      <c r="L317" s="43" t="s">
        <v>136</v>
      </c>
      <c r="M317" s="43" t="s">
        <v>338</v>
      </c>
      <c r="O317" s="45"/>
      <c r="P317" s="45"/>
      <c r="Q317" s="45"/>
      <c r="R317" s="45"/>
      <c r="S317" s="45"/>
      <c r="Y317" s="45"/>
      <c r="AA317" s="43" t="str">
        <f t="shared" ref="AA317:AA323" si="31">IF(ISBLANK(Z317),  "", _xlfn.CONCAT("haas/entity/sensor/", LOWER(C317), "/", E317, "/config"))</f>
        <v/>
      </c>
      <c r="AB317" s="43" t="str">
        <f t="shared" si="24"/>
        <v/>
      </c>
      <c r="AE317" s="46"/>
      <c r="AF317" s="43" t="str">
        <f>IF(OR(ISBLANK(AM317), ISBLANK(AN317)), "", LOWER(_xlfn.CONCAT(Table2[[#This Row],[device_manufacturer]], "-",Table2[[#This Row],[device_suggested_area]], "-", Table2[[#This Row],[device_identifiers]])))</f>
        <v>sonos-lounge-speaker</v>
      </c>
      <c r="AG317" s="45" t="s">
        <v>513</v>
      </c>
      <c r="AH317" s="43" t="s">
        <v>514</v>
      </c>
      <c r="AI317" s="43" t="s">
        <v>928</v>
      </c>
      <c r="AJ317" s="43" t="str">
        <f>IF(OR(ISBLANK(AM317), ISBLANK(AN317)), "", Table2[[#This Row],[device_via_device]])</f>
        <v>Sonos</v>
      </c>
      <c r="AK317" s="43" t="s">
        <v>206</v>
      </c>
      <c r="AL317" s="43" t="s">
        <v>613</v>
      </c>
      <c r="AM317" s="43" t="s">
        <v>929</v>
      </c>
      <c r="AN317" s="50" t="s">
        <v>930</v>
      </c>
      <c r="AO317" s="43" t="str">
        <f t="shared" si="25"/>
        <v>[["mac", "38:42:0b:47:73:dc"], ["ip", "10.0.4.43"]]</v>
      </c>
    </row>
    <row r="318" spans="1:41" s="43" customFormat="1" ht="16" customHeight="1" x14ac:dyDescent="0.2">
      <c r="A318" s="43">
        <v>2611</v>
      </c>
      <c r="B318" s="43" t="s">
        <v>26</v>
      </c>
      <c r="C318" s="43" t="s">
        <v>190</v>
      </c>
      <c r="D318" s="43" t="s">
        <v>145</v>
      </c>
      <c r="E318" s="43" t="s">
        <v>327</v>
      </c>
      <c r="F318" s="43" t="str">
        <f>IF(ISBLANK(E318), "", Table2[[#This Row],[unique_id]])</f>
        <v>kitchen_home</v>
      </c>
      <c r="G318" s="43" t="s">
        <v>326</v>
      </c>
      <c r="H318" s="43" t="s">
        <v>339</v>
      </c>
      <c r="I318" s="43" t="s">
        <v>144</v>
      </c>
      <c r="L318" s="43" t="s">
        <v>136</v>
      </c>
      <c r="M318" s="43" t="s">
        <v>338</v>
      </c>
      <c r="O318" s="45"/>
      <c r="P318" s="45"/>
      <c r="Q318" s="45"/>
      <c r="R318" s="45"/>
      <c r="S318" s="45"/>
      <c r="Y318" s="45"/>
      <c r="AA318" s="43" t="str">
        <f t="shared" si="31"/>
        <v/>
      </c>
      <c r="AB318" s="43" t="str">
        <f t="shared" si="24"/>
        <v/>
      </c>
      <c r="AE318" s="46"/>
      <c r="AF318" s="43" t="str">
        <f>IF(OR(ISBLANK(AM318), ISBLANK(AN318)), "", LOWER(_xlfn.CONCAT(Table2[[#This Row],[device_manufacturer]], "-",Table2[[#This Row],[device_suggested_area]], "-", Table2[[#This Row],[device_identifiers]])))</f>
        <v>sonos-kitchen-home</v>
      </c>
      <c r="AG318" s="45" t="s">
        <v>513</v>
      </c>
      <c r="AH318" s="43" t="s">
        <v>515</v>
      </c>
      <c r="AI318" s="43" t="s">
        <v>516</v>
      </c>
      <c r="AJ318" s="43" t="str">
        <f>IF(OR(ISBLANK(AM318), ISBLANK(AN318)), "", Table2[[#This Row],[device_via_device]])</f>
        <v>Sonos</v>
      </c>
      <c r="AK318" s="43" t="s">
        <v>218</v>
      </c>
      <c r="AL318" s="43" t="s">
        <v>613</v>
      </c>
      <c r="AM318" s="43" t="s">
        <v>520</v>
      </c>
      <c r="AN318" s="50" t="s">
        <v>696</v>
      </c>
      <c r="AO318" s="43" t="str">
        <f t="shared" si="25"/>
        <v>[["mac", "48:a6:b8:e2:50:40"], ["ip", "10.0.4.41"]]</v>
      </c>
    </row>
    <row r="319" spans="1:41" s="43" customFormat="1" ht="16" customHeight="1" x14ac:dyDescent="0.2">
      <c r="A319" s="43">
        <v>2612</v>
      </c>
      <c r="B319" s="43" t="s">
        <v>26</v>
      </c>
      <c r="C319" s="43" t="s">
        <v>190</v>
      </c>
      <c r="D319" s="43" t="s">
        <v>145</v>
      </c>
      <c r="E319" s="43" t="s">
        <v>147</v>
      </c>
      <c r="F319" s="43" t="str">
        <f>IF(ISBLANK(E319), "", Table2[[#This Row],[unique_id]])</f>
        <v>kitchen_speaker</v>
      </c>
      <c r="G319" s="43" t="s">
        <v>197</v>
      </c>
      <c r="H319" s="43" t="s">
        <v>339</v>
      </c>
      <c r="I319" s="43" t="s">
        <v>144</v>
      </c>
      <c r="L319" s="43" t="s">
        <v>136</v>
      </c>
      <c r="M319" s="43" t="s">
        <v>338</v>
      </c>
      <c r="O319" s="45"/>
      <c r="P319" s="45"/>
      <c r="Q319" s="45"/>
      <c r="R319" s="45"/>
      <c r="S319" s="45"/>
      <c r="Y319" s="45"/>
      <c r="AA319" s="43" t="str">
        <f t="shared" si="31"/>
        <v/>
      </c>
      <c r="AB319" s="43" t="str">
        <f t="shared" si="24"/>
        <v/>
      </c>
      <c r="AE319" s="46"/>
      <c r="AF319" s="43" t="str">
        <f>IF(OR(ISBLANK(AM319), ISBLANK(AN319)), "", LOWER(_xlfn.CONCAT(Table2[[#This Row],[device_manufacturer]], "-",Table2[[#This Row],[device_suggested_area]], "-", Table2[[#This Row],[device_identifiers]])))</f>
        <v>sonos-kitchen-speaker</v>
      </c>
      <c r="AG319" s="45" t="s">
        <v>513</v>
      </c>
      <c r="AH319" s="43" t="s">
        <v>514</v>
      </c>
      <c r="AI319" s="43" t="s">
        <v>517</v>
      </c>
      <c r="AJ319" s="43" t="str">
        <f>IF(OR(ISBLANK(AM319), ISBLANK(AN319)), "", Table2[[#This Row],[device_via_device]])</f>
        <v>Sonos</v>
      </c>
      <c r="AK319" s="43" t="s">
        <v>218</v>
      </c>
      <c r="AL319" s="43" t="s">
        <v>613</v>
      </c>
      <c r="AM319" s="51" t="s">
        <v>519</v>
      </c>
      <c r="AN319" s="50" t="s">
        <v>697</v>
      </c>
      <c r="AO319" s="43" t="str">
        <f t="shared" si="25"/>
        <v>[["mac", "5c:aa:fd:f1:a3:d4"], ["ip", "10.0.4.42"]]</v>
      </c>
    </row>
    <row r="320" spans="1:41" s="43" customFormat="1" ht="16" customHeight="1" x14ac:dyDescent="0.2">
      <c r="A320" s="43">
        <v>2613</v>
      </c>
      <c r="B320" s="43" t="s">
        <v>26</v>
      </c>
      <c r="C320" s="43" t="s">
        <v>190</v>
      </c>
      <c r="D320" s="43" t="s">
        <v>145</v>
      </c>
      <c r="E320" s="43" t="s">
        <v>333</v>
      </c>
      <c r="F320" s="43" t="str">
        <f>IF(ISBLANK(E320), "", Table2[[#This Row],[unique_id]])</f>
        <v>parents_speaker</v>
      </c>
      <c r="G320" s="43" t="s">
        <v>325</v>
      </c>
      <c r="H320" s="43" t="s">
        <v>339</v>
      </c>
      <c r="I320" s="43" t="s">
        <v>144</v>
      </c>
      <c r="L320" s="43" t="s">
        <v>136</v>
      </c>
      <c r="M320" s="43" t="s">
        <v>338</v>
      </c>
      <c r="O320" s="45"/>
      <c r="P320" s="45"/>
      <c r="Q320" s="45"/>
      <c r="R320" s="45"/>
      <c r="S320" s="45"/>
      <c r="Y320" s="45"/>
      <c r="AA320" s="43" t="str">
        <f t="shared" si="31"/>
        <v/>
      </c>
      <c r="AB320" s="43" t="str">
        <f t="shared" si="24"/>
        <v/>
      </c>
      <c r="AE320" s="46"/>
      <c r="AF320" s="43" t="str">
        <f>IF(OR(ISBLANK(AM320), ISBLANK(AN320)), "", LOWER(_xlfn.CONCAT(Table2[[#This Row],[device_manufacturer]], "-",Table2[[#This Row],[device_suggested_area]], "-", Table2[[#This Row],[device_identifiers]])))</f>
        <v>sonos-parents-speaker</v>
      </c>
      <c r="AG320" s="45" t="s">
        <v>513</v>
      </c>
      <c r="AH320" s="43" t="s">
        <v>514</v>
      </c>
      <c r="AI320" s="43" t="s">
        <v>516</v>
      </c>
      <c r="AJ320" s="43" t="str">
        <f>IF(OR(ISBLANK(AM320), ISBLANK(AN320)), "", Table2[[#This Row],[device_via_device]])</f>
        <v>Sonos</v>
      </c>
      <c r="AK320" s="43" t="s">
        <v>204</v>
      </c>
      <c r="AL320" s="43" t="s">
        <v>613</v>
      </c>
      <c r="AM320" s="43" t="s">
        <v>518</v>
      </c>
      <c r="AN320" s="48" t="s">
        <v>695</v>
      </c>
      <c r="AO320" s="43" t="str">
        <f t="shared" si="25"/>
        <v>[["mac", "5c:aa:fd:d1:23:be"], ["ip", "10.0.4.40"]]</v>
      </c>
    </row>
    <row r="321" spans="1:41" s="43" customFormat="1" ht="16" customHeight="1" x14ac:dyDescent="0.2">
      <c r="A321" s="43">
        <v>2614</v>
      </c>
      <c r="B321" s="43" t="s">
        <v>26</v>
      </c>
      <c r="C321" s="43" t="s">
        <v>330</v>
      </c>
      <c r="D321" s="43" t="s">
        <v>145</v>
      </c>
      <c r="E321" s="43" t="s">
        <v>1078</v>
      </c>
      <c r="F321" s="43" t="str">
        <f>IF(ISBLANK(E321), "", Table2[[#This Row],[unique_id]])</f>
        <v>parents_tv_speaker</v>
      </c>
      <c r="G321" s="43" t="s">
        <v>1079</v>
      </c>
      <c r="H321" s="43" t="s">
        <v>339</v>
      </c>
      <c r="I321" s="43" t="s">
        <v>144</v>
      </c>
      <c r="L321" s="43" t="s">
        <v>136</v>
      </c>
      <c r="M321" s="43" t="s">
        <v>338</v>
      </c>
      <c r="O321" s="45"/>
      <c r="P321" s="45"/>
      <c r="Q321" s="45"/>
      <c r="R321" s="45"/>
      <c r="S321" s="45"/>
      <c r="Y321" s="45"/>
      <c r="AA321" s="43" t="str">
        <f t="shared" si="31"/>
        <v/>
      </c>
      <c r="AB321" s="43" t="str">
        <f t="shared" si="24"/>
        <v/>
      </c>
      <c r="AE321" s="46"/>
      <c r="AF321" s="43" t="str">
        <f>IF(OR(ISBLANK(AM321), ISBLANK(AN321)), "", LOWER(_xlfn.CONCAT(Table2[[#This Row],[device_manufacturer]], "-",Table2[[#This Row],[device_suggested_area]], "-", Table2[[#This Row],[device_identifiers]])))</f>
        <v>apple-parents-tv-speaker</v>
      </c>
      <c r="AG321" s="45" t="s">
        <v>579</v>
      </c>
      <c r="AH321" s="43" t="s">
        <v>1080</v>
      </c>
      <c r="AI321" s="43" t="s">
        <v>578</v>
      </c>
      <c r="AJ321" s="43" t="s">
        <v>330</v>
      </c>
      <c r="AK321" s="43" t="s">
        <v>204</v>
      </c>
      <c r="AL321" s="43" t="s">
        <v>613</v>
      </c>
      <c r="AM321" s="47" t="s">
        <v>584</v>
      </c>
      <c r="AN321" s="50" t="s">
        <v>668</v>
      </c>
      <c r="AO321" s="43" t="str">
        <f t="shared" si="25"/>
        <v>[["mac", "d4:a3:3d:5c:8c:28"], ["ip", "10.0.4.48"]]</v>
      </c>
    </row>
    <row r="322" spans="1:41" s="43" customFormat="1" ht="16" customHeight="1" x14ac:dyDescent="0.2">
      <c r="A322" s="43">
        <v>2700</v>
      </c>
      <c r="B322" s="43" t="s">
        <v>26</v>
      </c>
      <c r="C322" s="43" t="s">
        <v>1050</v>
      </c>
      <c r="D322" s="43" t="s">
        <v>1056</v>
      </c>
      <c r="E322" s="43" t="s">
        <v>1060</v>
      </c>
      <c r="F322" s="43" t="str">
        <f>IF(ISBLANK(E322), "", Table2[[#This Row],[unique_id]])</f>
        <v>front_door_lock</v>
      </c>
      <c r="G322" s="43" t="s">
        <v>1067</v>
      </c>
      <c r="H322" s="43" t="s">
        <v>1065</v>
      </c>
      <c r="I322" s="43" t="s">
        <v>222</v>
      </c>
      <c r="L322" s="43" t="s">
        <v>136</v>
      </c>
      <c r="O322" s="45"/>
      <c r="P322" s="45" t="s">
        <v>779</v>
      </c>
      <c r="Q322" s="45"/>
      <c r="R322" s="52" t="s">
        <v>827</v>
      </c>
      <c r="S322" s="45"/>
      <c r="Y322" s="45"/>
      <c r="AA322" s="43" t="str">
        <f t="shared" si="31"/>
        <v/>
      </c>
      <c r="AB322" s="43" t="str">
        <f t="shared" si="24"/>
        <v/>
      </c>
      <c r="AE322" s="46"/>
      <c r="AF322" s="43" t="s">
        <v>1054</v>
      </c>
      <c r="AG322" s="45" t="s">
        <v>1053</v>
      </c>
      <c r="AH322" s="43" t="s">
        <v>1051</v>
      </c>
      <c r="AI322" s="51" t="s">
        <v>1052</v>
      </c>
      <c r="AJ322" s="43" t="s">
        <v>1050</v>
      </c>
      <c r="AK322" s="43" t="s">
        <v>495</v>
      </c>
      <c r="AM322" s="43" t="s">
        <v>1061</v>
      </c>
      <c r="AO322" s="43" t="str">
        <f t="shared" si="25"/>
        <v>[["mac", "0x000d6f001127f08c"]]</v>
      </c>
    </row>
    <row r="323" spans="1:41" s="43" customFormat="1" ht="16" customHeight="1" x14ac:dyDescent="0.2">
      <c r="A323" s="43">
        <v>2701</v>
      </c>
      <c r="B323" s="43" t="s">
        <v>26</v>
      </c>
      <c r="C323" s="43" t="s">
        <v>1050</v>
      </c>
      <c r="D323" s="43" t="s">
        <v>1056</v>
      </c>
      <c r="E323" s="43" t="s">
        <v>1057</v>
      </c>
      <c r="F323" s="43" t="str">
        <f>IF(ISBLANK(E323), "", Table2[[#This Row],[unique_id]])</f>
        <v>back_door_lock</v>
      </c>
      <c r="G323" s="43" t="s">
        <v>1067</v>
      </c>
      <c r="H323" s="43" t="s">
        <v>1066</v>
      </c>
      <c r="I323" s="43" t="s">
        <v>222</v>
      </c>
      <c r="L323" s="43" t="s">
        <v>136</v>
      </c>
      <c r="O323" s="45"/>
      <c r="P323" s="45" t="s">
        <v>779</v>
      </c>
      <c r="Q323" s="45"/>
      <c r="R323" s="52" t="s">
        <v>827</v>
      </c>
      <c r="S323" s="45"/>
      <c r="Y323" s="45"/>
      <c r="AA323" s="43" t="str">
        <f t="shared" si="31"/>
        <v/>
      </c>
      <c r="AB323" s="43" t="str">
        <f t="shared" si="24"/>
        <v/>
      </c>
      <c r="AE323" s="46"/>
      <c r="AF323" s="43" t="s">
        <v>1055</v>
      </c>
      <c r="AG323" s="45" t="s">
        <v>1053</v>
      </c>
      <c r="AH323" s="43" t="s">
        <v>1051</v>
      </c>
      <c r="AI323" s="51" t="s">
        <v>1052</v>
      </c>
      <c r="AJ323" s="43" t="s">
        <v>1050</v>
      </c>
      <c r="AK323" s="43" t="s">
        <v>880</v>
      </c>
      <c r="AM323" s="43" t="s">
        <v>1049</v>
      </c>
      <c r="AO323" s="43" t="str">
        <f t="shared" si="25"/>
        <v>[["mac", "0x000d6f0011274420"]]</v>
      </c>
    </row>
    <row r="324" spans="1:41" s="43" customFormat="1" ht="16" customHeight="1" x14ac:dyDescent="0.2">
      <c r="A324" s="43">
        <v>2702</v>
      </c>
      <c r="B324" s="43" t="s">
        <v>26</v>
      </c>
      <c r="C324" s="43" t="s">
        <v>702</v>
      </c>
      <c r="D324" s="43" t="s">
        <v>458</v>
      </c>
      <c r="E324" s="43" t="s">
        <v>457</v>
      </c>
      <c r="F324" s="43" t="str">
        <f>IF(ISBLANK(E324), "", Table2[[#This Row],[unique_id]])</f>
        <v>column_break</v>
      </c>
      <c r="G324" s="43" t="s">
        <v>454</v>
      </c>
      <c r="H324" s="43" t="s">
        <v>1066</v>
      </c>
      <c r="I324" s="43" t="s">
        <v>222</v>
      </c>
      <c r="L324" s="43" t="s">
        <v>455</v>
      </c>
      <c r="M324" s="43" t="s">
        <v>456</v>
      </c>
      <c r="O324" s="45"/>
      <c r="P324" s="45"/>
      <c r="Q324" s="45"/>
      <c r="R324" s="45"/>
      <c r="S324" s="45"/>
      <c r="Y324" s="45"/>
      <c r="AB324" s="43" t="str">
        <f t="shared" si="24"/>
        <v/>
      </c>
      <c r="AE324" s="46"/>
      <c r="AG324" s="45"/>
      <c r="AO324" s="43" t="str">
        <f t="shared" si="25"/>
        <v/>
      </c>
    </row>
    <row r="325" spans="1:41" ht="16" customHeight="1" x14ac:dyDescent="0.2">
      <c r="A325" s="8">
        <v>2703</v>
      </c>
      <c r="B325" s="8" t="s">
        <v>26</v>
      </c>
      <c r="C325" s="8" t="s">
        <v>256</v>
      </c>
      <c r="D325" s="8" t="s">
        <v>150</v>
      </c>
      <c r="E325" s="8" t="s">
        <v>151</v>
      </c>
      <c r="F325" s="8" t="str">
        <f>IF(ISBLANK(E325), "", Table2[[#This Row],[unique_id]])</f>
        <v>uvc_ada_motion</v>
      </c>
      <c r="G325" s="8" t="s">
        <v>1062</v>
      </c>
      <c r="H325" s="8" t="s">
        <v>1069</v>
      </c>
      <c r="I325" s="8" t="s">
        <v>222</v>
      </c>
      <c r="L325" s="8" t="s">
        <v>136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 t="shared" ref="AB325:AB388" si="32">IF(ISBLANK(Z325),  "", _xlfn.CONCAT(LOWER(C325), "/", E325))</f>
        <v/>
      </c>
      <c r="AE325" s="40"/>
      <c r="AO325" s="8" t="str">
        <f t="shared" ref="AO325:AO388" si="33">IF(AND(ISBLANK(AM325), ISBLANK(AN325)), "", _xlfn.CONCAT("[", IF(ISBLANK(AM325), "", _xlfn.CONCAT("[""mac"", """, AM325, """]")), IF(ISBLANK(AN325), "", _xlfn.CONCAT(", [""ip"", """, AN325, """]")), "]"))</f>
        <v/>
      </c>
    </row>
    <row r="326" spans="1:41" ht="16" customHeight="1" x14ac:dyDescent="0.2">
      <c r="A326" s="8">
        <v>2704</v>
      </c>
      <c r="B326" s="8" t="s">
        <v>26</v>
      </c>
      <c r="C326" s="8" t="s">
        <v>256</v>
      </c>
      <c r="D326" s="8" t="s">
        <v>148</v>
      </c>
      <c r="E326" s="8" t="s">
        <v>149</v>
      </c>
      <c r="F326" s="8" t="str">
        <f>IF(ISBLANK(E326), "", Table2[[#This Row],[unique_id]])</f>
        <v>uvc_ada_medium</v>
      </c>
      <c r="G326" s="8" t="s">
        <v>130</v>
      </c>
      <c r="H326" s="8" t="s">
        <v>1071</v>
      </c>
      <c r="I326" s="8" t="s">
        <v>222</v>
      </c>
      <c r="L326" s="8" t="s">
        <v>136</v>
      </c>
      <c r="M326" s="8" t="s">
        <v>340</v>
      </c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 t="shared" si="32"/>
        <v/>
      </c>
      <c r="AC326" s="12"/>
      <c r="AE326" s="40"/>
      <c r="AF326" s="8" t="s">
        <v>560</v>
      </c>
      <c r="AG326" s="10" t="s">
        <v>562</v>
      </c>
      <c r="AH326" s="8" t="s">
        <v>563</v>
      </c>
      <c r="AI326" s="8" t="s">
        <v>559</v>
      </c>
      <c r="AJ326" s="8" t="s">
        <v>256</v>
      </c>
      <c r="AK326" s="8" t="s">
        <v>130</v>
      </c>
      <c r="AL326" s="8" t="s">
        <v>633</v>
      </c>
      <c r="AM326" s="8" t="s">
        <v>557</v>
      </c>
      <c r="AN326" s="8" t="s">
        <v>587</v>
      </c>
      <c r="AO326" s="8" t="str">
        <f t="shared" si="33"/>
        <v>[["mac", "74:83:c2:3f:6c:4c"], ["ip", "10.0.6.20"]]</v>
      </c>
    </row>
    <row r="327" spans="1:41" ht="16" customHeight="1" x14ac:dyDescent="0.2">
      <c r="A327" s="8">
        <v>2705</v>
      </c>
      <c r="B327" s="8" t="s">
        <v>26</v>
      </c>
      <c r="C327" s="8" t="s">
        <v>702</v>
      </c>
      <c r="D327" s="8" t="s">
        <v>458</v>
      </c>
      <c r="E327" s="8" t="s">
        <v>457</v>
      </c>
      <c r="F327" s="8" t="str">
        <f>IF(ISBLANK(E327), "", Table2[[#This Row],[unique_id]])</f>
        <v>column_break</v>
      </c>
      <c r="G327" s="8" t="s">
        <v>454</v>
      </c>
      <c r="H327" s="8" t="s">
        <v>1071</v>
      </c>
      <c r="I327" s="8" t="s">
        <v>222</v>
      </c>
      <c r="L327" s="8" t="s">
        <v>455</v>
      </c>
      <c r="M327" s="8" t="s">
        <v>456</v>
      </c>
      <c r="N327" s="8"/>
      <c r="O327" s="10"/>
      <c r="P327" s="10"/>
      <c r="Q327" s="10"/>
      <c r="R327" s="10"/>
      <c r="S327" s="10"/>
      <c r="T327" s="8"/>
      <c r="Y327" s="10"/>
      <c r="AB327" s="8" t="str">
        <f t="shared" si="32"/>
        <v/>
      </c>
      <c r="AE327" s="40"/>
      <c r="AO327" s="8" t="str">
        <f t="shared" si="33"/>
        <v/>
      </c>
    </row>
    <row r="328" spans="1:41" ht="16" customHeight="1" x14ac:dyDescent="0.2">
      <c r="A328" s="8">
        <v>2706</v>
      </c>
      <c r="B328" s="8" t="s">
        <v>26</v>
      </c>
      <c r="C328" s="8" t="s">
        <v>256</v>
      </c>
      <c r="D328" s="8" t="s">
        <v>150</v>
      </c>
      <c r="E328" s="8" t="s">
        <v>221</v>
      </c>
      <c r="F328" s="8" t="str">
        <f>IF(ISBLANK(E328), "", Table2[[#This Row],[unique_id]])</f>
        <v>uvc_edwin_motion</v>
      </c>
      <c r="G328" s="8" t="s">
        <v>1062</v>
      </c>
      <c r="H328" s="8" t="s">
        <v>1068</v>
      </c>
      <c r="I328" s="8" t="s">
        <v>222</v>
      </c>
      <c r="L328" s="8" t="s">
        <v>136</v>
      </c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 t="shared" si="32"/>
        <v/>
      </c>
      <c r="AE328" s="40"/>
      <c r="AO328" s="8" t="str">
        <f t="shared" si="33"/>
        <v/>
      </c>
    </row>
    <row r="329" spans="1:41" ht="16" customHeight="1" x14ac:dyDescent="0.2">
      <c r="A329" s="8">
        <v>2707</v>
      </c>
      <c r="B329" s="8" t="s">
        <v>26</v>
      </c>
      <c r="C329" s="8" t="s">
        <v>256</v>
      </c>
      <c r="D329" s="8" t="s">
        <v>148</v>
      </c>
      <c r="E329" s="8" t="s">
        <v>220</v>
      </c>
      <c r="F329" s="8" t="str">
        <f>IF(ISBLANK(E329), "", Table2[[#This Row],[unique_id]])</f>
        <v>uvc_edwin_medium</v>
      </c>
      <c r="G329" s="8" t="s">
        <v>127</v>
      </c>
      <c r="H329" s="8" t="s">
        <v>1070</v>
      </c>
      <c r="I329" s="8" t="s">
        <v>222</v>
      </c>
      <c r="L329" s="8" t="s">
        <v>136</v>
      </c>
      <c r="M329" s="8" t="s">
        <v>340</v>
      </c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 t="shared" si="32"/>
        <v/>
      </c>
      <c r="AC329" s="12"/>
      <c r="AE329" s="40"/>
      <c r="AF329" s="8" t="s">
        <v>561</v>
      </c>
      <c r="AG329" s="10" t="s">
        <v>562</v>
      </c>
      <c r="AH329" s="8" t="s">
        <v>563</v>
      </c>
      <c r="AI329" s="8" t="s">
        <v>559</v>
      </c>
      <c r="AJ329" s="8" t="s">
        <v>256</v>
      </c>
      <c r="AK329" s="8" t="s">
        <v>127</v>
      </c>
      <c r="AL329" s="8" t="s">
        <v>633</v>
      </c>
      <c r="AM329" s="8" t="s">
        <v>558</v>
      </c>
      <c r="AN329" s="8" t="s">
        <v>588</v>
      </c>
      <c r="AO329" s="8" t="str">
        <f t="shared" si="33"/>
        <v>[["mac", "74:83:c2:3f:6e:5c"], ["ip", "10.0.6.21"]]</v>
      </c>
    </row>
    <row r="330" spans="1:41" ht="16" customHeight="1" x14ac:dyDescent="0.2">
      <c r="A330" s="8">
        <v>2708</v>
      </c>
      <c r="B330" s="8" t="s">
        <v>26</v>
      </c>
      <c r="C330" s="8" t="s">
        <v>702</v>
      </c>
      <c r="D330" s="8" t="s">
        <v>458</v>
      </c>
      <c r="E330" s="8" t="s">
        <v>457</v>
      </c>
      <c r="F330" s="8" t="str">
        <f>IF(ISBLANK(E330), "", Table2[[#This Row],[unique_id]])</f>
        <v>column_break</v>
      </c>
      <c r="G330" s="8" t="s">
        <v>454</v>
      </c>
      <c r="H330" s="8" t="s">
        <v>1070</v>
      </c>
      <c r="I330" s="8" t="s">
        <v>222</v>
      </c>
      <c r="L330" s="8" t="s">
        <v>455</v>
      </c>
      <c r="M330" s="8" t="s">
        <v>456</v>
      </c>
      <c r="N330" s="8"/>
      <c r="O330" s="10"/>
      <c r="P330" s="10"/>
      <c r="Q330" s="10"/>
      <c r="R330" s="10"/>
      <c r="S330" s="10"/>
      <c r="T330" s="8"/>
      <c r="Y330" s="10"/>
      <c r="AB330" s="8" t="str">
        <f t="shared" si="32"/>
        <v/>
      </c>
      <c r="AE330" s="40"/>
      <c r="AO330" s="8" t="str">
        <f t="shared" si="33"/>
        <v/>
      </c>
    </row>
    <row r="331" spans="1:41" ht="16" customHeight="1" x14ac:dyDescent="0.2">
      <c r="A331" s="8">
        <v>2709</v>
      </c>
      <c r="B331" s="8" t="s">
        <v>26</v>
      </c>
      <c r="C331" s="8" t="s">
        <v>133</v>
      </c>
      <c r="D331" s="8" t="s">
        <v>150</v>
      </c>
      <c r="E331" s="8" t="s">
        <v>1009</v>
      </c>
      <c r="F331" s="8" t="str">
        <f>IF(ISBLANK(E331), "", Table2[[#This Row],[unique_id]])</f>
        <v>ada_fan_occupancy</v>
      </c>
      <c r="G331" s="8" t="s">
        <v>130</v>
      </c>
      <c r="H331" s="8" t="s">
        <v>1072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Y331" s="10"/>
      <c r="AA331" s="8" t="str">
        <f t="shared" ref="AA331:AA394" si="34">IF(ISBLANK(Z331),  "", _xlfn.CONCAT("haas/entity/sensor/", LOWER(C331), "/", E331, "/config"))</f>
        <v/>
      </c>
      <c r="AB331" s="8" t="str">
        <f t="shared" si="32"/>
        <v/>
      </c>
      <c r="AE331" s="40"/>
      <c r="AO331" s="8" t="str">
        <f t="shared" si="33"/>
        <v/>
      </c>
    </row>
    <row r="332" spans="1:41" ht="16" customHeight="1" x14ac:dyDescent="0.2">
      <c r="A332" s="8">
        <v>2710</v>
      </c>
      <c r="B332" s="8" t="s">
        <v>26</v>
      </c>
      <c r="C332" s="8" t="s">
        <v>133</v>
      </c>
      <c r="D332" s="8" t="s">
        <v>150</v>
      </c>
      <c r="E332" s="8" t="s">
        <v>1008</v>
      </c>
      <c r="F332" s="8" t="str">
        <f>IF(ISBLANK(E332), "", Table2[[#This Row],[unique_id]])</f>
        <v>edwin_fan_occupancy</v>
      </c>
      <c r="G332" s="8" t="s">
        <v>127</v>
      </c>
      <c r="H332" s="8" t="s">
        <v>1072</v>
      </c>
      <c r="I332" s="8" t="s">
        <v>222</v>
      </c>
      <c r="L332" s="8" t="s">
        <v>136</v>
      </c>
      <c r="N332" s="8"/>
      <c r="O332" s="10"/>
      <c r="P332" s="10"/>
      <c r="Q332" s="10"/>
      <c r="R332" s="10"/>
      <c r="S332" s="10"/>
      <c r="T332" s="8"/>
      <c r="Y332" s="10"/>
      <c r="AA332" s="8" t="str">
        <f t="shared" si="34"/>
        <v/>
      </c>
      <c r="AB332" s="8" t="str">
        <f t="shared" si="32"/>
        <v/>
      </c>
      <c r="AC332" s="12"/>
      <c r="AE332" s="40"/>
      <c r="AO332" s="8" t="str">
        <f t="shared" si="33"/>
        <v/>
      </c>
    </row>
    <row r="333" spans="1:41" ht="16" customHeight="1" x14ac:dyDescent="0.2">
      <c r="A333" s="8">
        <v>2711</v>
      </c>
      <c r="B333" s="8" t="s">
        <v>26</v>
      </c>
      <c r="C333" s="8" t="s">
        <v>133</v>
      </c>
      <c r="D333" s="8" t="s">
        <v>150</v>
      </c>
      <c r="E333" s="8" t="s">
        <v>1010</v>
      </c>
      <c r="F333" s="8" t="str">
        <f>IF(ISBLANK(E333), "", Table2[[#This Row],[unique_id]])</f>
        <v>parents_fan_occupancy</v>
      </c>
      <c r="G333" s="8" t="s">
        <v>204</v>
      </c>
      <c r="H333" s="8" t="s">
        <v>1072</v>
      </c>
      <c r="I333" s="8" t="s">
        <v>222</v>
      </c>
      <c r="L333" s="8" t="s">
        <v>136</v>
      </c>
      <c r="N333" s="8"/>
      <c r="O333" s="10"/>
      <c r="P333" s="10"/>
      <c r="Q333" s="10"/>
      <c r="R333" s="10"/>
      <c r="S333" s="10"/>
      <c r="T333" s="8"/>
      <c r="Y333" s="10"/>
      <c r="AA333" s="8" t="str">
        <f t="shared" si="34"/>
        <v/>
      </c>
      <c r="AB333" s="8" t="str">
        <f t="shared" si="32"/>
        <v/>
      </c>
      <c r="AC333" s="12"/>
      <c r="AE333" s="40"/>
      <c r="AO333" s="8" t="str">
        <f t="shared" si="33"/>
        <v/>
      </c>
    </row>
    <row r="334" spans="1:41" ht="16" customHeight="1" x14ac:dyDescent="0.2">
      <c r="A334" s="8">
        <v>2712</v>
      </c>
      <c r="B334" s="8" t="s">
        <v>26</v>
      </c>
      <c r="C334" s="8" t="s">
        <v>133</v>
      </c>
      <c r="D334" s="8" t="s">
        <v>150</v>
      </c>
      <c r="E334" s="8" t="s">
        <v>1011</v>
      </c>
      <c r="F334" s="8" t="str">
        <f>IF(ISBLANK(E334), "", Table2[[#This Row],[unique_id]])</f>
        <v>lounge_fan_occupancy</v>
      </c>
      <c r="G334" s="8" t="s">
        <v>206</v>
      </c>
      <c r="H334" s="8" t="s">
        <v>1072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4"/>
        <v/>
      </c>
      <c r="AB334" s="8" t="str">
        <f t="shared" si="32"/>
        <v/>
      </c>
      <c r="AE334" s="40"/>
      <c r="AO334" s="8" t="str">
        <f t="shared" si="33"/>
        <v/>
      </c>
    </row>
    <row r="335" spans="1:41" ht="16" customHeight="1" x14ac:dyDescent="0.2">
      <c r="A335" s="8">
        <v>2713</v>
      </c>
      <c r="B335" s="8" t="s">
        <v>26</v>
      </c>
      <c r="C335" s="8" t="s">
        <v>133</v>
      </c>
      <c r="D335" s="8" t="s">
        <v>150</v>
      </c>
      <c r="E335" s="8" t="s">
        <v>1012</v>
      </c>
      <c r="F335" s="8" t="str">
        <f>IF(ISBLANK(E335), "", Table2[[#This Row],[unique_id]])</f>
        <v>deck_east_fan_occupancy</v>
      </c>
      <c r="G335" s="8" t="s">
        <v>228</v>
      </c>
      <c r="H335" s="8" t="s">
        <v>1072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4"/>
        <v/>
      </c>
      <c r="AB335" s="8" t="str">
        <f t="shared" si="32"/>
        <v/>
      </c>
      <c r="AE335" s="40"/>
      <c r="AO335" s="8" t="str">
        <f t="shared" si="33"/>
        <v/>
      </c>
    </row>
    <row r="336" spans="1:41" ht="16" customHeight="1" x14ac:dyDescent="0.2">
      <c r="A336" s="8">
        <v>2714</v>
      </c>
      <c r="B336" s="8" t="s">
        <v>26</v>
      </c>
      <c r="C336" s="8" t="s">
        <v>133</v>
      </c>
      <c r="D336" s="8" t="s">
        <v>150</v>
      </c>
      <c r="E336" s="8" t="s">
        <v>1013</v>
      </c>
      <c r="F336" s="8" t="str">
        <f>IF(ISBLANK(E336), "", Table2[[#This Row],[unique_id]])</f>
        <v>deck_west_fan_occupancy</v>
      </c>
      <c r="G336" s="8" t="s">
        <v>227</v>
      </c>
      <c r="H336" s="8" t="s">
        <v>1072</v>
      </c>
      <c r="I336" s="8" t="s">
        <v>222</v>
      </c>
      <c r="L336" s="8" t="s">
        <v>136</v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4"/>
        <v/>
      </c>
      <c r="AB336" s="8" t="str">
        <f t="shared" si="32"/>
        <v/>
      </c>
      <c r="AE336" s="40"/>
      <c r="AO336" s="8" t="str">
        <f t="shared" si="33"/>
        <v/>
      </c>
    </row>
    <row r="337" spans="1:41" ht="16" customHeight="1" x14ac:dyDescent="0.2">
      <c r="A337" s="8">
        <v>5000</v>
      </c>
      <c r="B337" s="14" t="s">
        <v>26</v>
      </c>
      <c r="C337" s="8" t="s">
        <v>256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4"/>
        <v/>
      </c>
      <c r="AB337" s="8" t="str">
        <f t="shared" si="32"/>
        <v/>
      </c>
      <c r="AE337" s="40"/>
      <c r="AF337" s="8" t="s">
        <v>873</v>
      </c>
      <c r="AG337" s="10" t="s">
        <v>595</v>
      </c>
      <c r="AH337" s="8" t="s">
        <v>602</v>
      </c>
      <c r="AI337" s="8" t="s">
        <v>598</v>
      </c>
      <c r="AJ337" s="8" t="s">
        <v>256</v>
      </c>
      <c r="AK337" s="8" t="s">
        <v>28</v>
      </c>
      <c r="AL337" s="8" t="s">
        <v>590</v>
      </c>
      <c r="AM337" s="8" t="s">
        <v>609</v>
      </c>
      <c r="AN337" s="8" t="s">
        <v>605</v>
      </c>
      <c r="AO337" s="8" t="str">
        <f t="shared" si="33"/>
        <v>[["mac", "74:ac:b9:1c:15:f1"], ["ip", "10.0.0.1"]]</v>
      </c>
    </row>
    <row r="338" spans="1:41" ht="16" customHeight="1" x14ac:dyDescent="0.2">
      <c r="A338" s="8">
        <v>5001</v>
      </c>
      <c r="B338" s="14" t="s">
        <v>26</v>
      </c>
      <c r="C338" s="8" t="s">
        <v>256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4"/>
        <v/>
      </c>
      <c r="AB338" s="8" t="str">
        <f t="shared" si="32"/>
        <v/>
      </c>
      <c r="AE338" s="40"/>
      <c r="AF338" s="8" t="s">
        <v>1025</v>
      </c>
      <c r="AG338" s="10" t="s">
        <v>1026</v>
      </c>
      <c r="AH338" s="8" t="s">
        <v>603</v>
      </c>
      <c r="AI338" s="8" t="s">
        <v>1023</v>
      </c>
      <c r="AJ338" s="8" t="s">
        <v>256</v>
      </c>
      <c r="AK338" s="8" t="s">
        <v>28</v>
      </c>
      <c r="AL338" s="8" t="s">
        <v>590</v>
      </c>
      <c r="AM338" s="8" t="s">
        <v>1028</v>
      </c>
      <c r="AN338" s="8" t="s">
        <v>606</v>
      </c>
      <c r="AO338" s="8" t="str">
        <f t="shared" si="33"/>
        <v>[["mac", "78:45:58:cb:14:b5"], ["ip", "10.0.0.2"]]</v>
      </c>
    </row>
    <row r="339" spans="1:41" ht="16" customHeight="1" x14ac:dyDescent="0.2">
      <c r="A339" s="8">
        <v>5002</v>
      </c>
      <c r="B339" s="14" t="s">
        <v>26</v>
      </c>
      <c r="C339" s="8" t="s">
        <v>256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4"/>
        <v/>
      </c>
      <c r="AB339" s="8" t="str">
        <f t="shared" si="32"/>
        <v/>
      </c>
      <c r="AE339" s="40"/>
      <c r="AF339" s="8" t="s">
        <v>592</v>
      </c>
      <c r="AG339" s="10" t="s">
        <v>1026</v>
      </c>
      <c r="AH339" s="8" t="s">
        <v>604</v>
      </c>
      <c r="AI339" s="8" t="s">
        <v>599</v>
      </c>
      <c r="AJ339" s="8" t="s">
        <v>256</v>
      </c>
      <c r="AK339" s="8" t="s">
        <v>596</v>
      </c>
      <c r="AL339" s="8" t="s">
        <v>590</v>
      </c>
      <c r="AM339" s="8" t="s">
        <v>610</v>
      </c>
      <c r="AN339" s="8" t="s">
        <v>607</v>
      </c>
      <c r="AO339" s="8" t="str">
        <f t="shared" si="33"/>
        <v>[["mac", "b4:fb:e4:e3:83:32"], ["ip", "10.0.0.3"]]</v>
      </c>
    </row>
    <row r="340" spans="1:41" ht="16" customHeight="1" x14ac:dyDescent="0.2">
      <c r="A340" s="8">
        <v>5003</v>
      </c>
      <c r="B340" s="14" t="s">
        <v>26</v>
      </c>
      <c r="C340" s="8" t="s">
        <v>256</v>
      </c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4"/>
        <v/>
      </c>
      <c r="AB340" s="8" t="str">
        <f t="shared" si="32"/>
        <v/>
      </c>
      <c r="AE340" s="40"/>
      <c r="AF340" s="8" t="s">
        <v>593</v>
      </c>
      <c r="AG340" s="10" t="s">
        <v>1027</v>
      </c>
      <c r="AH340" s="8" t="s">
        <v>603</v>
      </c>
      <c r="AI340" s="8" t="s">
        <v>600</v>
      </c>
      <c r="AJ340" s="8" t="s">
        <v>256</v>
      </c>
      <c r="AK340" s="8" t="s">
        <v>495</v>
      </c>
      <c r="AL340" s="8" t="s">
        <v>590</v>
      </c>
      <c r="AM340" s="8" t="s">
        <v>611</v>
      </c>
      <c r="AN340" s="8" t="s">
        <v>608</v>
      </c>
      <c r="AO340" s="8" t="str">
        <f t="shared" si="33"/>
        <v>[["mac", "78:8a:20:70:d3:79"], ["ip", "10.0.0.4"]]</v>
      </c>
    </row>
    <row r="341" spans="1:41" ht="16" customHeight="1" x14ac:dyDescent="0.2">
      <c r="A341" s="8">
        <v>5004</v>
      </c>
      <c r="B341" s="14" t="s">
        <v>26</v>
      </c>
      <c r="C341" s="8" t="s">
        <v>256</v>
      </c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4"/>
        <v/>
      </c>
      <c r="AB341" s="8" t="str">
        <f t="shared" si="32"/>
        <v/>
      </c>
      <c r="AE341" s="40"/>
      <c r="AF341" s="8" t="s">
        <v>594</v>
      </c>
      <c r="AG341" s="10" t="s">
        <v>1027</v>
      </c>
      <c r="AH341" s="8" t="s">
        <v>603</v>
      </c>
      <c r="AI341" s="8" t="s">
        <v>601</v>
      </c>
      <c r="AJ341" s="8" t="s">
        <v>256</v>
      </c>
      <c r="AK341" s="8" t="s">
        <v>597</v>
      </c>
      <c r="AL341" s="8" t="s">
        <v>590</v>
      </c>
      <c r="AM341" s="8" t="s">
        <v>612</v>
      </c>
      <c r="AN341" s="8" t="s">
        <v>1024</v>
      </c>
      <c r="AO341" s="8" t="str">
        <f t="shared" si="33"/>
        <v>[["mac", "f0:9f:c2:fc:b0:f7"], ["ip", "10.0.0.5"]]</v>
      </c>
    </row>
    <row r="342" spans="1:41" ht="16" customHeight="1" x14ac:dyDescent="0.2">
      <c r="A342" s="8">
        <v>5005</v>
      </c>
      <c r="B342" s="14" t="s">
        <v>26</v>
      </c>
      <c r="C342" s="14" t="s">
        <v>564</v>
      </c>
      <c r="D342" s="14"/>
      <c r="E342" s="14"/>
      <c r="G342" s="14"/>
      <c r="H342" s="14"/>
      <c r="I342" s="14"/>
      <c r="K342" s="14"/>
      <c r="L342" s="14"/>
      <c r="N342" s="8"/>
      <c r="O342" s="10"/>
      <c r="P342" s="10"/>
      <c r="Q342" s="10"/>
      <c r="R342" s="10"/>
      <c r="S342" s="10"/>
      <c r="T342" s="8"/>
      <c r="Y342" s="10"/>
      <c r="AA342" s="8" t="str">
        <f t="shared" si="34"/>
        <v/>
      </c>
      <c r="AB342" s="8" t="str">
        <f t="shared" si="32"/>
        <v/>
      </c>
      <c r="AE342" s="40"/>
      <c r="AF342" s="8" t="s">
        <v>565</v>
      </c>
      <c r="AG342" s="10" t="s">
        <v>567</v>
      </c>
      <c r="AH342" s="8" t="s">
        <v>569</v>
      </c>
      <c r="AI342" s="8" t="s">
        <v>566</v>
      </c>
      <c r="AJ342" s="8" t="s">
        <v>568</v>
      </c>
      <c r="AK342" s="8" t="s">
        <v>28</v>
      </c>
      <c r="AL342" s="8" t="s">
        <v>613</v>
      </c>
      <c r="AM342" s="15" t="s">
        <v>686</v>
      </c>
      <c r="AN342" s="8" t="s">
        <v>614</v>
      </c>
      <c r="AO342" s="8" t="str">
        <f t="shared" si="33"/>
        <v>[["mac", "4a:9a:06:5d:53:66"], ["ip", "10.0.4.10"]]</v>
      </c>
    </row>
    <row r="343" spans="1:41" ht="16" customHeight="1" x14ac:dyDescent="0.2">
      <c r="A343" s="8">
        <v>5006</v>
      </c>
      <c r="B343" s="14" t="s">
        <v>26</v>
      </c>
      <c r="C343" s="14" t="s">
        <v>541</v>
      </c>
      <c r="D343" s="14"/>
      <c r="E343" s="14"/>
      <c r="G343" s="14"/>
      <c r="H343" s="14"/>
      <c r="I343" s="14"/>
      <c r="K343" s="14"/>
      <c r="L343" s="14"/>
      <c r="N343" s="8"/>
      <c r="O343" s="10"/>
      <c r="P343" s="10"/>
      <c r="Q343" s="10"/>
      <c r="R343" s="10"/>
      <c r="S343" s="10"/>
      <c r="T343" s="8"/>
      <c r="Y343" s="10"/>
      <c r="AA343" s="8" t="str">
        <f t="shared" si="34"/>
        <v/>
      </c>
      <c r="AB343" s="8" t="str">
        <f t="shared" si="32"/>
        <v/>
      </c>
      <c r="AE343" s="40"/>
      <c r="AF343" s="8" t="s">
        <v>540</v>
      </c>
      <c r="AG343" s="10" t="s">
        <v>940</v>
      </c>
      <c r="AH343" s="8" t="s">
        <v>544</v>
      </c>
      <c r="AI343" s="8" t="s">
        <v>547</v>
      </c>
      <c r="AJ343" s="8" t="s">
        <v>330</v>
      </c>
      <c r="AK343" s="8" t="s">
        <v>28</v>
      </c>
      <c r="AL343" s="8" t="s">
        <v>591</v>
      </c>
      <c r="AM343" s="8" t="s">
        <v>955</v>
      </c>
      <c r="AN343" s="8" t="s">
        <v>585</v>
      </c>
      <c r="AO343" s="8" t="str">
        <f t="shared" si="33"/>
        <v>[["mac", "00:e0:4c:68:07:65"], ["ip", "10.0.2.11"]]</v>
      </c>
    </row>
    <row r="344" spans="1:41" ht="16" customHeight="1" x14ac:dyDescent="0.2">
      <c r="A344" s="8">
        <v>5007</v>
      </c>
      <c r="B344" s="14" t="s">
        <v>26</v>
      </c>
      <c r="C344" s="14" t="s">
        <v>541</v>
      </c>
      <c r="D344" s="14"/>
      <c r="E344" s="14"/>
      <c r="F344" s="8" t="str">
        <f>IF(ISBLANK(E344), "", Table2[[#This Row],[unique_id]])</f>
        <v/>
      </c>
      <c r="G344" s="14"/>
      <c r="H344" s="14"/>
      <c r="I344" s="14"/>
      <c r="K344" s="14"/>
      <c r="L344" s="14"/>
      <c r="N344" s="8"/>
      <c r="O344" s="10"/>
      <c r="P344" s="10"/>
      <c r="Q344" s="10"/>
      <c r="R344" s="10"/>
      <c r="S344" s="10"/>
      <c r="T344" s="8"/>
      <c r="Y344" s="10"/>
      <c r="AA344" s="8" t="str">
        <f t="shared" si="34"/>
        <v/>
      </c>
      <c r="AB344" s="8" t="str">
        <f t="shared" si="32"/>
        <v/>
      </c>
      <c r="AE344" s="40"/>
      <c r="AF344" s="8" t="s">
        <v>540</v>
      </c>
      <c r="AG344" s="10" t="s">
        <v>940</v>
      </c>
      <c r="AH344" s="8" t="s">
        <v>544</v>
      </c>
      <c r="AI344" s="8" t="s">
        <v>547</v>
      </c>
      <c r="AJ344" s="8" t="s">
        <v>330</v>
      </c>
      <c r="AK344" s="8" t="s">
        <v>28</v>
      </c>
      <c r="AL344" s="8" t="s">
        <v>613</v>
      </c>
      <c r="AM344" s="8" t="s">
        <v>684</v>
      </c>
      <c r="AN344" s="8" t="s">
        <v>681</v>
      </c>
      <c r="AO344" s="8" t="str">
        <f t="shared" si="33"/>
        <v>[["mac", "4a:e0:4c:68:06:a1"], ["ip", "10.0.4.11"]]</v>
      </c>
    </row>
    <row r="345" spans="1:41" ht="16" customHeight="1" x14ac:dyDescent="0.2">
      <c r="A345" s="8">
        <v>5008</v>
      </c>
      <c r="B345" s="14" t="s">
        <v>26</v>
      </c>
      <c r="C345" s="14" t="s">
        <v>541</v>
      </c>
      <c r="D345" s="14"/>
      <c r="E345" s="14"/>
      <c r="F345" s="8" t="str">
        <f>IF(ISBLANK(E345), "", Table2[[#This Row],[unique_id]])</f>
        <v/>
      </c>
      <c r="G345" s="14"/>
      <c r="H345" s="14"/>
      <c r="I345" s="14"/>
      <c r="K345" s="14"/>
      <c r="L345" s="14"/>
      <c r="N345" s="8"/>
      <c r="O345" s="10"/>
      <c r="P345" s="10"/>
      <c r="Q345" s="10"/>
      <c r="R345" s="10"/>
      <c r="S345" s="10"/>
      <c r="T345" s="8"/>
      <c r="Y345" s="10"/>
      <c r="AA345" s="8" t="str">
        <f t="shared" si="34"/>
        <v/>
      </c>
      <c r="AB345" s="8" t="str">
        <f t="shared" si="32"/>
        <v/>
      </c>
      <c r="AE345" s="40"/>
      <c r="AF345" s="8" t="s">
        <v>540</v>
      </c>
      <c r="AG345" s="10" t="s">
        <v>940</v>
      </c>
      <c r="AH345" s="8" t="s">
        <v>544</v>
      </c>
      <c r="AI345" s="8" t="s">
        <v>547</v>
      </c>
      <c r="AJ345" s="8" t="s">
        <v>330</v>
      </c>
      <c r="AK345" s="8" t="s">
        <v>28</v>
      </c>
      <c r="AL345" s="8" t="s">
        <v>633</v>
      </c>
      <c r="AM345" s="8" t="s">
        <v>685</v>
      </c>
      <c r="AN345" s="8" t="s">
        <v>682</v>
      </c>
      <c r="AO345" s="8" t="str">
        <f t="shared" si="33"/>
        <v>[["mac", "6a:e0:4c:68:06:a1"], ["ip", "10.0.6.11"]]</v>
      </c>
    </row>
    <row r="346" spans="1:41" ht="16" customHeight="1" x14ac:dyDescent="0.2">
      <c r="A346" s="8">
        <v>5009</v>
      </c>
      <c r="B346" s="14" t="s">
        <v>26</v>
      </c>
      <c r="C346" s="14" t="s">
        <v>541</v>
      </c>
      <c r="D346" s="14"/>
      <c r="E346" s="14"/>
      <c r="G346" s="14"/>
      <c r="H346" s="14"/>
      <c r="I346" s="14"/>
      <c r="N346" s="8"/>
      <c r="O346" s="10"/>
      <c r="P346" s="10"/>
      <c r="Q346" s="10"/>
      <c r="R346" s="10"/>
      <c r="S346" s="10"/>
      <c r="T346" s="8"/>
      <c r="Y346" s="10"/>
      <c r="AA346" s="8" t="str">
        <f t="shared" si="34"/>
        <v/>
      </c>
      <c r="AB346" s="8" t="str">
        <f t="shared" si="32"/>
        <v/>
      </c>
      <c r="AE346" s="40"/>
      <c r="AF346" s="8" t="s">
        <v>542</v>
      </c>
      <c r="AG346" s="10" t="s">
        <v>940</v>
      </c>
      <c r="AH346" s="8" t="s">
        <v>545</v>
      </c>
      <c r="AI346" s="8" t="s">
        <v>548</v>
      </c>
      <c r="AJ346" s="8" t="s">
        <v>330</v>
      </c>
      <c r="AK346" s="8" t="s">
        <v>28</v>
      </c>
      <c r="AL346" s="8" t="s">
        <v>591</v>
      </c>
      <c r="AM346" s="8" t="s">
        <v>549</v>
      </c>
      <c r="AN346" s="8" t="s">
        <v>586</v>
      </c>
      <c r="AO346" s="8" t="str">
        <f t="shared" si="33"/>
        <v>[["mac", "00:e0:4c:68:04:21"], ["ip", "10.0.2.12"]]</v>
      </c>
    </row>
    <row r="347" spans="1:41" ht="16" customHeight="1" x14ac:dyDescent="0.2">
      <c r="A347" s="8">
        <v>5010</v>
      </c>
      <c r="B347" s="14" t="s">
        <v>26</v>
      </c>
      <c r="C347" s="14" t="s">
        <v>541</v>
      </c>
      <c r="D347" s="14"/>
      <c r="E347" s="14"/>
      <c r="G347" s="14"/>
      <c r="H347" s="14"/>
      <c r="I347" s="14"/>
      <c r="N347" s="8"/>
      <c r="O347" s="10"/>
      <c r="P347" s="10"/>
      <c r="Q347" s="10"/>
      <c r="R347" s="10"/>
      <c r="S347" s="10"/>
      <c r="T347" s="8"/>
      <c r="Y347" s="10"/>
      <c r="AA347" s="8" t="str">
        <f t="shared" si="34"/>
        <v/>
      </c>
      <c r="AB347" s="8" t="str">
        <f t="shared" si="32"/>
        <v/>
      </c>
      <c r="AE347" s="40"/>
      <c r="AF347" s="8" t="s">
        <v>543</v>
      </c>
      <c r="AG347" s="10" t="s">
        <v>940</v>
      </c>
      <c r="AH347" s="8" t="s">
        <v>546</v>
      </c>
      <c r="AI347" s="8" t="s">
        <v>548</v>
      </c>
      <c r="AJ347" s="8" t="s">
        <v>330</v>
      </c>
      <c r="AK347" s="8" t="s">
        <v>28</v>
      </c>
      <c r="AL347" s="8" t="s">
        <v>591</v>
      </c>
      <c r="AM347" s="8" t="s">
        <v>683</v>
      </c>
      <c r="AN347" s="13" t="s">
        <v>589</v>
      </c>
      <c r="AO347" s="8" t="str">
        <f t="shared" si="33"/>
        <v>[["mac", "00:e0:4c:68:07:0d"], ["ip", "10.0.2.13"]]</v>
      </c>
    </row>
    <row r="348" spans="1:41" ht="16" customHeight="1" x14ac:dyDescent="0.2">
      <c r="A348" s="8">
        <v>5011</v>
      </c>
      <c r="B348" s="14" t="s">
        <v>26</v>
      </c>
      <c r="C348" s="14" t="s">
        <v>541</v>
      </c>
      <c r="D348" s="14"/>
      <c r="E348" s="14"/>
      <c r="G348" s="14"/>
      <c r="H348" s="14"/>
      <c r="I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4"/>
        <v/>
      </c>
      <c r="AB348" s="8" t="str">
        <f t="shared" si="32"/>
        <v/>
      </c>
      <c r="AE348" s="40"/>
      <c r="AF348" s="8" t="s">
        <v>938</v>
      </c>
      <c r="AG348" s="10" t="s">
        <v>940</v>
      </c>
      <c r="AH348" s="8" t="s">
        <v>941</v>
      </c>
      <c r="AI348" s="8" t="s">
        <v>548</v>
      </c>
      <c r="AJ348" s="8" t="s">
        <v>330</v>
      </c>
      <c r="AK348" s="8" t="s">
        <v>28</v>
      </c>
      <c r="AL348" s="8" t="s">
        <v>591</v>
      </c>
      <c r="AM348" s="8" t="s">
        <v>946</v>
      </c>
      <c r="AN348" s="13" t="s">
        <v>868</v>
      </c>
      <c r="AO348" s="8" t="str">
        <f t="shared" si="33"/>
        <v>[["mac", "40:6c:8f:2a:da:9c"], ["ip", "10.0.2.14"]]</v>
      </c>
    </row>
    <row r="349" spans="1:41" ht="16" customHeight="1" x14ac:dyDescent="0.2">
      <c r="A349" s="8">
        <v>5012</v>
      </c>
      <c r="B349" s="37" t="s">
        <v>26</v>
      </c>
      <c r="C349" s="14" t="s">
        <v>541</v>
      </c>
      <c r="D349" s="14"/>
      <c r="E349" s="14"/>
      <c r="G349" s="14"/>
      <c r="H349" s="14"/>
      <c r="I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4"/>
        <v/>
      </c>
      <c r="AB349" s="8" t="str">
        <f t="shared" si="32"/>
        <v/>
      </c>
      <c r="AE349" s="40"/>
      <c r="AF349" s="8" t="s">
        <v>939</v>
      </c>
      <c r="AG349" s="10" t="s">
        <v>940</v>
      </c>
      <c r="AH349" s="8" t="s">
        <v>942</v>
      </c>
      <c r="AI349" s="8" t="s">
        <v>548</v>
      </c>
      <c r="AJ349" s="8" t="s">
        <v>330</v>
      </c>
      <c r="AK349" s="8" t="s">
        <v>28</v>
      </c>
      <c r="AL349" s="8" t="s">
        <v>591</v>
      </c>
      <c r="AM349" s="8" t="s">
        <v>945</v>
      </c>
      <c r="AN349" s="13" t="s">
        <v>943</v>
      </c>
      <c r="AO349" s="8" t="str">
        <f t="shared" si="33"/>
        <v>[["mac", "0c:4d:e9:d2:86:6c"], ["ip", "10.0.2.15"]]</v>
      </c>
    </row>
    <row r="350" spans="1:41" ht="16" customHeight="1" x14ac:dyDescent="0.2">
      <c r="A350" s="8">
        <v>5013</v>
      </c>
      <c r="B350" s="14" t="s">
        <v>26</v>
      </c>
      <c r="C350" s="14" t="s">
        <v>541</v>
      </c>
      <c r="D350" s="14"/>
      <c r="E350" s="14"/>
      <c r="G350" s="14"/>
      <c r="H350" s="14"/>
      <c r="I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4"/>
        <v/>
      </c>
      <c r="AB350" s="8" t="str">
        <f t="shared" si="32"/>
        <v/>
      </c>
      <c r="AE350" s="40"/>
      <c r="AF350" s="8" t="s">
        <v>872</v>
      </c>
      <c r="AG350" s="10" t="s">
        <v>940</v>
      </c>
      <c r="AH350" s="8" t="s">
        <v>871</v>
      </c>
      <c r="AI350" s="8" t="s">
        <v>870</v>
      </c>
      <c r="AJ350" s="8" t="s">
        <v>869</v>
      </c>
      <c r="AK350" s="8" t="s">
        <v>28</v>
      </c>
      <c r="AL350" s="8" t="s">
        <v>591</v>
      </c>
      <c r="AM350" s="8" t="s">
        <v>867</v>
      </c>
      <c r="AN350" s="13" t="s">
        <v>944</v>
      </c>
      <c r="AO350" s="8" t="str">
        <f t="shared" si="33"/>
        <v>[["mac", "b8:27:eb:78:74:0e"], ["ip", "10.0.2.16"]]</v>
      </c>
    </row>
    <row r="351" spans="1:41" ht="16" customHeight="1" x14ac:dyDescent="0.2">
      <c r="A351" s="8">
        <v>5014</v>
      </c>
      <c r="B351" s="8" t="s">
        <v>26</v>
      </c>
      <c r="C351" s="8" t="s">
        <v>556</v>
      </c>
      <c r="E351" s="14"/>
      <c r="I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4"/>
        <v/>
      </c>
      <c r="AB351" s="8" t="str">
        <f t="shared" si="32"/>
        <v/>
      </c>
      <c r="AE351" s="40"/>
      <c r="AF351" s="8" t="s">
        <v>555</v>
      </c>
      <c r="AG351" s="10" t="s">
        <v>554</v>
      </c>
      <c r="AH351" s="8" t="s">
        <v>552</v>
      </c>
      <c r="AI351" s="8" t="s">
        <v>553</v>
      </c>
      <c r="AJ351" s="8" t="s">
        <v>551</v>
      </c>
      <c r="AK351" s="8" t="s">
        <v>28</v>
      </c>
      <c r="AL351" s="8" t="s">
        <v>633</v>
      </c>
      <c r="AM351" s="8" t="s">
        <v>550</v>
      </c>
      <c r="AN351" s="8" t="s">
        <v>687</v>
      </c>
      <c r="AO351" s="8" t="str">
        <f t="shared" si="33"/>
        <v>[["mac", "30:05:5c:8a:ff:10"], ["ip", "10.0.6.22"]]</v>
      </c>
    </row>
    <row r="352" spans="1:41" ht="16" customHeight="1" x14ac:dyDescent="0.2">
      <c r="A352" s="8">
        <v>5015</v>
      </c>
      <c r="B352" s="8" t="s">
        <v>26</v>
      </c>
      <c r="C352" s="8" t="s">
        <v>729</v>
      </c>
      <c r="E352" s="14"/>
      <c r="F352" s="8" t="str">
        <f>IF(ISBLANK(E352), "", Table2[[#This Row],[unique_id]])</f>
        <v/>
      </c>
      <c r="I352" s="14"/>
      <c r="N352" s="8"/>
      <c r="O352" s="10"/>
      <c r="P352" s="10" t="s">
        <v>779</v>
      </c>
      <c r="Q352" s="10"/>
      <c r="R352" s="16" t="s">
        <v>827</v>
      </c>
      <c r="S352" s="16"/>
      <c r="T352" s="8"/>
      <c r="Y352" s="10"/>
      <c r="AA352" s="8" t="str">
        <f t="shared" si="34"/>
        <v/>
      </c>
      <c r="AB352" s="8" t="str">
        <f t="shared" si="32"/>
        <v/>
      </c>
      <c r="AE3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2" s="8" t="s">
        <v>770</v>
      </c>
      <c r="AG352" s="16" t="s">
        <v>769</v>
      </c>
      <c r="AH352" s="11" t="s">
        <v>767</v>
      </c>
      <c r="AI352" s="11" t="s">
        <v>768</v>
      </c>
      <c r="AJ352" s="8" t="s">
        <v>729</v>
      </c>
      <c r="AK352" s="8" t="s">
        <v>173</v>
      </c>
      <c r="AM352" s="8" t="s">
        <v>766</v>
      </c>
      <c r="AO352" s="8" t="str">
        <f t="shared" si="33"/>
        <v>[["mac", "0x00158d0005d9d088"]]</v>
      </c>
    </row>
    <row r="353" spans="1:41" ht="16" customHeight="1" x14ac:dyDescent="0.2">
      <c r="A353" s="8">
        <v>6000</v>
      </c>
      <c r="B353" s="8" t="s">
        <v>26</v>
      </c>
      <c r="C353" s="8" t="s">
        <v>851</v>
      </c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4"/>
        <v/>
      </c>
      <c r="AB353" s="8" t="str">
        <f t="shared" si="32"/>
        <v/>
      </c>
      <c r="AE353" s="40"/>
      <c r="AF353" s="8" t="s">
        <v>689</v>
      </c>
      <c r="AL353" s="8" t="s">
        <v>613</v>
      </c>
      <c r="AM353" s="8" t="s">
        <v>690</v>
      </c>
      <c r="AO353" s="8" t="str">
        <f t="shared" si="33"/>
        <v>[["mac", "bc:09:63:42:09:c0"]]</v>
      </c>
    </row>
    <row r="354" spans="1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4"/>
        <v/>
      </c>
      <c r="AB354" s="8" t="str">
        <f t="shared" si="32"/>
        <v/>
      </c>
      <c r="AE354" s="40"/>
      <c r="AO354" s="8" t="str">
        <f t="shared" si="33"/>
        <v/>
      </c>
    </row>
    <row r="355" spans="1:41" ht="16" customHeight="1" x14ac:dyDescent="0.2">
      <c r="B355" s="14"/>
      <c r="C355" s="14"/>
      <c r="D355" s="14"/>
      <c r="E355" s="14"/>
      <c r="F355" s="8" t="str">
        <f>IF(ISBLANK(E355), "", Table2[[#This Row],[unique_id]])</f>
        <v/>
      </c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 t="shared" si="34"/>
        <v/>
      </c>
      <c r="AB355" s="8" t="str">
        <f t="shared" si="32"/>
        <v/>
      </c>
      <c r="AE355" s="40"/>
      <c r="AO355" s="8" t="str">
        <f t="shared" si="33"/>
        <v/>
      </c>
    </row>
    <row r="356" spans="1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4"/>
        <v/>
      </c>
      <c r="AB356" s="8" t="str">
        <f t="shared" si="32"/>
        <v/>
      </c>
      <c r="AE356" s="40"/>
      <c r="AO356" s="8" t="str">
        <f t="shared" si="33"/>
        <v/>
      </c>
    </row>
    <row r="357" spans="1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4"/>
        <v/>
      </c>
      <c r="AB357" s="8" t="str">
        <f t="shared" si="32"/>
        <v/>
      </c>
      <c r="AE357" s="40"/>
      <c r="AO357" s="8" t="str">
        <f t="shared" si="33"/>
        <v/>
      </c>
    </row>
    <row r="358" spans="1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4"/>
        <v/>
      </c>
      <c r="AB358" s="8" t="str">
        <f t="shared" si="32"/>
        <v/>
      </c>
      <c r="AE358" s="40"/>
      <c r="AO358" s="8" t="str">
        <f t="shared" si="33"/>
        <v/>
      </c>
    </row>
    <row r="359" spans="1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4"/>
        <v/>
      </c>
      <c r="AB359" s="8" t="str">
        <f t="shared" si="32"/>
        <v/>
      </c>
      <c r="AE359" s="40"/>
      <c r="AO359" s="8" t="str">
        <f t="shared" si="33"/>
        <v/>
      </c>
    </row>
    <row r="360" spans="1:41" ht="16" customHeight="1" x14ac:dyDescent="0.2">
      <c r="E360" s="12"/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4"/>
        <v/>
      </c>
      <c r="AB360" s="8" t="str">
        <f t="shared" si="32"/>
        <v/>
      </c>
      <c r="AE360" s="40"/>
      <c r="AO360" s="8" t="str">
        <f t="shared" si="33"/>
        <v/>
      </c>
    </row>
    <row r="361" spans="1:41" ht="16" customHeight="1" x14ac:dyDescent="0.2">
      <c r="E361" s="12"/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4"/>
        <v/>
      </c>
      <c r="AB361" s="8" t="str">
        <f t="shared" si="32"/>
        <v/>
      </c>
      <c r="AE361" s="40"/>
      <c r="AO361" s="8" t="str">
        <f t="shared" si="33"/>
        <v/>
      </c>
    </row>
    <row r="362" spans="1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4"/>
        <v/>
      </c>
      <c r="AB362" s="8" t="str">
        <f t="shared" si="32"/>
        <v/>
      </c>
      <c r="AE362" s="40"/>
      <c r="AO362" s="8" t="str">
        <f t="shared" si="33"/>
        <v/>
      </c>
    </row>
    <row r="363" spans="1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4"/>
        <v/>
      </c>
      <c r="AB363" s="8" t="str">
        <f t="shared" si="32"/>
        <v/>
      </c>
      <c r="AE363" s="40"/>
      <c r="AO363" s="8" t="str">
        <f t="shared" si="33"/>
        <v/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4"/>
        <v/>
      </c>
      <c r="AB364" s="8" t="str">
        <f t="shared" si="32"/>
        <v/>
      </c>
      <c r="AE364" s="40"/>
      <c r="AO364" s="8" t="str">
        <f t="shared" si="33"/>
        <v/>
      </c>
    </row>
    <row r="365" spans="1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4"/>
        <v/>
      </c>
      <c r="AB365" s="8" t="str">
        <f t="shared" si="32"/>
        <v/>
      </c>
      <c r="AE365" s="40"/>
      <c r="AO365" s="8" t="str">
        <f t="shared" si="33"/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4"/>
        <v/>
      </c>
      <c r="AB366" s="8" t="str">
        <f t="shared" si="32"/>
        <v/>
      </c>
      <c r="AE366" s="40"/>
      <c r="AO366" s="8" t="str">
        <f t="shared" si="33"/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4"/>
        <v/>
      </c>
      <c r="AB367" s="8" t="str">
        <f t="shared" si="32"/>
        <v/>
      </c>
      <c r="AE367" s="40"/>
      <c r="AO367" s="8" t="str">
        <f t="shared" si="33"/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4"/>
        <v/>
      </c>
      <c r="AB368" s="8" t="str">
        <f t="shared" si="32"/>
        <v/>
      </c>
      <c r="AE368" s="40"/>
      <c r="AO368" s="8" t="str">
        <f t="shared" si="33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4"/>
        <v/>
      </c>
      <c r="AB369" s="8" t="str">
        <f t="shared" si="32"/>
        <v/>
      </c>
      <c r="AE369" s="40"/>
      <c r="AO369" s="8" t="str">
        <f t="shared" si="33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4"/>
        <v/>
      </c>
      <c r="AB370" s="8" t="str">
        <f t="shared" si="32"/>
        <v/>
      </c>
      <c r="AE370" s="40"/>
      <c r="AO370" s="8" t="str">
        <f t="shared" si="33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4"/>
        <v/>
      </c>
      <c r="AB371" s="8" t="str">
        <f t="shared" si="32"/>
        <v/>
      </c>
      <c r="AE371" s="40"/>
      <c r="AO371" s="8" t="str">
        <f t="shared" si="33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4"/>
        <v/>
      </c>
      <c r="AB372" s="8" t="str">
        <f t="shared" si="32"/>
        <v/>
      </c>
      <c r="AE372" s="40"/>
      <c r="AO372" s="8" t="str">
        <f t="shared" si="33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4"/>
        <v/>
      </c>
      <c r="AB373" s="8" t="str">
        <f t="shared" si="32"/>
        <v/>
      </c>
      <c r="AE373" s="40"/>
      <c r="AO373" s="8" t="str">
        <f t="shared" si="33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4"/>
        <v/>
      </c>
      <c r="AB374" s="8" t="str">
        <f t="shared" si="32"/>
        <v/>
      </c>
      <c r="AE374" s="40"/>
      <c r="AO374" s="8" t="str">
        <f t="shared" si="33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4"/>
        <v/>
      </c>
      <c r="AB375" s="8" t="str">
        <f t="shared" si="32"/>
        <v/>
      </c>
      <c r="AE375" s="40"/>
      <c r="AO375" s="8" t="str">
        <f t="shared" si="33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4"/>
        <v/>
      </c>
      <c r="AB376" s="8" t="str">
        <f t="shared" si="32"/>
        <v/>
      </c>
      <c r="AE376" s="40"/>
      <c r="AO376" s="8" t="str">
        <f t="shared" si="33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4"/>
        <v/>
      </c>
      <c r="AB377" s="8" t="str">
        <f t="shared" si="32"/>
        <v/>
      </c>
      <c r="AE377" s="40"/>
      <c r="AO377" s="8" t="str">
        <f t="shared" si="33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4"/>
        <v/>
      </c>
      <c r="AB378" s="8" t="str">
        <f t="shared" si="32"/>
        <v/>
      </c>
      <c r="AE378" s="40"/>
      <c r="AO378" s="8" t="str">
        <f t="shared" si="33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4"/>
        <v/>
      </c>
      <c r="AB379" s="8" t="str">
        <f t="shared" si="32"/>
        <v/>
      </c>
      <c r="AE379" s="40"/>
      <c r="AO379" s="8" t="str">
        <f t="shared" si="33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4"/>
        <v/>
      </c>
      <c r="AB380" s="8" t="str">
        <f t="shared" si="32"/>
        <v/>
      </c>
      <c r="AE380" s="40"/>
      <c r="AO380" s="8" t="str">
        <f t="shared" si="33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4"/>
        <v/>
      </c>
      <c r="AB381" s="8" t="str">
        <f t="shared" si="32"/>
        <v/>
      </c>
      <c r="AE381" s="40"/>
      <c r="AO381" s="8" t="str">
        <f t="shared" si="33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4"/>
        <v/>
      </c>
      <c r="AB382" s="8" t="str">
        <f t="shared" si="32"/>
        <v/>
      </c>
      <c r="AE382" s="40"/>
      <c r="AO382" s="8" t="str">
        <f t="shared" si="33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4"/>
        <v/>
      </c>
      <c r="AB383" s="8" t="str">
        <f t="shared" si="32"/>
        <v/>
      </c>
      <c r="AE383" s="40"/>
      <c r="AO383" s="8" t="str">
        <f t="shared" si="33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4"/>
        <v/>
      </c>
      <c r="AB384" s="8" t="str">
        <f t="shared" si="32"/>
        <v/>
      </c>
      <c r="AE384" s="40"/>
      <c r="AO384" s="8" t="str">
        <f t="shared" si="33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4"/>
        <v/>
      </c>
      <c r="AB385" s="8" t="str">
        <f t="shared" si="32"/>
        <v/>
      </c>
      <c r="AE385" s="40"/>
      <c r="AO385" s="8" t="str">
        <f t="shared" si="33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4"/>
        <v/>
      </c>
      <c r="AB386" s="8" t="str">
        <f t="shared" si="32"/>
        <v/>
      </c>
      <c r="AE386" s="40"/>
      <c r="AO386" s="8" t="str">
        <f t="shared" si="33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4"/>
        <v/>
      </c>
      <c r="AB387" s="8" t="str">
        <f t="shared" si="32"/>
        <v/>
      </c>
      <c r="AE387" s="40"/>
      <c r="AO387" s="8" t="str">
        <f t="shared" si="33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4"/>
        <v/>
      </c>
      <c r="AB388" s="8" t="str">
        <f t="shared" si="32"/>
        <v/>
      </c>
      <c r="AE388" s="40"/>
      <c r="AO388" s="8" t="str">
        <f t="shared" si="33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4"/>
        <v/>
      </c>
      <c r="AB389" s="8" t="str">
        <f t="shared" ref="AB389:AB452" si="35">IF(ISBLANK(Z389),  "", _xlfn.CONCAT(LOWER(C389), "/", E389))</f>
        <v/>
      </c>
      <c r="AE389" s="40"/>
      <c r="AO389" s="8" t="str">
        <f t="shared" ref="AO389:AO452" si="36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4"/>
        <v/>
      </c>
      <c r="AB390" s="8" t="str">
        <f t="shared" si="35"/>
        <v/>
      </c>
      <c r="AE390" s="40"/>
      <c r="AO390" s="8" t="str">
        <f t="shared" si="36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4"/>
        <v/>
      </c>
      <c r="AB391" s="8" t="str">
        <f t="shared" si="35"/>
        <v/>
      </c>
      <c r="AE391" s="40"/>
      <c r="AO391" s="8" t="str">
        <f t="shared" si="36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4"/>
        <v/>
      </c>
      <c r="AB392" s="8" t="str">
        <f t="shared" si="35"/>
        <v/>
      </c>
      <c r="AE392" s="40"/>
      <c r="AO392" s="8" t="str">
        <f t="shared" si="36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4"/>
        <v/>
      </c>
      <c r="AB393" s="8" t="str">
        <f t="shared" si="35"/>
        <v/>
      </c>
      <c r="AE393" s="39"/>
      <c r="AO393" s="8" t="str">
        <f t="shared" si="36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4"/>
        <v/>
      </c>
      <c r="AB394" s="8" t="str">
        <f t="shared" si="35"/>
        <v/>
      </c>
      <c r="AE394" s="40"/>
      <c r="AO394" s="8" t="str">
        <f t="shared" si="36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ref="AA395:AA458" si="37">IF(ISBLANK(Z395),  "", _xlfn.CONCAT("haas/entity/sensor/", LOWER(C395), "/", E395, "/config"))</f>
        <v/>
      </c>
      <c r="AB395" s="8" t="str">
        <f t="shared" si="35"/>
        <v/>
      </c>
      <c r="AE395" s="39"/>
      <c r="AO395" s="8" t="str">
        <f t="shared" si="36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7"/>
        <v/>
      </c>
      <c r="AB396" s="8" t="str">
        <f t="shared" si="35"/>
        <v/>
      </c>
      <c r="AE396" s="39"/>
      <c r="AO396" s="8" t="str">
        <f t="shared" si="36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7"/>
        <v/>
      </c>
      <c r="AB397" s="8" t="str">
        <f t="shared" si="35"/>
        <v/>
      </c>
      <c r="AE397" s="39"/>
      <c r="AO397" s="8" t="str">
        <f t="shared" si="36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7"/>
        <v/>
      </c>
      <c r="AB398" s="8" t="str">
        <f t="shared" si="35"/>
        <v/>
      </c>
      <c r="AE398" s="40"/>
      <c r="AO398" s="8" t="str">
        <f t="shared" si="36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7"/>
        <v/>
      </c>
      <c r="AB399" s="8" t="str">
        <f t="shared" si="35"/>
        <v/>
      </c>
      <c r="AE399" s="39"/>
      <c r="AO399" s="8" t="str">
        <f t="shared" si="36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7"/>
        <v/>
      </c>
      <c r="AB400" s="8" t="str">
        <f t="shared" si="35"/>
        <v/>
      </c>
      <c r="AE400" s="40"/>
      <c r="AO400" s="8" t="str">
        <f t="shared" si="36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7"/>
        <v/>
      </c>
      <c r="AB401" s="8" t="str">
        <f t="shared" si="35"/>
        <v/>
      </c>
      <c r="AE401" s="40"/>
      <c r="AO401" s="8" t="str">
        <f t="shared" si="36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7"/>
        <v/>
      </c>
      <c r="AB402" s="8" t="str">
        <f t="shared" si="35"/>
        <v/>
      </c>
      <c r="AE402" s="40"/>
      <c r="AO402" s="8" t="str">
        <f t="shared" si="36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7"/>
        <v/>
      </c>
      <c r="AB403" s="8" t="str">
        <f t="shared" si="35"/>
        <v/>
      </c>
      <c r="AE403" s="40"/>
      <c r="AO403" s="8" t="str">
        <f t="shared" si="36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7"/>
        <v/>
      </c>
      <c r="AB404" s="8" t="str">
        <f t="shared" si="35"/>
        <v/>
      </c>
      <c r="AE404" s="40"/>
      <c r="AO404" s="8" t="str">
        <f t="shared" si="36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7"/>
        <v/>
      </c>
      <c r="AB405" s="8" t="str">
        <f t="shared" si="35"/>
        <v/>
      </c>
      <c r="AE405" s="40"/>
      <c r="AO405" s="8" t="str">
        <f t="shared" si="36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7"/>
        <v/>
      </c>
      <c r="AB406" s="8" t="str">
        <f t="shared" si="35"/>
        <v/>
      </c>
      <c r="AE406" s="40"/>
      <c r="AO406" s="8" t="str">
        <f t="shared" si="36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7"/>
        <v/>
      </c>
      <c r="AB407" s="8" t="str">
        <f t="shared" si="35"/>
        <v/>
      </c>
      <c r="AE407" s="40"/>
      <c r="AO407" s="8" t="str">
        <f t="shared" si="36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7"/>
        <v/>
      </c>
      <c r="AB408" s="8" t="str">
        <f t="shared" si="35"/>
        <v/>
      </c>
      <c r="AE408" s="40"/>
      <c r="AO408" s="8" t="str">
        <f t="shared" si="36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7"/>
        <v/>
      </c>
      <c r="AB409" s="8" t="str">
        <f t="shared" si="35"/>
        <v/>
      </c>
      <c r="AE409" s="40"/>
      <c r="AO409" s="8" t="str">
        <f t="shared" si="36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7"/>
        <v/>
      </c>
      <c r="AB410" s="8" t="str">
        <f t="shared" si="35"/>
        <v/>
      </c>
      <c r="AE410" s="40"/>
      <c r="AO410" s="8" t="str">
        <f t="shared" si="36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7"/>
        <v/>
      </c>
      <c r="AB411" s="8" t="str">
        <f t="shared" si="35"/>
        <v/>
      </c>
      <c r="AE411" s="40"/>
      <c r="AO411" s="8" t="str">
        <f t="shared" si="36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7"/>
        <v/>
      </c>
      <c r="AB412" s="8" t="str">
        <f t="shared" si="35"/>
        <v/>
      </c>
      <c r="AE412" s="40"/>
      <c r="AO412" s="8" t="str">
        <f t="shared" si="36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7"/>
        <v/>
      </c>
      <c r="AB413" s="8" t="str">
        <f t="shared" si="35"/>
        <v/>
      </c>
      <c r="AE413" s="40"/>
      <c r="AO413" s="8" t="str">
        <f t="shared" si="36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7"/>
        <v/>
      </c>
      <c r="AB414" s="8" t="str">
        <f t="shared" si="35"/>
        <v/>
      </c>
      <c r="AE414" s="40"/>
      <c r="AO414" s="8" t="str">
        <f t="shared" si="36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7"/>
        <v/>
      </c>
      <c r="AB415" s="8" t="str">
        <f t="shared" si="35"/>
        <v/>
      </c>
      <c r="AE415" s="40"/>
      <c r="AO415" s="8" t="str">
        <f t="shared" si="36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7"/>
        <v/>
      </c>
      <c r="AB416" s="8" t="str">
        <f t="shared" si="35"/>
        <v/>
      </c>
      <c r="AE416" s="40"/>
      <c r="AO416" s="8" t="str">
        <f t="shared" si="36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7"/>
        <v/>
      </c>
      <c r="AB417" s="8" t="str">
        <f t="shared" si="35"/>
        <v/>
      </c>
      <c r="AE417" s="40"/>
      <c r="AO417" s="8" t="str">
        <f t="shared" si="36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7"/>
        <v/>
      </c>
      <c r="AB418" s="8" t="str">
        <f t="shared" si="35"/>
        <v/>
      </c>
      <c r="AE418" s="40"/>
      <c r="AO418" s="8" t="str">
        <f t="shared" si="36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7"/>
        <v/>
      </c>
      <c r="AB419" s="8" t="str">
        <f t="shared" si="35"/>
        <v/>
      </c>
      <c r="AE419" s="40"/>
      <c r="AO419" s="8" t="str">
        <f t="shared" si="36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7"/>
        <v/>
      </c>
      <c r="AB420" s="8" t="str">
        <f t="shared" si="35"/>
        <v/>
      </c>
      <c r="AE420" s="40"/>
      <c r="AO420" s="8" t="str">
        <f t="shared" si="36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7"/>
        <v/>
      </c>
      <c r="AB421" s="8" t="str">
        <f t="shared" si="35"/>
        <v/>
      </c>
      <c r="AE421" s="40"/>
      <c r="AO421" s="8" t="str">
        <f t="shared" si="36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7"/>
        <v/>
      </c>
      <c r="AB422" s="8" t="str">
        <f t="shared" si="35"/>
        <v/>
      </c>
      <c r="AE422" s="40"/>
      <c r="AO422" s="8" t="str">
        <f t="shared" si="36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7"/>
        <v/>
      </c>
      <c r="AB423" s="8" t="str">
        <f t="shared" si="35"/>
        <v/>
      </c>
      <c r="AE423" s="40"/>
      <c r="AO423" s="8" t="str">
        <f t="shared" si="36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7"/>
        <v/>
      </c>
      <c r="AB424" s="8" t="str">
        <f t="shared" si="35"/>
        <v/>
      </c>
      <c r="AE424" s="40"/>
      <c r="AO424" s="8" t="str">
        <f t="shared" si="36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7"/>
        <v/>
      </c>
      <c r="AB425" s="8" t="str">
        <f t="shared" si="35"/>
        <v/>
      </c>
      <c r="AE425" s="40"/>
      <c r="AO425" s="8" t="str">
        <f t="shared" si="36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7"/>
        <v/>
      </c>
      <c r="AB426" s="8" t="str">
        <f t="shared" si="35"/>
        <v/>
      </c>
      <c r="AE426" s="40"/>
      <c r="AO426" s="8" t="str">
        <f t="shared" si="36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7"/>
        <v/>
      </c>
      <c r="AB427" s="8" t="str">
        <f t="shared" si="35"/>
        <v/>
      </c>
      <c r="AE427" s="40"/>
      <c r="AO427" s="8" t="str">
        <f t="shared" si="36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7"/>
        <v/>
      </c>
      <c r="AB428" s="8" t="str">
        <f t="shared" si="35"/>
        <v/>
      </c>
      <c r="AE428" s="40"/>
      <c r="AO428" s="8" t="str">
        <f t="shared" si="36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7"/>
        <v/>
      </c>
      <c r="AB429" s="8" t="str">
        <f t="shared" si="35"/>
        <v/>
      </c>
      <c r="AE429" s="40"/>
      <c r="AO429" s="8" t="str">
        <f t="shared" si="36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7"/>
        <v/>
      </c>
      <c r="AB430" s="8" t="str">
        <f t="shared" si="35"/>
        <v/>
      </c>
      <c r="AE430" s="40"/>
      <c r="AO430" s="8" t="str">
        <f t="shared" si="36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7"/>
        <v/>
      </c>
      <c r="AB431" s="8" t="str">
        <f t="shared" si="35"/>
        <v/>
      </c>
      <c r="AE431" s="40"/>
      <c r="AO431" s="8" t="str">
        <f t="shared" si="36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7"/>
        <v/>
      </c>
      <c r="AB432" s="8" t="str">
        <f t="shared" si="35"/>
        <v/>
      </c>
      <c r="AE432" s="40"/>
      <c r="AO432" s="8" t="str">
        <f t="shared" si="36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7"/>
        <v/>
      </c>
      <c r="AB433" s="8" t="str">
        <f t="shared" si="35"/>
        <v/>
      </c>
      <c r="AE433" s="40"/>
      <c r="AO433" s="8" t="str">
        <f t="shared" si="36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7"/>
        <v/>
      </c>
      <c r="AB434" s="8" t="str">
        <f t="shared" si="35"/>
        <v/>
      </c>
      <c r="AE434" s="40"/>
      <c r="AO434" s="8" t="str">
        <f t="shared" si="36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7"/>
        <v/>
      </c>
      <c r="AB435" s="8" t="str">
        <f t="shared" si="35"/>
        <v/>
      </c>
      <c r="AE435" s="40"/>
      <c r="AO435" s="8" t="str">
        <f t="shared" si="36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7"/>
        <v/>
      </c>
      <c r="AB436" s="8" t="str">
        <f t="shared" si="35"/>
        <v/>
      </c>
      <c r="AE436" s="40"/>
      <c r="AO436" s="8" t="str">
        <f t="shared" si="36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7"/>
        <v/>
      </c>
      <c r="AB437" s="8" t="str">
        <f t="shared" si="35"/>
        <v/>
      </c>
      <c r="AE437" s="40"/>
      <c r="AO437" s="8" t="str">
        <f t="shared" si="36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7"/>
        <v/>
      </c>
      <c r="AB438" s="8" t="str">
        <f t="shared" si="35"/>
        <v/>
      </c>
      <c r="AE438" s="40"/>
      <c r="AO438" s="8" t="str">
        <f t="shared" si="36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7"/>
        <v/>
      </c>
      <c r="AB439" s="8" t="str">
        <f t="shared" si="35"/>
        <v/>
      </c>
      <c r="AE439" s="40"/>
      <c r="AO439" s="8" t="str">
        <f t="shared" si="36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7"/>
        <v/>
      </c>
      <c r="AB440" s="8" t="str">
        <f t="shared" si="35"/>
        <v/>
      </c>
      <c r="AE440" s="40"/>
      <c r="AO440" s="8" t="str">
        <f t="shared" si="36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7"/>
        <v/>
      </c>
      <c r="AB441" s="8" t="str">
        <f t="shared" si="35"/>
        <v/>
      </c>
      <c r="AE441" s="40"/>
      <c r="AO441" s="8" t="str">
        <f t="shared" si="36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7"/>
        <v/>
      </c>
      <c r="AB442" s="8" t="str">
        <f t="shared" si="35"/>
        <v/>
      </c>
      <c r="AE442" s="40"/>
      <c r="AO442" s="8" t="str">
        <f t="shared" si="36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7"/>
        <v/>
      </c>
      <c r="AB443" s="8" t="str">
        <f t="shared" si="35"/>
        <v/>
      </c>
      <c r="AE443" s="40"/>
      <c r="AO443" s="8" t="str">
        <f t="shared" si="36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7"/>
        <v/>
      </c>
      <c r="AB444" s="8" t="str">
        <f t="shared" si="35"/>
        <v/>
      </c>
      <c r="AE444" s="40"/>
      <c r="AO444" s="8" t="str">
        <f t="shared" si="36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7"/>
        <v/>
      </c>
      <c r="AB445" s="8" t="str">
        <f t="shared" si="35"/>
        <v/>
      </c>
      <c r="AE445" s="40"/>
      <c r="AO445" s="8" t="str">
        <f t="shared" si="36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7"/>
        <v/>
      </c>
      <c r="AB446" s="8" t="str">
        <f t="shared" si="35"/>
        <v/>
      </c>
      <c r="AE446" s="40"/>
      <c r="AO446" s="8" t="str">
        <f t="shared" si="36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7"/>
        <v/>
      </c>
      <c r="AB447" s="8" t="str">
        <f t="shared" si="35"/>
        <v/>
      </c>
      <c r="AE447" s="40"/>
      <c r="AO447" s="8" t="str">
        <f t="shared" si="36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7"/>
        <v/>
      </c>
      <c r="AB448" s="8" t="str">
        <f t="shared" si="35"/>
        <v/>
      </c>
      <c r="AE448" s="40"/>
      <c r="AO448" s="8" t="str">
        <f t="shared" si="36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7"/>
        <v/>
      </c>
      <c r="AB449" s="8" t="str">
        <f t="shared" si="35"/>
        <v/>
      </c>
      <c r="AE449" s="40"/>
      <c r="AO449" s="8" t="str">
        <f t="shared" si="36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7"/>
        <v/>
      </c>
      <c r="AB450" s="8" t="str">
        <f t="shared" si="35"/>
        <v/>
      </c>
      <c r="AE450" s="40"/>
      <c r="AO450" s="8" t="str">
        <f t="shared" si="36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7"/>
        <v/>
      </c>
      <c r="AB451" s="8" t="str">
        <f t="shared" si="35"/>
        <v/>
      </c>
      <c r="AE451" s="40"/>
      <c r="AO451" s="8" t="str">
        <f t="shared" si="36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7"/>
        <v/>
      </c>
      <c r="AB452" s="8" t="str">
        <f t="shared" si="35"/>
        <v/>
      </c>
      <c r="AE452" s="40"/>
      <c r="AO452" s="8" t="str">
        <f t="shared" si="36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7"/>
        <v/>
      </c>
      <c r="AB453" s="8" t="str">
        <f t="shared" ref="AB453:AB516" si="38">IF(ISBLANK(Z453),  "", _xlfn.CONCAT(LOWER(C453), "/", E453))</f>
        <v/>
      </c>
      <c r="AE453" s="40"/>
      <c r="AO453" s="8" t="str">
        <f t="shared" ref="AO453:AO516" si="39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7"/>
        <v/>
      </c>
      <c r="AB454" s="8" t="str">
        <f t="shared" si="38"/>
        <v/>
      </c>
      <c r="AE454" s="40"/>
      <c r="AO454" s="8" t="str">
        <f t="shared" si="39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7"/>
        <v/>
      </c>
      <c r="AB455" s="8" t="str">
        <f t="shared" si="38"/>
        <v/>
      </c>
      <c r="AE455" s="40"/>
      <c r="AO455" s="8" t="str">
        <f t="shared" si="39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7"/>
        <v/>
      </c>
      <c r="AB456" s="8" t="str">
        <f t="shared" si="38"/>
        <v/>
      </c>
      <c r="AE456" s="40"/>
      <c r="AO456" s="8" t="str">
        <f t="shared" si="39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7"/>
        <v/>
      </c>
      <c r="AB457" s="8" t="str">
        <f t="shared" si="38"/>
        <v/>
      </c>
      <c r="AE457" s="40"/>
      <c r="AO457" s="8" t="str">
        <f t="shared" si="39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7"/>
        <v/>
      </c>
      <c r="AB458" s="8" t="str">
        <f t="shared" si="38"/>
        <v/>
      </c>
      <c r="AE458" s="40"/>
      <c r="AO458" s="8" t="str">
        <f t="shared" si="39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ref="AA459:AA522" si="40">IF(ISBLANK(Z459),  "", _xlfn.CONCAT("haas/entity/sensor/", LOWER(C459), "/", E459, "/config"))</f>
        <v/>
      </c>
      <c r="AB459" s="8" t="str">
        <f t="shared" si="38"/>
        <v/>
      </c>
      <c r="AE459" s="40"/>
      <c r="AO459" s="8" t="str">
        <f t="shared" si="39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0"/>
        <v/>
      </c>
      <c r="AB460" s="8" t="str">
        <f t="shared" si="38"/>
        <v/>
      </c>
      <c r="AE460" s="40"/>
      <c r="AO460" s="8" t="str">
        <f t="shared" si="39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0"/>
        <v/>
      </c>
      <c r="AB461" s="8" t="str">
        <f t="shared" si="38"/>
        <v/>
      </c>
      <c r="AE461" s="40"/>
      <c r="AO461" s="8" t="str">
        <f t="shared" si="39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0"/>
        <v/>
      </c>
      <c r="AB462" s="8" t="str">
        <f t="shared" si="38"/>
        <v/>
      </c>
      <c r="AE462" s="40"/>
      <c r="AO462" s="8" t="str">
        <f t="shared" si="39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0"/>
        <v/>
      </c>
      <c r="AB463" s="8" t="str">
        <f t="shared" si="38"/>
        <v/>
      </c>
      <c r="AE463" s="40"/>
      <c r="AO463" s="8" t="str">
        <f t="shared" si="39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0"/>
        <v/>
      </c>
      <c r="AB464" s="8" t="str">
        <f t="shared" si="38"/>
        <v/>
      </c>
      <c r="AE464" s="40"/>
      <c r="AO464" s="8" t="str">
        <f t="shared" si="39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40"/>
        <v/>
      </c>
      <c r="AB465" s="8" t="str">
        <f t="shared" si="38"/>
        <v/>
      </c>
      <c r="AE465" s="40"/>
      <c r="AO465" s="8" t="str">
        <f t="shared" si="39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40"/>
        <v/>
      </c>
      <c r="AB466" s="8" t="str">
        <f t="shared" si="38"/>
        <v/>
      </c>
      <c r="AE466" s="40"/>
      <c r="AO466" s="8" t="str">
        <f t="shared" si="39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0"/>
        <v/>
      </c>
      <c r="AB467" s="8" t="str">
        <f t="shared" si="38"/>
        <v/>
      </c>
      <c r="AE467" s="40"/>
      <c r="AO467" s="8" t="str">
        <f t="shared" si="39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0"/>
        <v/>
      </c>
      <c r="AB468" s="8" t="str">
        <f t="shared" si="38"/>
        <v/>
      </c>
      <c r="AE468" s="40"/>
      <c r="AO468" s="8" t="str">
        <f t="shared" si="39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0"/>
        <v/>
      </c>
      <c r="AB469" s="8" t="str">
        <f t="shared" si="38"/>
        <v/>
      </c>
      <c r="AE469" s="40"/>
      <c r="AO469" s="8" t="str">
        <f t="shared" si="39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0"/>
        <v/>
      </c>
      <c r="AB470" s="8" t="str">
        <f t="shared" si="38"/>
        <v/>
      </c>
      <c r="AE470" s="40"/>
      <c r="AO470" s="8" t="str">
        <f t="shared" si="39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40"/>
        <v/>
      </c>
      <c r="AB471" s="8" t="str">
        <f t="shared" si="38"/>
        <v/>
      </c>
      <c r="AE471" s="40"/>
      <c r="AO471" s="8" t="str">
        <f t="shared" si="39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40"/>
        <v/>
      </c>
      <c r="AB472" s="8" t="str">
        <f t="shared" si="38"/>
        <v/>
      </c>
      <c r="AE472" s="40"/>
      <c r="AO472" s="8" t="str">
        <f t="shared" si="39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40"/>
        <v/>
      </c>
      <c r="AB473" s="8" t="str">
        <f t="shared" si="38"/>
        <v/>
      </c>
      <c r="AE473" s="40"/>
      <c r="AO473" s="8" t="str">
        <f t="shared" si="39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40"/>
        <v/>
      </c>
      <c r="AB474" s="8" t="str">
        <f t="shared" si="38"/>
        <v/>
      </c>
      <c r="AE474" s="40"/>
      <c r="AO474" s="8" t="str">
        <f t="shared" si="39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40"/>
        <v/>
      </c>
      <c r="AB475" s="8" t="str">
        <f t="shared" si="38"/>
        <v/>
      </c>
      <c r="AE475" s="40"/>
      <c r="AO475" s="8" t="str">
        <f t="shared" si="39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40"/>
        <v/>
      </c>
      <c r="AB476" s="8" t="str">
        <f t="shared" si="38"/>
        <v/>
      </c>
      <c r="AE476" s="40"/>
      <c r="AO476" s="8" t="str">
        <f t="shared" si="39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40"/>
        <v/>
      </c>
      <c r="AB477" s="8" t="str">
        <f t="shared" si="38"/>
        <v/>
      </c>
      <c r="AE477" s="40"/>
      <c r="AO477" s="8" t="str">
        <f t="shared" si="39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40"/>
        <v/>
      </c>
      <c r="AB478" s="8" t="str">
        <f t="shared" si="38"/>
        <v/>
      </c>
      <c r="AE478" s="40"/>
      <c r="AO478" s="8" t="str">
        <f t="shared" si="39"/>
        <v/>
      </c>
    </row>
    <row r="479" spans="6:41" ht="16" customHeight="1" x14ac:dyDescent="0.2">
      <c r="F479" s="8" t="str">
        <f>IF(ISBLANK(E479), "", Table2[[#This Row],[unique_id]])</f>
        <v/>
      </c>
      <c r="H479" s="12"/>
      <c r="N479" s="8"/>
      <c r="O479" s="10"/>
      <c r="P479" s="10"/>
      <c r="Q479" s="10"/>
      <c r="R479" s="10"/>
      <c r="S479" s="10"/>
      <c r="T479" s="8"/>
      <c r="Y479" s="10"/>
      <c r="AA479" s="8" t="str">
        <f t="shared" si="40"/>
        <v/>
      </c>
      <c r="AB479" s="8" t="str">
        <f t="shared" si="38"/>
        <v/>
      </c>
      <c r="AE479" s="40"/>
      <c r="AO479" s="8" t="str">
        <f t="shared" si="39"/>
        <v/>
      </c>
    </row>
    <row r="480" spans="6:41" ht="16" customHeight="1" x14ac:dyDescent="0.2">
      <c r="F480" s="8" t="str">
        <f>IF(ISBLANK(E480), "", Table2[[#This Row],[unique_id]])</f>
        <v/>
      </c>
      <c r="H480" s="12"/>
      <c r="N480" s="8"/>
      <c r="O480" s="10"/>
      <c r="P480" s="10"/>
      <c r="Q480" s="10"/>
      <c r="R480" s="10"/>
      <c r="S480" s="10"/>
      <c r="T480" s="8"/>
      <c r="Y480" s="10"/>
      <c r="AA480" s="8" t="str">
        <f t="shared" si="40"/>
        <v/>
      </c>
      <c r="AB480" s="8" t="str">
        <f t="shared" si="38"/>
        <v/>
      </c>
      <c r="AE480" s="40"/>
      <c r="AO480" s="8" t="str">
        <f t="shared" si="39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40"/>
        <v/>
      </c>
      <c r="AB481" s="8" t="str">
        <f t="shared" si="38"/>
        <v/>
      </c>
      <c r="AE481" s="40"/>
      <c r="AO481" s="8" t="str">
        <f t="shared" si="39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40"/>
        <v/>
      </c>
      <c r="AB482" s="8" t="str">
        <f t="shared" si="38"/>
        <v/>
      </c>
      <c r="AE482" s="40"/>
      <c r="AO482" s="8" t="str">
        <f t="shared" si="39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40"/>
        <v/>
      </c>
      <c r="AB483" s="8" t="str">
        <f t="shared" si="38"/>
        <v/>
      </c>
      <c r="AE483" s="40"/>
      <c r="AO483" s="8" t="str">
        <f t="shared" si="39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40"/>
        <v/>
      </c>
      <c r="AB484" s="8" t="str">
        <f t="shared" si="38"/>
        <v/>
      </c>
      <c r="AE484" s="40"/>
      <c r="AO484" s="8" t="str">
        <f t="shared" si="39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0"/>
        <v/>
      </c>
      <c r="AB485" s="8" t="str">
        <f t="shared" si="38"/>
        <v/>
      </c>
      <c r="AE485" s="40"/>
      <c r="AO485" s="8" t="str">
        <f t="shared" si="39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40"/>
        <v/>
      </c>
      <c r="AB486" s="8" t="str">
        <f t="shared" si="38"/>
        <v/>
      </c>
      <c r="AE486" s="40"/>
      <c r="AO486" s="8" t="str">
        <f t="shared" si="39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0"/>
        <v/>
      </c>
      <c r="AB487" s="8" t="str">
        <f t="shared" si="38"/>
        <v/>
      </c>
      <c r="AE487" s="40"/>
      <c r="AO487" s="8" t="str">
        <f t="shared" si="39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40"/>
        <v/>
      </c>
      <c r="AB488" s="8" t="str">
        <f t="shared" si="38"/>
        <v/>
      </c>
      <c r="AE488" s="40"/>
      <c r="AO488" s="8" t="str">
        <f t="shared" si="39"/>
        <v/>
      </c>
    </row>
    <row r="489" spans="6:41" ht="16" customHeight="1" x14ac:dyDescent="0.2">
      <c r="F489" s="8" t="str">
        <f>IF(ISBLANK(E489), "", Table2[[#This Row],[unique_id]])</f>
        <v/>
      </c>
      <c r="G489" s="12"/>
      <c r="N489" s="8"/>
      <c r="O489" s="10"/>
      <c r="P489" s="10"/>
      <c r="Q489" s="10"/>
      <c r="R489" s="10"/>
      <c r="S489" s="10"/>
      <c r="T489" s="8"/>
      <c r="AA489" s="8" t="str">
        <f t="shared" si="40"/>
        <v/>
      </c>
      <c r="AB489" s="8" t="str">
        <f t="shared" si="38"/>
        <v/>
      </c>
      <c r="AE489" s="40"/>
      <c r="AO489" s="8" t="str">
        <f t="shared" si="39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0"/>
        <v/>
      </c>
      <c r="AB490" s="8" t="str">
        <f t="shared" si="38"/>
        <v/>
      </c>
      <c r="AE490" s="40"/>
      <c r="AO490" s="8" t="str">
        <f t="shared" si="39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0"/>
        <v/>
      </c>
      <c r="AB491" s="8" t="str">
        <f t="shared" si="38"/>
        <v/>
      </c>
      <c r="AE491" s="40"/>
      <c r="AO491" s="8" t="str">
        <f t="shared" si="39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0"/>
        <v/>
      </c>
      <c r="AB492" s="8" t="str">
        <f t="shared" si="38"/>
        <v/>
      </c>
      <c r="AE492" s="40"/>
      <c r="AO492" s="8" t="str">
        <f t="shared" si="39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0"/>
        <v/>
      </c>
      <c r="AB493" s="8" t="str">
        <f t="shared" si="38"/>
        <v/>
      </c>
      <c r="AE493" s="40"/>
      <c r="AO493" s="8" t="str">
        <f t="shared" si="39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0"/>
        <v/>
      </c>
      <c r="AB494" s="8" t="str">
        <f t="shared" si="38"/>
        <v/>
      </c>
      <c r="AE494" s="40"/>
      <c r="AO494" s="8" t="str">
        <f t="shared" si="39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0"/>
        <v/>
      </c>
      <c r="AB495" s="8" t="str">
        <f t="shared" si="38"/>
        <v/>
      </c>
      <c r="AE495" s="40"/>
      <c r="AO495" s="8" t="str">
        <f t="shared" si="39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0"/>
        <v/>
      </c>
      <c r="AB496" s="8" t="str">
        <f t="shared" si="38"/>
        <v/>
      </c>
      <c r="AE496" s="40"/>
      <c r="AO496" s="8" t="str">
        <f t="shared" si="39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0"/>
        <v/>
      </c>
      <c r="AB497" s="8" t="str">
        <f t="shared" si="38"/>
        <v/>
      </c>
      <c r="AE497" s="40"/>
      <c r="AO497" s="8" t="str">
        <f t="shared" si="39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0"/>
        <v/>
      </c>
      <c r="AB498" s="8" t="str">
        <f t="shared" si="38"/>
        <v/>
      </c>
      <c r="AE498" s="40"/>
      <c r="AO498" s="8" t="str">
        <f t="shared" si="39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0"/>
        <v/>
      </c>
      <c r="AB499" s="8" t="str">
        <f t="shared" si="38"/>
        <v/>
      </c>
      <c r="AE499" s="40"/>
      <c r="AO499" s="8" t="str">
        <f t="shared" si="39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0"/>
        <v/>
      </c>
      <c r="AB500" s="8" t="str">
        <f t="shared" si="38"/>
        <v/>
      </c>
      <c r="AE500" s="40"/>
      <c r="AO500" s="8" t="str">
        <f t="shared" si="39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0"/>
        <v/>
      </c>
      <c r="AB501" s="8" t="str">
        <f t="shared" si="38"/>
        <v/>
      </c>
      <c r="AE501" s="40"/>
      <c r="AO501" s="8" t="str">
        <f t="shared" si="39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0"/>
        <v/>
      </c>
      <c r="AB502" s="8" t="str">
        <f t="shared" si="38"/>
        <v/>
      </c>
      <c r="AE502" s="40"/>
      <c r="AO502" s="8" t="str">
        <f t="shared" si="39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0"/>
        <v/>
      </c>
      <c r="AB503" s="8" t="str">
        <f t="shared" si="38"/>
        <v/>
      </c>
      <c r="AE503" s="40"/>
      <c r="AO503" s="8" t="str">
        <f t="shared" si="39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0"/>
        <v/>
      </c>
      <c r="AB504" s="8" t="str">
        <f t="shared" si="38"/>
        <v/>
      </c>
      <c r="AE504" s="40"/>
      <c r="AO504" s="8" t="str">
        <f t="shared" si="39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0"/>
        <v/>
      </c>
      <c r="AB505" s="8" t="str">
        <f t="shared" si="38"/>
        <v/>
      </c>
      <c r="AE505" s="40"/>
      <c r="AO505" s="8" t="str">
        <f t="shared" si="39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0"/>
        <v/>
      </c>
      <c r="AB506" s="8" t="str">
        <f t="shared" si="38"/>
        <v/>
      </c>
      <c r="AE506" s="40"/>
      <c r="AO506" s="8" t="str">
        <f t="shared" si="39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0"/>
        <v/>
      </c>
      <c r="AB507" s="8" t="str">
        <f t="shared" si="38"/>
        <v/>
      </c>
      <c r="AE507" s="40"/>
      <c r="AO507" s="8" t="str">
        <f t="shared" si="39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0"/>
        <v/>
      </c>
      <c r="AB508" s="8" t="str">
        <f t="shared" si="38"/>
        <v/>
      </c>
      <c r="AE508" s="40"/>
      <c r="AO508" s="8" t="str">
        <f t="shared" si="39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0"/>
        <v/>
      </c>
      <c r="AB509" s="8" t="str">
        <f t="shared" si="38"/>
        <v/>
      </c>
      <c r="AE509" s="40"/>
      <c r="AO509" s="8" t="str">
        <f t="shared" si="39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40"/>
        <v/>
      </c>
      <c r="AB510" s="8" t="str">
        <f t="shared" si="38"/>
        <v/>
      </c>
      <c r="AE510" s="40"/>
      <c r="AO510" s="8" t="str">
        <f t="shared" si="39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0"/>
        <v/>
      </c>
      <c r="AB511" s="8" t="str">
        <f t="shared" si="38"/>
        <v/>
      </c>
      <c r="AE511" s="40"/>
      <c r="AO511" s="8" t="str">
        <f t="shared" si="39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0"/>
        <v/>
      </c>
      <c r="AB512" s="8" t="str">
        <f t="shared" si="38"/>
        <v/>
      </c>
      <c r="AE512" s="40"/>
      <c r="AO512" s="8" t="str">
        <f t="shared" si="39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0"/>
        <v/>
      </c>
      <c r="AB513" s="8" t="str">
        <f t="shared" si="38"/>
        <v/>
      </c>
      <c r="AE513" s="40"/>
      <c r="AO513" s="8" t="str">
        <f t="shared" si="39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0"/>
        <v/>
      </c>
      <c r="AB514" s="8" t="str">
        <f t="shared" si="38"/>
        <v/>
      </c>
      <c r="AE514" s="40"/>
      <c r="AO514" s="8" t="str">
        <f t="shared" si="39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0"/>
        <v/>
      </c>
      <c r="AB515" s="8" t="str">
        <f t="shared" si="38"/>
        <v/>
      </c>
      <c r="AE515" s="40"/>
      <c r="AO515" s="8" t="str">
        <f t="shared" si="39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0"/>
        <v/>
      </c>
      <c r="AB516" s="8" t="str">
        <f t="shared" si="38"/>
        <v/>
      </c>
      <c r="AE516" s="40"/>
      <c r="AO516" s="8" t="str">
        <f t="shared" si="39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0"/>
        <v/>
      </c>
      <c r="AB517" s="8" t="str">
        <f t="shared" ref="AB517:AB580" si="41">IF(ISBLANK(Z517),  "", _xlfn.CONCAT(LOWER(C517), "/", E517))</f>
        <v/>
      </c>
      <c r="AE517" s="40"/>
      <c r="AO517" s="8" t="str">
        <f t="shared" ref="AO517:AO580" si="42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0"/>
        <v/>
      </c>
      <c r="AB518" s="8" t="str">
        <f t="shared" si="41"/>
        <v/>
      </c>
      <c r="AE518" s="40"/>
      <c r="AO518" s="8" t="str">
        <f t="shared" si="42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0"/>
        <v/>
      </c>
      <c r="AB519" s="8" t="str">
        <f t="shared" si="41"/>
        <v/>
      </c>
      <c r="AE519" s="40"/>
      <c r="AO519" s="8" t="str">
        <f t="shared" si="42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40"/>
        <v/>
      </c>
      <c r="AB520" s="8" t="str">
        <f t="shared" si="41"/>
        <v/>
      </c>
      <c r="AE520" s="40"/>
      <c r="AO520" s="8" t="str">
        <f t="shared" si="42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0"/>
        <v/>
      </c>
      <c r="AB521" s="8" t="str">
        <f t="shared" si="41"/>
        <v/>
      </c>
      <c r="AE521" s="40"/>
      <c r="AO521" s="8" t="str">
        <f t="shared" si="42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0"/>
        <v/>
      </c>
      <c r="AB522" s="8" t="str">
        <f t="shared" si="41"/>
        <v/>
      </c>
      <c r="AE522" s="40"/>
      <c r="AO522" s="8" t="str">
        <f t="shared" si="42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ref="AA523:AA586" si="43">IF(ISBLANK(Z523),  "", _xlfn.CONCAT("haas/entity/sensor/", LOWER(C523), "/", E523, "/config"))</f>
        <v/>
      </c>
      <c r="AB523" s="8" t="str">
        <f t="shared" si="41"/>
        <v/>
      </c>
      <c r="AE523" s="40"/>
      <c r="AO523" s="8" t="str">
        <f t="shared" si="42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3"/>
        <v/>
      </c>
      <c r="AB524" s="8" t="str">
        <f t="shared" si="41"/>
        <v/>
      </c>
      <c r="AE524" s="40"/>
      <c r="AO524" s="8" t="str">
        <f t="shared" si="42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3"/>
        <v/>
      </c>
      <c r="AB525" s="8" t="str">
        <f t="shared" si="41"/>
        <v/>
      </c>
      <c r="AE525" s="40"/>
      <c r="AO525" s="8" t="str">
        <f t="shared" si="42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3"/>
        <v/>
      </c>
      <c r="AB526" s="8" t="str">
        <f t="shared" si="41"/>
        <v/>
      </c>
      <c r="AE526" s="40"/>
      <c r="AO526" s="8" t="str">
        <f t="shared" si="42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3"/>
        <v/>
      </c>
      <c r="AB527" s="8" t="str">
        <f t="shared" si="41"/>
        <v/>
      </c>
      <c r="AE527" s="40"/>
      <c r="AO527" s="8" t="str">
        <f t="shared" si="42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3"/>
        <v/>
      </c>
      <c r="AB528" s="8" t="str">
        <f t="shared" si="41"/>
        <v/>
      </c>
      <c r="AE528" s="40"/>
      <c r="AO528" s="8" t="str">
        <f t="shared" si="42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3"/>
        <v/>
      </c>
      <c r="AB529" s="8" t="str">
        <f t="shared" si="41"/>
        <v/>
      </c>
      <c r="AE529" s="40"/>
      <c r="AO529" s="8" t="str">
        <f t="shared" si="42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3"/>
        <v/>
      </c>
      <c r="AB530" s="8" t="str">
        <f t="shared" si="41"/>
        <v/>
      </c>
      <c r="AE530" s="40"/>
      <c r="AO530" s="8" t="str">
        <f t="shared" si="42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3"/>
        <v/>
      </c>
      <c r="AB531" s="8" t="str">
        <f t="shared" si="41"/>
        <v/>
      </c>
      <c r="AE531" s="40"/>
      <c r="AO531" s="8" t="str">
        <f t="shared" si="42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3"/>
        <v/>
      </c>
      <c r="AB532" s="8" t="str">
        <f t="shared" si="41"/>
        <v/>
      </c>
      <c r="AE532" s="40"/>
      <c r="AO532" s="8" t="str">
        <f t="shared" si="42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3"/>
        <v/>
      </c>
      <c r="AB533" s="8" t="str">
        <f t="shared" si="41"/>
        <v/>
      </c>
      <c r="AE533" s="40"/>
      <c r="AO533" s="8" t="str">
        <f t="shared" si="42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3"/>
        <v/>
      </c>
      <c r="AB534" s="8" t="str">
        <f t="shared" si="41"/>
        <v/>
      </c>
      <c r="AE534" s="40"/>
      <c r="AO534" s="8" t="str">
        <f t="shared" si="42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3"/>
        <v/>
      </c>
      <c r="AB535" s="8" t="str">
        <f t="shared" si="41"/>
        <v/>
      </c>
      <c r="AE535" s="40"/>
      <c r="AO535" s="8" t="str">
        <f t="shared" si="42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3"/>
        <v/>
      </c>
      <c r="AB536" s="8" t="str">
        <f t="shared" si="41"/>
        <v/>
      </c>
      <c r="AE536" s="40"/>
      <c r="AO536" s="8" t="str">
        <f t="shared" si="42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3"/>
        <v/>
      </c>
      <c r="AB537" s="8" t="str">
        <f t="shared" si="41"/>
        <v/>
      </c>
      <c r="AE537" s="40"/>
      <c r="AO537" s="8" t="str">
        <f t="shared" si="42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3"/>
        <v/>
      </c>
      <c r="AB538" s="8" t="str">
        <f t="shared" si="41"/>
        <v/>
      </c>
      <c r="AE538" s="40"/>
      <c r="AO538" s="8" t="str">
        <f t="shared" si="42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3"/>
        <v/>
      </c>
      <c r="AB539" s="8" t="str">
        <f t="shared" si="41"/>
        <v/>
      </c>
      <c r="AE539" s="40"/>
      <c r="AO539" s="8" t="str">
        <f t="shared" si="42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3"/>
        <v/>
      </c>
      <c r="AB540" s="8" t="str">
        <f t="shared" si="41"/>
        <v/>
      </c>
      <c r="AE540" s="40"/>
      <c r="AO540" s="8" t="str">
        <f t="shared" si="42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3"/>
        <v/>
      </c>
      <c r="AB541" s="8" t="str">
        <f t="shared" si="41"/>
        <v/>
      </c>
      <c r="AE541" s="40"/>
      <c r="AO541" s="8" t="str">
        <f t="shared" si="42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3"/>
        <v/>
      </c>
      <c r="AB542" s="8" t="str">
        <f t="shared" si="41"/>
        <v/>
      </c>
      <c r="AE542" s="40"/>
      <c r="AO542" s="8" t="str">
        <f t="shared" si="42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3"/>
        <v/>
      </c>
      <c r="AB543" s="8" t="str">
        <f t="shared" si="41"/>
        <v/>
      </c>
      <c r="AE543" s="40"/>
      <c r="AO543" s="8" t="str">
        <f t="shared" si="42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3"/>
        <v/>
      </c>
      <c r="AB544" s="8" t="str">
        <f t="shared" si="41"/>
        <v/>
      </c>
      <c r="AE544" s="40"/>
      <c r="AO544" s="8" t="str">
        <f t="shared" si="42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3"/>
        <v/>
      </c>
      <c r="AB545" s="8" t="str">
        <f t="shared" si="41"/>
        <v/>
      </c>
      <c r="AE545" s="40"/>
      <c r="AO545" s="8" t="str">
        <f t="shared" si="42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3"/>
        <v/>
      </c>
      <c r="AB546" s="8" t="str">
        <f t="shared" si="41"/>
        <v/>
      </c>
      <c r="AE546" s="40"/>
      <c r="AO546" s="8" t="str">
        <f t="shared" si="42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3"/>
        <v/>
      </c>
      <c r="AB547" s="8" t="str">
        <f t="shared" si="41"/>
        <v/>
      </c>
      <c r="AE547" s="40"/>
      <c r="AO547" s="8" t="str">
        <f t="shared" si="42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3"/>
        <v/>
      </c>
      <c r="AB548" s="8" t="str">
        <f t="shared" si="41"/>
        <v/>
      </c>
      <c r="AE548" s="40"/>
      <c r="AO548" s="8" t="str">
        <f t="shared" si="42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3"/>
        <v/>
      </c>
      <c r="AB549" s="8" t="str">
        <f t="shared" si="41"/>
        <v/>
      </c>
      <c r="AE549" s="40"/>
      <c r="AO549" s="8" t="str">
        <f t="shared" si="42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3"/>
        <v/>
      </c>
      <c r="AB550" s="8" t="str">
        <f t="shared" si="41"/>
        <v/>
      </c>
      <c r="AE550" s="40"/>
      <c r="AO550" s="8" t="str">
        <f t="shared" si="42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3"/>
        <v/>
      </c>
      <c r="AB551" s="8" t="str">
        <f t="shared" si="41"/>
        <v/>
      </c>
      <c r="AE551" s="40"/>
      <c r="AO551" s="8" t="str">
        <f t="shared" si="42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3"/>
        <v/>
      </c>
      <c r="AB552" s="8" t="str">
        <f t="shared" si="41"/>
        <v/>
      </c>
      <c r="AE552" s="40"/>
      <c r="AO552" s="8" t="str">
        <f t="shared" si="42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3"/>
        <v/>
      </c>
      <c r="AB553" s="8" t="str">
        <f t="shared" si="41"/>
        <v/>
      </c>
      <c r="AE553" s="40"/>
      <c r="AO553" s="8" t="str">
        <f t="shared" si="42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3"/>
        <v/>
      </c>
      <c r="AB554" s="8" t="str">
        <f t="shared" si="41"/>
        <v/>
      </c>
      <c r="AE554" s="40"/>
      <c r="AO554" s="8" t="str">
        <f t="shared" si="42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3"/>
        <v/>
      </c>
      <c r="AB555" s="8" t="str">
        <f t="shared" si="41"/>
        <v/>
      </c>
      <c r="AE555" s="40"/>
      <c r="AO555" s="8" t="str">
        <f t="shared" si="42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3"/>
        <v/>
      </c>
      <c r="AB556" s="8" t="str">
        <f t="shared" si="41"/>
        <v/>
      </c>
      <c r="AE556" s="40"/>
      <c r="AO556" s="8" t="str">
        <f t="shared" si="42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3"/>
        <v/>
      </c>
      <c r="AB557" s="8" t="str">
        <f t="shared" si="41"/>
        <v/>
      </c>
      <c r="AE557" s="40"/>
      <c r="AO557" s="8" t="str">
        <f t="shared" si="42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3"/>
        <v/>
      </c>
      <c r="AB558" s="8" t="str">
        <f t="shared" si="41"/>
        <v/>
      </c>
      <c r="AE558" s="40"/>
      <c r="AO558" s="8" t="str">
        <f t="shared" si="42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3"/>
        <v/>
      </c>
      <c r="AB559" s="8" t="str">
        <f t="shared" si="41"/>
        <v/>
      </c>
      <c r="AE559" s="40"/>
      <c r="AO559" s="8" t="str">
        <f t="shared" si="42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3"/>
        <v/>
      </c>
      <c r="AB560" s="8" t="str">
        <f t="shared" si="41"/>
        <v/>
      </c>
      <c r="AE560" s="40"/>
      <c r="AO560" s="8" t="str">
        <f t="shared" si="42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3"/>
        <v/>
      </c>
      <c r="AB561" s="8" t="str">
        <f t="shared" si="41"/>
        <v/>
      </c>
      <c r="AE561" s="40"/>
      <c r="AO561" s="8" t="str">
        <f t="shared" si="42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3"/>
        <v/>
      </c>
      <c r="AB562" s="8" t="str">
        <f t="shared" si="41"/>
        <v/>
      </c>
      <c r="AE562" s="40"/>
      <c r="AO562" s="8" t="str">
        <f t="shared" si="42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3"/>
        <v/>
      </c>
      <c r="AB563" s="8" t="str">
        <f t="shared" si="41"/>
        <v/>
      </c>
      <c r="AE563" s="40"/>
      <c r="AO563" s="8" t="str">
        <f t="shared" si="42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3"/>
        <v/>
      </c>
      <c r="AB564" s="8" t="str">
        <f t="shared" si="41"/>
        <v/>
      </c>
      <c r="AE564" s="40"/>
      <c r="AO564" s="8" t="str">
        <f t="shared" si="42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3"/>
        <v/>
      </c>
      <c r="AB565" s="8" t="str">
        <f t="shared" si="41"/>
        <v/>
      </c>
      <c r="AE565" s="40"/>
      <c r="AO565" s="8" t="str">
        <f t="shared" si="42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3"/>
        <v/>
      </c>
      <c r="AB566" s="8" t="str">
        <f t="shared" si="41"/>
        <v/>
      </c>
      <c r="AE566" s="40"/>
      <c r="AO566" s="8" t="str">
        <f t="shared" si="42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3"/>
        <v/>
      </c>
      <c r="AB567" s="8" t="str">
        <f t="shared" si="41"/>
        <v/>
      </c>
      <c r="AE567" s="40"/>
      <c r="AO567" s="8" t="str">
        <f t="shared" si="42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3"/>
        <v/>
      </c>
      <c r="AB568" s="8" t="str">
        <f t="shared" si="41"/>
        <v/>
      </c>
      <c r="AE568" s="40"/>
      <c r="AO568" s="8" t="str">
        <f t="shared" si="42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3"/>
        <v/>
      </c>
      <c r="AB569" s="8" t="str">
        <f t="shared" si="41"/>
        <v/>
      </c>
      <c r="AE569" s="40"/>
      <c r="AO569" s="8" t="str">
        <f t="shared" si="42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3"/>
        <v/>
      </c>
      <c r="AB570" s="8" t="str">
        <f t="shared" si="41"/>
        <v/>
      </c>
      <c r="AE570" s="40"/>
      <c r="AO570" s="8" t="str">
        <f t="shared" si="42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3"/>
        <v/>
      </c>
      <c r="AB571" s="8" t="str">
        <f t="shared" si="41"/>
        <v/>
      </c>
      <c r="AE571" s="40"/>
      <c r="AO571" s="8" t="str">
        <f t="shared" si="42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3"/>
        <v/>
      </c>
      <c r="AB572" s="8" t="str">
        <f t="shared" si="41"/>
        <v/>
      </c>
      <c r="AE572" s="40"/>
      <c r="AO572" s="8" t="str">
        <f t="shared" si="42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3"/>
        <v/>
      </c>
      <c r="AB573" s="8" t="str">
        <f t="shared" si="41"/>
        <v/>
      </c>
      <c r="AE573" s="40"/>
      <c r="AO573" s="8" t="str">
        <f t="shared" si="42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3"/>
        <v/>
      </c>
      <c r="AB574" s="8" t="str">
        <f t="shared" si="41"/>
        <v/>
      </c>
      <c r="AE574" s="40"/>
      <c r="AO574" s="8" t="str">
        <f t="shared" si="42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3"/>
        <v/>
      </c>
      <c r="AB575" s="8" t="str">
        <f t="shared" si="41"/>
        <v/>
      </c>
      <c r="AE575" s="40"/>
      <c r="AO575" s="8" t="str">
        <f t="shared" si="42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3"/>
        <v/>
      </c>
      <c r="AB576" s="8" t="str">
        <f t="shared" si="41"/>
        <v/>
      </c>
      <c r="AE576" s="40"/>
      <c r="AO576" s="8" t="str">
        <f t="shared" si="42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3"/>
        <v/>
      </c>
      <c r="AB577" s="8" t="str">
        <f t="shared" si="41"/>
        <v/>
      </c>
      <c r="AE577" s="40"/>
      <c r="AO577" s="8" t="str">
        <f t="shared" si="42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3"/>
        <v/>
      </c>
      <c r="AB578" s="8" t="str">
        <f t="shared" si="41"/>
        <v/>
      </c>
      <c r="AE578" s="40"/>
      <c r="AO578" s="8" t="str">
        <f t="shared" si="42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3"/>
        <v/>
      </c>
      <c r="AB579" s="8" t="str">
        <f t="shared" si="41"/>
        <v/>
      </c>
      <c r="AE579" s="40"/>
      <c r="AO579" s="8" t="str">
        <f t="shared" si="42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3"/>
        <v/>
      </c>
      <c r="AB580" s="8" t="str">
        <f t="shared" si="41"/>
        <v/>
      </c>
      <c r="AE580" s="40"/>
      <c r="AO580" s="8" t="str">
        <f t="shared" si="42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3"/>
        <v/>
      </c>
      <c r="AB581" s="8" t="str">
        <f t="shared" ref="AB581:AB644" si="44">IF(ISBLANK(Z581),  "", _xlfn.CONCAT(LOWER(C581), "/", E581))</f>
        <v/>
      </c>
      <c r="AE581" s="40"/>
      <c r="AO581" s="8" t="str">
        <f t="shared" ref="AO581:AO644" si="45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3"/>
        <v/>
      </c>
      <c r="AB582" s="8" t="str">
        <f t="shared" si="44"/>
        <v/>
      </c>
      <c r="AE582" s="40"/>
      <c r="AO582" s="8" t="str">
        <f t="shared" si="45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3"/>
        <v/>
      </c>
      <c r="AB583" s="8" t="str">
        <f t="shared" si="44"/>
        <v/>
      </c>
      <c r="AE583" s="40"/>
      <c r="AO583" s="8" t="str">
        <f t="shared" si="45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3"/>
        <v/>
      </c>
      <c r="AB584" s="8" t="str">
        <f t="shared" si="44"/>
        <v/>
      </c>
      <c r="AE584" s="40"/>
      <c r="AO584" s="8" t="str">
        <f t="shared" si="45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3"/>
        <v/>
      </c>
      <c r="AB585" s="8" t="str">
        <f t="shared" si="44"/>
        <v/>
      </c>
      <c r="AE585" s="40"/>
      <c r="AO585" s="8" t="str">
        <f t="shared" si="45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3"/>
        <v/>
      </c>
      <c r="AB586" s="8" t="str">
        <f t="shared" si="44"/>
        <v/>
      </c>
      <c r="AE586" s="40"/>
      <c r="AO586" s="8" t="str">
        <f t="shared" si="45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ref="AA587:AA650" si="46">IF(ISBLANK(Z587),  "", _xlfn.CONCAT("haas/entity/sensor/", LOWER(C587), "/", E587, "/config"))</f>
        <v/>
      </c>
      <c r="AB587" s="8" t="str">
        <f t="shared" si="44"/>
        <v/>
      </c>
      <c r="AE587" s="40"/>
      <c r="AO587" s="8" t="str">
        <f t="shared" si="45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6"/>
        <v/>
      </c>
      <c r="AB588" s="8" t="str">
        <f t="shared" si="44"/>
        <v/>
      </c>
      <c r="AE588" s="40"/>
      <c r="AO588" s="8" t="str">
        <f t="shared" si="45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6"/>
        <v/>
      </c>
      <c r="AB589" s="8" t="str">
        <f t="shared" si="44"/>
        <v/>
      </c>
      <c r="AE589" s="40"/>
      <c r="AO589" s="8" t="str">
        <f t="shared" si="45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6"/>
        <v/>
      </c>
      <c r="AB590" s="8" t="str">
        <f t="shared" si="44"/>
        <v/>
      </c>
      <c r="AE590" s="40"/>
      <c r="AO590" s="8" t="str">
        <f t="shared" si="45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6"/>
        <v/>
      </c>
      <c r="AB591" s="8" t="str">
        <f t="shared" si="44"/>
        <v/>
      </c>
      <c r="AE591" s="40"/>
      <c r="AO591" s="8" t="str">
        <f t="shared" si="45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6"/>
        <v/>
      </c>
      <c r="AB592" s="8" t="str">
        <f t="shared" si="44"/>
        <v/>
      </c>
      <c r="AE592" s="40"/>
      <c r="AO592" s="8" t="str">
        <f t="shared" si="45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6"/>
        <v/>
      </c>
      <c r="AB593" s="8" t="str">
        <f t="shared" si="44"/>
        <v/>
      </c>
      <c r="AE593" s="40"/>
      <c r="AO593" s="8" t="str">
        <f t="shared" si="45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6"/>
        <v/>
      </c>
      <c r="AB594" s="8" t="str">
        <f t="shared" si="44"/>
        <v/>
      </c>
      <c r="AE594" s="40"/>
      <c r="AO594" s="8" t="str">
        <f t="shared" si="45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6"/>
        <v/>
      </c>
      <c r="AB595" s="8" t="str">
        <f t="shared" si="44"/>
        <v/>
      </c>
      <c r="AE595" s="40"/>
      <c r="AO595" s="8" t="str">
        <f t="shared" si="45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6"/>
        <v/>
      </c>
      <c r="AB596" s="8" t="str">
        <f t="shared" si="44"/>
        <v/>
      </c>
      <c r="AE596" s="40"/>
      <c r="AO596" s="8" t="str">
        <f t="shared" si="45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6"/>
        <v/>
      </c>
      <c r="AB597" s="8" t="str">
        <f t="shared" si="44"/>
        <v/>
      </c>
      <c r="AE597" s="40"/>
      <c r="AO597" s="8" t="str">
        <f t="shared" si="45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6"/>
        <v/>
      </c>
      <c r="AB598" s="8" t="str">
        <f t="shared" si="44"/>
        <v/>
      </c>
      <c r="AE598" s="40"/>
      <c r="AO598" s="8" t="str">
        <f t="shared" si="45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6"/>
        <v/>
      </c>
      <c r="AB599" s="8" t="str">
        <f t="shared" si="44"/>
        <v/>
      </c>
      <c r="AE599" s="40"/>
      <c r="AO599" s="8" t="str">
        <f t="shared" si="45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6"/>
        <v/>
      </c>
      <c r="AB600" s="8" t="str">
        <f t="shared" si="44"/>
        <v/>
      </c>
      <c r="AE600" s="40"/>
      <c r="AO600" s="8" t="str">
        <f t="shared" si="45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6"/>
        <v/>
      </c>
      <c r="AB601" s="8" t="str">
        <f t="shared" si="44"/>
        <v/>
      </c>
      <c r="AE601" s="40"/>
      <c r="AO601" s="8" t="str">
        <f t="shared" si="45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6"/>
        <v/>
      </c>
      <c r="AB602" s="8" t="str">
        <f t="shared" si="44"/>
        <v/>
      </c>
      <c r="AE602" s="40"/>
      <c r="AO602" s="8" t="str">
        <f t="shared" si="45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6"/>
        <v/>
      </c>
      <c r="AB603" s="8" t="str">
        <f t="shared" si="44"/>
        <v/>
      </c>
      <c r="AE603" s="40"/>
      <c r="AO603" s="8" t="str">
        <f t="shared" si="45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6"/>
        <v/>
      </c>
      <c r="AB604" s="8" t="str">
        <f t="shared" si="44"/>
        <v/>
      </c>
      <c r="AE604" s="40"/>
      <c r="AO604" s="8" t="str">
        <f t="shared" si="45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6"/>
        <v/>
      </c>
      <c r="AB605" s="8" t="str">
        <f t="shared" si="44"/>
        <v/>
      </c>
      <c r="AE605" s="40"/>
      <c r="AO605" s="8" t="str">
        <f t="shared" si="45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6"/>
        <v/>
      </c>
      <c r="AB606" s="8" t="str">
        <f t="shared" si="44"/>
        <v/>
      </c>
      <c r="AE606" s="40"/>
      <c r="AO606" s="8" t="str">
        <f t="shared" si="45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6"/>
        <v/>
      </c>
      <c r="AB607" s="8" t="str">
        <f t="shared" si="44"/>
        <v/>
      </c>
      <c r="AE607" s="40"/>
      <c r="AO607" s="8" t="str">
        <f t="shared" si="45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6"/>
        <v/>
      </c>
      <c r="AB608" s="8" t="str">
        <f t="shared" si="44"/>
        <v/>
      </c>
      <c r="AE608" s="40"/>
      <c r="AO608" s="8" t="str">
        <f t="shared" si="45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6"/>
        <v/>
      </c>
      <c r="AB609" s="8" t="str">
        <f t="shared" si="44"/>
        <v/>
      </c>
      <c r="AE609" s="40"/>
      <c r="AO609" s="8" t="str">
        <f t="shared" si="45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6"/>
        <v/>
      </c>
      <c r="AB610" s="8" t="str">
        <f t="shared" si="44"/>
        <v/>
      </c>
      <c r="AE610" s="40"/>
      <c r="AO610" s="8" t="str">
        <f t="shared" si="45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6"/>
        <v/>
      </c>
      <c r="AB611" s="8" t="str">
        <f t="shared" si="44"/>
        <v/>
      </c>
      <c r="AE611" s="40"/>
      <c r="AO611" s="8" t="str">
        <f t="shared" si="45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6"/>
        <v/>
      </c>
      <c r="AB612" s="8" t="str">
        <f t="shared" si="44"/>
        <v/>
      </c>
      <c r="AE612" s="40"/>
      <c r="AO612" s="8" t="str">
        <f t="shared" si="45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6"/>
        <v/>
      </c>
      <c r="AB613" s="8" t="str">
        <f t="shared" si="44"/>
        <v/>
      </c>
      <c r="AE613" s="40"/>
      <c r="AO613" s="8" t="str">
        <f t="shared" si="45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6"/>
        <v/>
      </c>
      <c r="AB614" s="8" t="str">
        <f t="shared" si="44"/>
        <v/>
      </c>
      <c r="AE614" s="40"/>
      <c r="AO614" s="8" t="str">
        <f t="shared" si="45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6"/>
        <v/>
      </c>
      <c r="AB615" s="8" t="str">
        <f t="shared" si="44"/>
        <v/>
      </c>
      <c r="AE615" s="40"/>
      <c r="AO615" s="8" t="str">
        <f t="shared" si="45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6"/>
        <v/>
      </c>
      <c r="AB616" s="8" t="str">
        <f t="shared" si="44"/>
        <v/>
      </c>
      <c r="AE616" s="40"/>
      <c r="AO616" s="8" t="str">
        <f t="shared" si="45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6"/>
        <v/>
      </c>
      <c r="AB617" s="8" t="str">
        <f t="shared" si="44"/>
        <v/>
      </c>
      <c r="AE617" s="40"/>
      <c r="AO617" s="8" t="str">
        <f t="shared" si="45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6"/>
        <v/>
      </c>
      <c r="AB618" s="8" t="str">
        <f t="shared" si="44"/>
        <v/>
      </c>
      <c r="AE618" s="40"/>
      <c r="AO618" s="8" t="str">
        <f t="shared" si="45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6"/>
        <v/>
      </c>
      <c r="AB619" s="8" t="str">
        <f t="shared" si="44"/>
        <v/>
      </c>
      <c r="AE619" s="40"/>
      <c r="AO619" s="8" t="str">
        <f t="shared" si="45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6"/>
        <v/>
      </c>
      <c r="AB620" s="8" t="str">
        <f t="shared" si="44"/>
        <v/>
      </c>
      <c r="AE620" s="40"/>
      <c r="AO620" s="8" t="str">
        <f t="shared" si="45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6"/>
        <v/>
      </c>
      <c r="AB621" s="8" t="str">
        <f t="shared" si="44"/>
        <v/>
      </c>
      <c r="AE621" s="40"/>
      <c r="AO621" s="8" t="str">
        <f t="shared" si="45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6"/>
        <v/>
      </c>
      <c r="AB622" s="8" t="str">
        <f t="shared" si="44"/>
        <v/>
      </c>
      <c r="AE622" s="40"/>
      <c r="AO622" s="8" t="str">
        <f t="shared" si="45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6"/>
        <v/>
      </c>
      <c r="AB623" s="8" t="str">
        <f t="shared" si="44"/>
        <v/>
      </c>
      <c r="AE623" s="40"/>
      <c r="AO623" s="8" t="str">
        <f t="shared" si="45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6"/>
        <v/>
      </c>
      <c r="AB624" s="8" t="str">
        <f t="shared" si="44"/>
        <v/>
      </c>
      <c r="AE624" s="40"/>
      <c r="AO624" s="8" t="str">
        <f t="shared" si="45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6"/>
        <v/>
      </c>
      <c r="AB625" s="8" t="str">
        <f t="shared" si="44"/>
        <v/>
      </c>
      <c r="AE625" s="40"/>
      <c r="AO625" s="8" t="str">
        <f t="shared" si="45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6"/>
        <v/>
      </c>
      <c r="AB626" s="8" t="str">
        <f t="shared" si="44"/>
        <v/>
      </c>
      <c r="AE626" s="40"/>
      <c r="AO626" s="8" t="str">
        <f t="shared" si="45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6"/>
        <v/>
      </c>
      <c r="AB627" s="8" t="str">
        <f t="shared" si="44"/>
        <v/>
      </c>
      <c r="AE627" s="40"/>
      <c r="AO627" s="8" t="str">
        <f t="shared" si="45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6"/>
        <v/>
      </c>
      <c r="AB628" s="8" t="str">
        <f t="shared" si="44"/>
        <v/>
      </c>
      <c r="AE628" s="40"/>
      <c r="AO628" s="8" t="str">
        <f t="shared" si="45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6"/>
        <v/>
      </c>
      <c r="AB629" s="8" t="str">
        <f t="shared" si="44"/>
        <v/>
      </c>
      <c r="AE629" s="40"/>
      <c r="AO629" s="8" t="str">
        <f t="shared" si="45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6"/>
        <v/>
      </c>
      <c r="AB630" s="8" t="str">
        <f t="shared" si="44"/>
        <v/>
      </c>
      <c r="AE630" s="40"/>
      <c r="AO630" s="8" t="str">
        <f t="shared" si="45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6"/>
        <v/>
      </c>
      <c r="AB631" s="8" t="str">
        <f t="shared" si="44"/>
        <v/>
      </c>
      <c r="AE631" s="40"/>
      <c r="AO631" s="8" t="str">
        <f t="shared" si="45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6"/>
        <v/>
      </c>
      <c r="AB632" s="8" t="str">
        <f t="shared" si="44"/>
        <v/>
      </c>
      <c r="AE632" s="40"/>
      <c r="AO632" s="8" t="str">
        <f t="shared" si="45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6"/>
        <v/>
      </c>
      <c r="AB633" s="8" t="str">
        <f t="shared" si="44"/>
        <v/>
      </c>
      <c r="AE633" s="40"/>
      <c r="AO633" s="8" t="str">
        <f t="shared" si="45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6"/>
        <v/>
      </c>
      <c r="AB634" s="8" t="str">
        <f t="shared" si="44"/>
        <v/>
      </c>
      <c r="AE634" s="40"/>
      <c r="AO634" s="8" t="str">
        <f t="shared" si="45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6"/>
        <v/>
      </c>
      <c r="AB635" s="8" t="str">
        <f t="shared" si="44"/>
        <v/>
      </c>
      <c r="AE635" s="40"/>
      <c r="AO635" s="8" t="str">
        <f t="shared" si="45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6"/>
        <v/>
      </c>
      <c r="AB636" s="8" t="str">
        <f t="shared" si="44"/>
        <v/>
      </c>
      <c r="AE636" s="40"/>
      <c r="AO636" s="8" t="str">
        <f t="shared" si="45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6"/>
        <v/>
      </c>
      <c r="AB637" s="8" t="str">
        <f t="shared" si="44"/>
        <v/>
      </c>
      <c r="AE637" s="40"/>
      <c r="AO637" s="8" t="str">
        <f t="shared" si="45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6"/>
        <v/>
      </c>
      <c r="AB638" s="8" t="str">
        <f t="shared" si="44"/>
        <v/>
      </c>
      <c r="AE638" s="40"/>
      <c r="AO638" s="8" t="str">
        <f t="shared" si="45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6"/>
        <v/>
      </c>
      <c r="AB639" s="8" t="str">
        <f t="shared" si="44"/>
        <v/>
      </c>
      <c r="AE639" s="40"/>
      <c r="AO639" s="8" t="str">
        <f t="shared" si="45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6"/>
        <v/>
      </c>
      <c r="AB640" s="8" t="str">
        <f t="shared" si="44"/>
        <v/>
      </c>
      <c r="AE640" s="40"/>
      <c r="AO640" s="8" t="str">
        <f t="shared" si="45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6"/>
        <v/>
      </c>
      <c r="AB641" s="8" t="str">
        <f t="shared" si="44"/>
        <v/>
      </c>
      <c r="AE641" s="40"/>
      <c r="AO641" s="8" t="str">
        <f t="shared" si="45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6"/>
        <v/>
      </c>
      <c r="AB642" s="8" t="str">
        <f t="shared" si="44"/>
        <v/>
      </c>
      <c r="AE642" s="40"/>
      <c r="AO642" s="8" t="str">
        <f t="shared" si="45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6"/>
        <v/>
      </c>
      <c r="AB643" s="8" t="str">
        <f t="shared" si="44"/>
        <v/>
      </c>
      <c r="AE643" s="40"/>
      <c r="AO643" s="8" t="str">
        <f t="shared" si="45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6"/>
        <v/>
      </c>
      <c r="AB644" s="8" t="str">
        <f t="shared" si="44"/>
        <v/>
      </c>
      <c r="AE644" s="40"/>
      <c r="AO644" s="8" t="str">
        <f t="shared" si="45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6"/>
        <v/>
      </c>
      <c r="AB645" s="8" t="str">
        <f t="shared" ref="AB645:AB679" si="47">IF(ISBLANK(Z645),  "", _xlfn.CONCAT(LOWER(C645), "/", E645))</f>
        <v/>
      </c>
      <c r="AE645" s="40"/>
      <c r="AO645" s="8" t="str">
        <f t="shared" ref="AO645:AO708" si="48"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6"/>
        <v/>
      </c>
      <c r="AB646" s="8" t="str">
        <f t="shared" si="47"/>
        <v/>
      </c>
      <c r="AE646" s="40"/>
      <c r="AO646" s="8" t="str">
        <f t="shared" si="48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6"/>
        <v/>
      </c>
      <c r="AB647" s="8" t="str">
        <f t="shared" si="47"/>
        <v/>
      </c>
      <c r="AE647" s="40"/>
      <c r="AO647" s="8" t="str">
        <f t="shared" si="48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6"/>
        <v/>
      </c>
      <c r="AB648" s="8" t="str">
        <f t="shared" si="47"/>
        <v/>
      </c>
      <c r="AE648" s="40"/>
      <c r="AO648" s="8" t="str">
        <f t="shared" si="48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6"/>
        <v/>
      </c>
      <c r="AB649" s="8" t="str">
        <f t="shared" si="47"/>
        <v/>
      </c>
      <c r="AE649" s="40"/>
      <c r="AO649" s="8" t="str">
        <f t="shared" si="48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6"/>
        <v/>
      </c>
      <c r="AB650" s="8" t="str">
        <f t="shared" si="47"/>
        <v/>
      </c>
      <c r="AE650" s="40"/>
      <c r="AO650" s="8" t="str">
        <f t="shared" si="48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ref="AA651:AA714" si="49">IF(ISBLANK(Z651),  "", _xlfn.CONCAT("haas/entity/sensor/", LOWER(C651), "/", E651, "/config"))</f>
        <v/>
      </c>
      <c r="AB651" s="8" t="str">
        <f t="shared" si="47"/>
        <v/>
      </c>
      <c r="AE651" s="40"/>
      <c r="AO651" s="8" t="str">
        <f t="shared" si="48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9"/>
        <v/>
      </c>
      <c r="AB652" s="8" t="str">
        <f t="shared" si="47"/>
        <v/>
      </c>
      <c r="AE652" s="40"/>
      <c r="AO652" s="8" t="str">
        <f t="shared" si="48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9"/>
        <v/>
      </c>
      <c r="AB653" s="8" t="str">
        <f t="shared" si="47"/>
        <v/>
      </c>
      <c r="AE653" s="40"/>
      <c r="AO653" s="8" t="str">
        <f t="shared" si="48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9"/>
        <v/>
      </c>
      <c r="AB654" s="8" t="str">
        <f t="shared" si="47"/>
        <v/>
      </c>
      <c r="AE654" s="40"/>
      <c r="AO654" s="8" t="str">
        <f t="shared" si="48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9"/>
        <v/>
      </c>
      <c r="AB655" s="8" t="str">
        <f t="shared" si="47"/>
        <v/>
      </c>
      <c r="AE655" s="40"/>
      <c r="AO655" s="8" t="str">
        <f t="shared" si="48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9"/>
        <v/>
      </c>
      <c r="AB656" s="8" t="str">
        <f t="shared" si="47"/>
        <v/>
      </c>
      <c r="AE656" s="40"/>
      <c r="AO656" s="8" t="str">
        <f t="shared" si="48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9"/>
        <v/>
      </c>
      <c r="AB657" s="8" t="str">
        <f t="shared" si="47"/>
        <v/>
      </c>
      <c r="AE657" s="40"/>
      <c r="AO657" s="8" t="str">
        <f t="shared" si="48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9"/>
        <v/>
      </c>
      <c r="AB658" s="8" t="str">
        <f t="shared" si="47"/>
        <v/>
      </c>
      <c r="AE658" s="40"/>
      <c r="AO658" s="8" t="str">
        <f t="shared" si="48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9"/>
        <v/>
      </c>
      <c r="AB659" s="8" t="str">
        <f t="shared" si="47"/>
        <v/>
      </c>
      <c r="AE659" s="40"/>
      <c r="AO659" s="8" t="str">
        <f t="shared" si="48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9"/>
        <v/>
      </c>
      <c r="AB660" s="8" t="str">
        <f t="shared" si="47"/>
        <v/>
      </c>
      <c r="AE660" s="40"/>
      <c r="AO660" s="8" t="str">
        <f t="shared" si="48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9"/>
        <v/>
      </c>
      <c r="AB661" s="8" t="str">
        <f t="shared" si="47"/>
        <v/>
      </c>
      <c r="AE661" s="40"/>
      <c r="AO661" s="8" t="str">
        <f t="shared" si="48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9"/>
        <v/>
      </c>
      <c r="AB662" s="8" t="str">
        <f t="shared" si="47"/>
        <v/>
      </c>
      <c r="AE662" s="40"/>
      <c r="AO662" s="8" t="str">
        <f t="shared" si="48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9"/>
        <v/>
      </c>
      <c r="AB663" s="8" t="str">
        <f t="shared" si="47"/>
        <v/>
      </c>
      <c r="AE663" s="40"/>
      <c r="AO663" s="8" t="str">
        <f t="shared" si="48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9"/>
        <v/>
      </c>
      <c r="AB664" s="8" t="str">
        <f t="shared" si="47"/>
        <v/>
      </c>
      <c r="AE664" s="40"/>
      <c r="AO664" s="8" t="str">
        <f t="shared" si="48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9"/>
        <v/>
      </c>
      <c r="AB665" s="8" t="str">
        <f t="shared" si="47"/>
        <v/>
      </c>
      <c r="AE665" s="40"/>
      <c r="AO665" s="8" t="str">
        <f t="shared" si="48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9"/>
        <v/>
      </c>
      <c r="AB666" s="8" t="str">
        <f t="shared" si="47"/>
        <v/>
      </c>
      <c r="AE666" s="40"/>
      <c r="AO666" s="8" t="str">
        <f t="shared" si="48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9"/>
        <v/>
      </c>
      <c r="AB667" s="8" t="str">
        <f t="shared" si="47"/>
        <v/>
      </c>
      <c r="AE667" s="40"/>
      <c r="AO667" s="8" t="str">
        <f t="shared" si="48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9"/>
        <v/>
      </c>
      <c r="AB668" s="8" t="str">
        <f t="shared" si="47"/>
        <v/>
      </c>
      <c r="AE668" s="40"/>
      <c r="AO668" s="8" t="str">
        <f t="shared" si="48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9"/>
        <v/>
      </c>
      <c r="AB669" s="8" t="str">
        <f t="shared" si="47"/>
        <v/>
      </c>
      <c r="AE669" s="40"/>
      <c r="AO669" s="8" t="str">
        <f t="shared" si="48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9"/>
        <v/>
      </c>
      <c r="AB670" s="8" t="str">
        <f t="shared" si="47"/>
        <v/>
      </c>
      <c r="AE670" s="40"/>
      <c r="AO670" s="8" t="str">
        <f t="shared" si="48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9"/>
        <v/>
      </c>
      <c r="AB671" s="8" t="str">
        <f t="shared" si="47"/>
        <v/>
      </c>
      <c r="AE671" s="40"/>
      <c r="AO671" s="8" t="str">
        <f t="shared" si="48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9"/>
        <v/>
      </c>
      <c r="AB672" s="8" t="str">
        <f t="shared" si="47"/>
        <v/>
      </c>
      <c r="AE672" s="40"/>
      <c r="AO672" s="8" t="str">
        <f t="shared" si="48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9"/>
        <v/>
      </c>
      <c r="AB673" s="8" t="str">
        <f t="shared" si="47"/>
        <v/>
      </c>
      <c r="AE673" s="40"/>
      <c r="AO673" s="8" t="str">
        <f t="shared" si="48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9"/>
        <v/>
      </c>
      <c r="AB674" s="8" t="str">
        <f t="shared" si="47"/>
        <v/>
      </c>
      <c r="AE674" s="40"/>
      <c r="AO674" s="8" t="str">
        <f t="shared" si="48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9"/>
        <v/>
      </c>
      <c r="AB675" s="8" t="str">
        <f t="shared" si="47"/>
        <v/>
      </c>
      <c r="AE675" s="40"/>
      <c r="AO675" s="8" t="str">
        <f t="shared" si="48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9"/>
        <v/>
      </c>
      <c r="AB676" s="8" t="str">
        <f t="shared" si="47"/>
        <v/>
      </c>
      <c r="AE676" s="40"/>
      <c r="AO676" s="8" t="str">
        <f t="shared" si="48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9"/>
        <v/>
      </c>
      <c r="AB677" s="8" t="str">
        <f t="shared" si="47"/>
        <v/>
      </c>
      <c r="AE677" s="40"/>
      <c r="AO677" s="8" t="str">
        <f t="shared" si="48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9"/>
        <v/>
      </c>
      <c r="AB678" s="8" t="str">
        <f t="shared" si="47"/>
        <v/>
      </c>
      <c r="AE678" s="40"/>
      <c r="AO678" s="8" t="str">
        <f t="shared" si="48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9"/>
        <v/>
      </c>
      <c r="AB679" s="8" t="str">
        <f t="shared" si="47"/>
        <v/>
      </c>
      <c r="AE679" s="40"/>
      <c r="AO679" s="8" t="str">
        <f t="shared" si="4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3" r:id="rId16" xr:uid="{B5A3E89C-5D32-D04F-B625-E825F6EE103D}"/>
    <hyperlink ref="AE306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2023-02-02T03:22:28Z</dcterms:modified>
</cp:coreProperties>
</file>