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E21729A6-7F80-E146-B7A7-DFE853170CE1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2" i="1" l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48" i="1" l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0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6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5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0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7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6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0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87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6" i="1"/>
  <c r="AV221" i="1"/>
  <c r="AV14" i="1"/>
  <c r="AV485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<sst xmlns="http://schemas.openxmlformats.org/spreadsheetml/2006/main" count="7622" uniqueCount="1533">
  <si>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</si>
  <si>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</si>
  <si>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</si>
  <si>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</si>
  <si>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</si>
  <si>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</si>
  <si>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</si>
  <si>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</si>
  <si>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</si>
  <si>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</si>
  <si>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</si>
  <si>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</si>
  <si>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</si>
  <si>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</si>
  <si>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</si>
  <si>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</si>
  <si>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</si>
  <si>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</si>
  <si>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</si>
  <si>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</si>
  <si>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</si>
  <si>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</si>
  <si>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</si>
  <si>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</si>
  <si>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</si>
  <si>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</si>
  <si>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</si>
  <si>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</si>
  <si>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</si>
  <si>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</si>
  <si>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</si>
  <si>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</si>
  <si>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</si>
  <si>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</si>
  <si>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</si>
  <si>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</si>
  <si>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</si>
  <si>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</si>
  <si>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</si>
  <si>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</si>
  <si>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</si>
  <si>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</si>
  <si>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</si>
  <si>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</si>
  <si>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</si>
  <si>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</si>
  <si>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</si>
  <si>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</si>
  <si>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</si>
  <si>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</si>
  <si>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</si>
  <si>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</si>
  <si>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</si>
  <si>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</si>
  <si>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</si>
  <si>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</si>
  <si>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</si>
  <si>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</si>
  <si>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</si>
  <si>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</si>
  <si>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</si>
  <si>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</si>
  <si>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</si>
  <si>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</si>
  <si>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</si>
  <si>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</si>
  <si>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</si>
  <si>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</si>
  <si>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</si>
  <si>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</si>
  <si>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</si>
  <si>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</si>
  <si>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</si>
  <si>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</si>
  <si>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</si>
  <si>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</si>
  <si>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</si>
  <si>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</si>
  <si>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</si>
  <si>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</si>
  <si>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</si>
  <si>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</si>
  <si>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</si>
  <si>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</si>
  <si>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</si>
  <si>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</si>
  <si>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</si>
  <si>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</si>
  <si>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</si>
  <si>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</si>
  <si>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</si>
  <si>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</si>
  <si>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</si>
  <si>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</si>
  <si>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</si>
  <si>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</si>
  <si>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</si>
  <si>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</si>
  <si>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</si>
  <si>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</si>
  <si>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</si>
  <si>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</si>
  <si>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</si>
  <si>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</si>
  <si>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</si>
  <si>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</si>
  <si>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</si>
  <si>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</si>
  <si>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</si>
  <si>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</si>
  <si>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</si>
  <si>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</si>
  <si>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</si>
  <si>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</si>
  <si>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</si>
  <si>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</si>
  <si>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</si>
  <si>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</si>
  <si>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</si>
  <si>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</si>
  <si>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</si>
  <si>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</si>
  <si>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</si>
  <si>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</si>
  <si>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</si>
  <si>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</si>
  <si>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</si>
  <si>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</si>
  <si>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</si>
  <si>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</si>
  <si>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</si>
  <si>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</si>
  <si>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</si>
  <si>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</si>
  <si>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</si>
  <si>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</si>
  <si>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</si>
  <si>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</si>
  <si>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</si>
  <si>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</si>
  <si>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</si>
  <si>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</si>
  <si>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</si>
  <si>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</si>
  <si>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</si>
  <si>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</si>
  <si>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</si>
  <si>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</si>
  <si>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</si>
  <si>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</si>
  <si>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</si>
  <si>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</si>
  <si>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</si>
  <si>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</si>
  <si>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</si>
  <si>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</si>
  <si>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</si>
  <si>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</si>
  <si>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</si>
  <si>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</si>
  <si>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</si>
  <si>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</si>
  <si>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</si>
  <si>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</si>
  <si>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</si>
  <si>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</si>
  <si>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</si>
  <si>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</si>
  <si>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</si>
  <si>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</si>
  <si>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</si>
  <si>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</si>
  <si>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</si>
  <si>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</si>
  <si>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</si>
  <si>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</si>
  <si>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</si>
  <si>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</si>
  <si>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</si>
  <si>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</si>
  <si>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</si>
  <si>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</si>
  <si>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</si>
  <si>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</si>
  <si>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</si>
  <si>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</si>
  <si>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</si>
  <si>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</si>
  <si>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</si>
  <si>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</si>
  <si>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</si>
  <si>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</si>
  <si>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</si>
  <si>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</si>
  <si>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</si>
  <si>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</si>
  <si>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</si>
  <si>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</si>
  <si>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</si>
  <si>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</si>
  <si>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</si>
  <si>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</si>
  <si>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</si>
  <si>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</si>
  <si>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</si>
  <si>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</si>
  <si>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</si>
  <si>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</si>
  <si>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</si>
  <si>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</si>
  <si>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</si>
  <si>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</si>
  <si>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</si>
  <si>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</si>
  <si>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</si>
  <si>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</si>
  <si>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</si>
  <si>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</si>
  <si>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</si>
  <si>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</si>
  <si>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</si>
  <si>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</si>
  <si>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</si>
  <si>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</si>
  <si>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</si>
  <si>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</si>
  <si>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</si>
  <si>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</si>
  <si>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</si>
  <si>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</si>
  <si>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</si>
  <si>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</si>
  <si>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</si>
  <si>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</si>
  <si>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</si>
  <si>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</si>
  <si>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</si>
  <si>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</si>
  <si>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</si>
  <si>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</si>
  <si>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</si>
  <si>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</si>
  <si>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</si>
  <si>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</si>
  <si>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</si>
  <si>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</si>
  <si>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</si>
  <si>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</si>
  <si>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</si>
  <si>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</si>
  <si>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</si>
  <si>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</si>
  <si>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</si>
  <si>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</si>
  <si>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</si>
  <si>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</si>
  <si>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</si>
  <si>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</si>
  <si>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</si>
  <si>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</si>
  <si>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</si>
  <si>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</si>
  <si>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</si>
  <si>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</si>
  <si>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</si>
  <si>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</si>
  <si>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</si>
  <si>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</si>
  <si>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</si>
  <si>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</si>
  <si>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</si>
  <si>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</si>
  <si>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</si>
  <si>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</si>
  <si>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</si>
  <si>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</si>
  <si>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</si>
  <si>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</si>
  <si>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</si>
  <si>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</si>
  <si>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</si>
  <si>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</si>
  <si>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</si>
  <si>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</si>
  <si>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</si>
  <si>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</si>
  <si>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</si>
  <si>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</si>
  <si>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</si>
  <si>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</si>
  <si>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</si>
  <si>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</si>
  <si>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</si>
  <si>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</si>
  <si>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</si>
  <si>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</si>
  <si>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</si>
  <si>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</si>
  <si>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</si>
  <si>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</si>
  <si>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</si>
  <si>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</si>
  <si>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</si>
  <si>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</si>
  <si>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</si>
  <si>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</si>
  <si>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</si>
  <si>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</si>
  <si>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</si>
  <si>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</si>
  <si>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</si>
  <si>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</si>
  <si>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</si>
  <si>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</si>
  <si>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</si>
  <si>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</si>
  <si>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</si>
  <si>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</si>
  <si>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</si>
  <si>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</si>
  <si>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</si>
  <si>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</si>
  <si>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</si>
  <si>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</si>
  <si>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</si>
  <si>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</si>
  <si>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</si>
  <si>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</si>
  <si>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</si>
  <si>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</si>
  <si>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</si>
  <si>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</si>
  <si>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</si>
  <si>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</si>
  <si>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</si>
  <si>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</si>
  <si>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</si>
  <si>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</si>
  <si>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</si>
  <si>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</si>
  <si>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</si>
  <si>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</si>
  <si>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</si>
  <si>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</si>
  <si>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</si>
  <si>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</si>
  <si>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</si>
  <si>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</si>
  <si>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</si>
  <si>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</si>
  <si>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</si>
  <si>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</si>
  <si>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</si>
  <si>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</si>
  <si>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</si>
  <si>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</si>
  <si>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</si>
  <si>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</si>
  <si>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</si>
  <si>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</si>
  <si>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</si>
  <si>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</si>
  <si>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</si>
  <si>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</si>
  <si>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</si>
  <si>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</si>
  <si>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</si>
  <si>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</si>
  <si>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</si>
  <si>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</si>
  <si>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</si>
  <si>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</si>
  <si>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</si>
  <si>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</si>
  <si>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</si>
  <si>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</si>
  <si>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</si>
  <si>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</si>
  <si>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</si>
  <si>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</si>
  <si>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</si>
  <si>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</si>
  <si>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</si>
  <si>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</si>
  <si>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</si>
  <si>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</si>
  <si>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</si>
  <si>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</si>
  <si>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</si>
  <si>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</si>
  <si>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</si>
  <si>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</si>
  <si>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</si>
  <si>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</si>
  <si>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</si>
  <si>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</si>
  <si>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</si>
  <si>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</si>
  <si>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</si>
  <si>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</si>
  <si>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</si>
  <si>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</si>
  <si>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</si>
  <si>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</si>
  <si>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</si>
  <si>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</si>
  <si>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</si>
  <si>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</si>
  <si>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</si>
  <si>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</si>
  <si>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</si>
  <si>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</si>
  <si>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</si>
  <si>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</si>
  <si>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</si>
  <si>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</si>
  <si>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</si>
  <si>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</si>
  <si>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</si>
  <si>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</si>
  <si>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</si>
  <si>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</si>
  <si>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</si>
  <si>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</si>
  <si>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</si>
  <si>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</si>
  <si>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</si>
  <si>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</si>
  <si>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</si>
  <si>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</si>
  <si>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</si>
  <si>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</si>
  <si>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</si>
  <si>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</si>
  <si>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</si>
  <si>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</si>
  <si>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</si>
  <si>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</si>
  <si>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</si>
  <si>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</si>
  <si>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</si>
  <si>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</si>
  <si>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</si>
  <si>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</si>
  <si>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</si>
  <si>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</si>
  <si>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</si>
  <si>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</si>
  <si>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</si>
  <si>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</si>
  <si>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</si>
  <si>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</si>
  <si>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</si>
  <si>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</si>
  <si>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</si>
  <si>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</si>
  <si>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</si>
  <si>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</si>
  <si>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</si>
  <si>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</si>
  <si>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</si>
  <si>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</si>
  <si>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</si>
  <si>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</si>
  <si>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</si>
  <si>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</si>
  <si>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</si>
  <si>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</si>
  <si>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</si>
  <si>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</si>
  <si>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</si>
  <si>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</si>
  <si>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</si>
  <si>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</si>
  <si>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</si>
  <si>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</si>
  <si>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</si>
  <si>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</si>
  <si>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</si>
  <si>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</si>
  <si>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</si>
  <si>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</si>
  <si>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</si>
  <si>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</si>
  <si>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</si>
  <si>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</si>
  <si>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</si>
  <si>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</si>
  <si>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</si>
  <si>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</si>
  <si>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</si>
  <si>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</si>
  <si>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</si>
  <si>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</si>
  <si>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</si>
  <si>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</si>
  <si>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</si>
  <si>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</si>
  <si>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</si>
  <si>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</si>
  <si>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</si>
  <si>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</si>
  <si>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</si>
  <si>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</si>
  <si>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</si>
  <si>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</si>
  <si>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</si>
  <si>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</si>
  <si>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</si>
  <si>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</si>
  <si>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</si>
  <si>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</si>
  <si>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</si>
  <si>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</si>
  <si>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</si>
  <si>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</si>
  <si>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</si>
  <si>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</si>
  <si>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</si>
  <si>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</si>
  <si>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</si>
  <si>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</si>
  <si>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</si>
  <si>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</si>
  <si>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</si>
  <si>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</si>
  <si>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</si>
  <si>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</si>
  <si>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</si>
  <si>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</si>
  <si>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</si>
  <si>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</si>
  <si>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</si>
  <si>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</si>
  <si>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</si>
  <si>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</si>
  <si>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</si>
  <si>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</si>
  <si>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</si>
  <si>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</si>
  <si>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</si>
  <si>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</si>
  <si>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</si>
  <si>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</si>
  <si>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</si>
  <si>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</si>
  <si>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</si>
  <si>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</si>
  <si>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</si>
  <si>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</si>
  <si>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</si>
  <si>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</si>
  <si>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</si>
  <si>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</si>
  <si>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</si>
  <si>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</si>
  <si>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</si>
  <si>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</si>
  <si>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</si>
  <si>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</si>
  <si>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</si>
  <si>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</si>
  <si>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</si>
  <si>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</si>
  <si>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</si>
  <si>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</si>
  <si>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</si>
  <si>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</si>
  <si>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</si>
  <si>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</si>
  <si>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</si>
  <si>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</si>
  <si>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</si>
  <si>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</si>
  <si>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</si>
  <si>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</si>
  <si>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</si>
  <si>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</si>
  <si>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</si>
  <si>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</si>
  <si>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</si>
  <si>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</si>
  <si>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</si>
  <si>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</si>
  <si>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</si>
  <si>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</si>
  <si>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</si>
  <si>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</si>
  <si>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</si>
  <si>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</si>
  <si>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</si>
  <si>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</si>
  <si>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</si>
  <si>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</si>
  <si>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</si>
  <si>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</si>
  <si>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</si>
  <si>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</si>
  <si>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</si>
  <si>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</si>
  <si>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</si>
  <si>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</si>
  <si>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</si>
  <si>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</si>
  <si>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</si>
  <si>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</si>
  <si>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</si>
  <si>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</si>
  <si>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</si>
  <si>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</si>
  <si>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</si>
  <si>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</si>
  <si>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</si>
  <si>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</si>
  <si>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</si>
  <si>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</si>
  <si>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</si>
  <si>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</si>
  <si>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</si>
  <si>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</si>
  <si>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</si>
  <si>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</si>
  <si>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</si>
  <si>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</si>
  <si>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</si>
  <si>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</si>
  <si>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</si>
  <si>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</si>
  <si>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</si>
  <si>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</si>
  <si>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</si>
  <si>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</si>
  <si>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</si>
  <si>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</si>
  <si>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</si>
  <si>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</si>
  <si>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</si>
  <si>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</si>
  <si>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</si>
  <si>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</si>
  <si>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</si>
  <si>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</si>
  <si>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</si>
  <si>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</si>
  <si>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</si>
  <si>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</si>
  <si>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</si>
  <si>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</si>
  <si>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</si>
  <si>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</si>
  <si>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</si>
  <si>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</si>
  <si>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</si>
  <si>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</si>
  <si>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</si>
  <si>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</si>
  <si>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</si>
  <si>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</si>
  <si>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</si>
  <si>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</si>
  <si>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</si>
  <si>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</si>
  <si>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</si>
  <si>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</si>
  <si>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</si>
  <si>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</si>
  <si>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</si>
  <si>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</si>
  <si>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</si>
  <si>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</si>
  <si>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</si>
  <si>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</si>
  <si>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</si>
  <si>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</si>
  <si>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</si>
  <si>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</si>
  <si>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</si>
  <si>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</si>
  <si>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</si>
  <si>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</si>
  <si>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</si>
  <si>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</si>
  <si>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</si>
  <si>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</si>
  <si>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</si>
  <si>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</si>
  <si>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</si>
  <si>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</si>
  <si>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</si>
  <si>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</si>
  <si>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</si>
  <si>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</si>
  <si>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</si>
  <si>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</si>
  <si>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</si>
  <si>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</si>
  <si>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</si>
  <si>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</si>
  <si>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</si>
  <si>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</si>
  <si>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</si>
  <si>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</si>
  <si>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</si>
  <si>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</si>
  <si>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</si>
  <si>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</si>
  <si>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</si>
  <si>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</si>
  <si>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</si>
  <si>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</si>
  <si>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</si>
  <si>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</si>
  <si>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</si>
  <si>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</si>
  <si>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</si>
  <si>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</si>
  <si>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</si>
  <si>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</si>
  <si>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</si>
  <si>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</si>
  <si>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</si>
  <si>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</si>
  <si>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</si>
  <si>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</si>
  <si>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</si>
  <si>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</si>
  <si>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</si>
  <si>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</si>
  <si>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</si>
  <si>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</si>
  <si>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</si>
  <si>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</si>
  <si>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</si>
  <si>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</si>
  <si>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</si>
  <si>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</si>
  <si>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</si>
  <si>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</si>
  <si>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</si>
  <si>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</si>
  <si>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</si>
  <si>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</si>
  <si>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</si>
  <si>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</si>
  <si>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</si>
  <si>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</si>
  <si>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</si>
  <si>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</si>
  <si>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</si>
  <si>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</si>
  <si>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</si>
  <si>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</si>
  <si>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</si>
  <si>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</si>
  <si>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</si>
  <si>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</si>
  <si>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</si>
  <si>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</si>
  <si>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</si>
  <si>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</si>
  <si>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</si>
  <si>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</si>
  <si>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</si>
  <si>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</si>
  <si>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</si>
  <si>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</si>
  <si>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</si>
  <si>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</si>
  <si>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</si>
  <si>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</si>
  <si>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</si>
  <si>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</si>
  <si>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</si>
  <si>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</si>
  <si>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</si>
  <si>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</si>
  <si>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</si>
  <si>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</si>
  <si>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</si>
  <si>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</si>
  <si>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</si>
  <si>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</si>
  <si>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</si>
  <si>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</si>
  <si>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</si>
  <si>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</si>
  <si>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</si>
  <si>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</si>
  <si>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</si>
  <si>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</si>
  <si>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</si>
  <si>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</si>
  <si>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</si>
  <si>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</si>
  <si>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</si>
  <si>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</si>
  <si>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</si>
  <si>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</si>
  <si>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</si>
  <si>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</si>
  <si>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</si>
  <si>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</si>
  <si>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</si>
  <si>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</si>
  <si>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</si>
  <si>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</si>
  <si>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</si>
  <si>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</si>
  <si>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</si>
  <si>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</si>
  <si>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</si>
  <si>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</si>
  <si>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</si>
  <si>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</si>
  <si>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</si>
  <si>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</si>
  <si>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</si>
  <si>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</si>
  <si>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</si>
  <si>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</si>
  <si>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</si>
  <si>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</si>
  <si>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</si>
  <si>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</si>
  <si>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</si>
  <si>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</si>
  <si>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</si>
  <si>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</si>
  <si>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</si>
  <si>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</si>
  <si>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</si>
  <si>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</si>
  <si>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</si>
  <si>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</si>
  <si>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</si>
  <si>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</si>
  <si>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</si>
  <si>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</si>
  <si>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</si>
  <si>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</si>
  <si>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</si>
  <si>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</si>
  <si>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</si>
  <si>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</si>
  <si>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</si>
  <si>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</si>
  <si>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</si>
  <si>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</si>
  <si>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</si>
  <si>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</si>
  <si>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</si>
  <si>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</si>
  <si>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</si>
  <si>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</si>
  <si>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</si>
  <si>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</si>
  <si>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</si>
  <si>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</si>
  <si>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</si>
  <si>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</si>
  <si>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</si>
  <si>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</si>
  <si>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</si>
  <si>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</si>
  <si>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</si>
  <si>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</si>
  <si>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</si>
  <si>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</si>
  <si>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</si>
  <si>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</si>
  <si>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</si>
  <si>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</si>
  <si>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</si>
  <si>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</si>
  <si>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</si>
  <si>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</si>
  <si>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</si>
  <si>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</si>
  <si>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</si>
  <si>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</si>
  <si>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</si>
  <si>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</si>
  <si>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</si>
  <si>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</si>
  <si>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</si>
  <si>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</si>
  <si>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</si>
  <si>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</si>
  <si>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</si>
  <si>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</si>
  <si>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</si>
  <si>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</si>
  <si>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</si>
  <si>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</si>
  <si>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</si>
  <si>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</si>
  <si>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</si>
  <si>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</si>
  <si>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</si>
  <si>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</si>
  <si>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</si>
  <si>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</si>
  <si>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</si>
  <si>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</si>
  <si>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</si>
  <si>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</si>
  <si>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</si>
  <si>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</si>
  <si>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</si>
  <si>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</si>
  <si>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</si>
  <si>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</si>
  <si>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</si>
  <si>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</si>
  <si>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</si>
  <si>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</si>
  <si>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</si>
  <si>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</si>
  <si>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</si>
  <si>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</si>
  <si>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</si>
  <si>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</si>
  <si>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</si>
  <si>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</si>
  <si>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</si>
  <si>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</si>
  <si>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</si>
  <si>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</si>
  <si>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</si>
  <si>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</si>
  <si>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</si>
  <si>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</si>
  <si>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</si>
  <si>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</si>
  <si>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</si>
  <si>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</si>
  <si>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</si>
  <si>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</si>
  <si>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</si>
  <si>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</si>
  <si>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</si>
  <si>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</si>
  <si>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</si>
  <si>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</si>
  <si>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</si>
  <si>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</si>
  <si>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</si>
  <si>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</si>
  <si>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</si>
  <si>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</si>
  <si>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</si>
  <si>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</si>
  <si>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</si>
  <si>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</si>
  <si>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</si>
  <si>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</si>
  <si>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</si>
  <si>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</si>
  <si>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</si>
  <si>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</si>
  <si>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</si>
  <si>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</si>
  <si>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</si>
  <si>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</si>
  <si>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</si>
  <si>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</si>
  <si>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</si>
  <si>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</si>
  <si>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</si>
  <si>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</si>
  <si>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</si>
  <si>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</si>
  <si>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</si>
  <si>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</si>
  <si>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</si>
  <si>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</si>
  <si>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</si>
  <si>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</si>
  <si>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</si>
  <si>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</si>
  <si>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</si>
  <si>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</si>
  <si>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</si>
  <si>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</si>
  <si>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</si>
  <si>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</si>
  <si>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</si>
  <si>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</si>
  <si>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</si>
  <si>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</si>
  <si>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</si>
  <si>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</si>
  <si>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</si>
  <si>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</si>
  <si>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</si>
  <si>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</si>
  <si>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</si>
  <si>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</si>
  <si>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</si>
  <si>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</si>
  <si>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</si>
  <si>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</si>
  <si>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</si>
  <si>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</si>
  <si>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</si>
  <si>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</si>
  <si>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</si>
  <si>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</si>
  <si>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</si>
  <si>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</si>
  <si>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</si>
  <si>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</si>
  <si>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</si>
  <si>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</si>
  <si>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</si>
  <si>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</si>
  <si>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</si>
  <si>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</si>
  <si>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</si>
  <si>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</si>
  <si>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</si>
  <si>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</si>
  <si>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</si>
  <si>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</si>
  <si>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</si>
  <si>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</si>
  <si>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</si>
  <si>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</si>
  <si>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</si>
  <si>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</si>
  <si>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</si>
  <si>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</si>
  <si>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</si>
  <si>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</si>
  <si>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</si>
  <si>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</si>
  <si>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</si>
  <si>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</si>
  <si>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</si>
  <si>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</si>
  <si>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</si>
  <si>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</si>
  <si>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</si>
  <si>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</si>
  <si>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</si>
  <si>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</si>
  <si>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</si>
  <si>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</si>
  <si>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</si>
  <si>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</si>
  <si>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</si>
  <si>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</si>
  <si>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</si>
  <si>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</si>
  <si>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</si>
  <si>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</si>
  <si>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</si>
  <si>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</si>
  <si>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</si>
  <si>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</si>
  <si>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</si>
  <si>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</si>
  <si>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</si>
  <si>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</si>
  <si>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</si>
  <si>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</si>
  <si>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</si>
  <si>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</si>
  <si>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</si>
  <si>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</si>
  <si>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</si>
  <si>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</si>
  <si>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</si>
  <si>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</si>
  <si>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</si>
  <si>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</si>
  <si>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</si>
  <si>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</si>
  <si>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</si>
  <si>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</si>
  <si>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</si>
  <si>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</si>
  <si>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</si>
  <si>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</si>
  <si>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</si>
  <si>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</si>
  <si>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</si>
  <si>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</si>
  <si>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</si>
  <si>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</si>
  <si>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</si>
  <si>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</si>
  <si>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</si>
  <si>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</si>
  <si>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</si>
  <si>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</si>
  <si>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</si>
  <si>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</si>
  <si>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</si>
  <si>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</si>
  <si>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</si>
  <si>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</si>
  <si>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</si>
  <si>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</si>
  <si>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</si>
  <si>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</si>
  <si>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</si>
  <si>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</si>
  <si>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</si>
  <si>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</si>
  <si>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</si>
  <si>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</si>
  <si>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</si>
  <si>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</si>
  <si>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</si>
  <si>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</si>
  <si>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</si>
  <si>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</si>
  <si>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</si>
  <si>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</si>
  <si>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</si>
  <si>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</si>
  <si>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</si>
  <si>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</si>
  <si>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</si>
  <si>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</si>
  <si>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</si>
  <si>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</si>
  <si>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</si>
  <si>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</si>
  <si>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</si>
  <si>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</si>
  <si>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</si>
  <si>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</si>
  <si>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</si>
  <si>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</si>
  <si>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</si>
  <si>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</si>
  <si>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</si>
  <si>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</si>
  <si>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</si>
  <si>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</si>
  <si>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</si>
  <si>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</si>
  <si>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</si>
  <si>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</si>
  <si>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</si>
  <si>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</si>
  <si>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</si>
  <si>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</si>
  <si>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</si>
  <si>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</si>
  <si>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</si>
  <si>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</si>
  <si>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</si>
  <si>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</si>
  <si>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</si>
  <si>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</si>
  <si>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</si>
  <si>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</si>
  <si>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</si>
  <si>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</si>
  <si>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</si>
  <si>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</si>
  <si>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</si>
  <si>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</si>
  <si>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</si>
  <si>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</si>
  <si>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</si>
  <si>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</si>
  <si>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</si>
  <si>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</si>
  <si>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</si>
  <si>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</si>
  <si>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</si>
  <si>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</si>
  <si>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</si>
  <si>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</si>
  <si>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</si>
  <si>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</si>
  <si>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</si>
  <si>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</si>
  <si>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</si>
  <si>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</si>
  <si>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</si>
  <si>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</si>
  <si>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</si>
  <si>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</si>
  <si>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</si>
  <si>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</si>
  <si>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</si>
  <si>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</si>
  <si>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</si>
  <si>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</si>
  <si>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</si>
  <si>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</si>
  <si>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</si>
  <si>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</si>
  <si>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</si>
  <si>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</si>
  <si>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</si>
  <si>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</si>
  <si>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</si>
  <si>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</si>
  <si>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</si>
  <si>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</si>
  <si>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</si>
  <si>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</si>
  <si>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</si>
  <si>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</si>
  <si>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</si>
  <si>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</si>
  <si>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</si>
  <si>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</si>
  <si>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</si>
  <si>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</si>
  <si>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</si>
  <si>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</si>
  <si>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</si>
  <si>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</si>
  <si>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</si>
  <si>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</si>
  <si>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</si>
  <si>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</si>
  <si>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</si>
  <si>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</si>
  <si>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</si>
  <si>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</si>
  <si>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</si>
  <si>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</si>
  <si>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</si>
  <si>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</si>
  <si>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</si>
  <si>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</si>
  <si>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</si>
  <si>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</si>
  <si>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</si>
  <si>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</si>
  <si>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</si>
  <si>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</si>
  <si>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</si>
  <si>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</si>
  <si>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</si>
  <si>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</si>
  <si>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</si>
  <si>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</si>
  <si>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</si>
  <si>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</si>
  <si>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</si>
  <si>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</si>
  <si>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</si>
  <si>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</si>
  <si>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</si>
  <si>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</si>
  <si>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</si>
  <si>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</si>
  <si>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</si>
  <si>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</si>
  <si>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</si>
  <si>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</si>
  <si>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</si>
  <si>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</si>
  <si>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</si>
  <si>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</si>
  <si>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</si>
  <si>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</si>
  <si>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</si>
  <si>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</si>
  <si>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</si>
  <si>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</si>
  <si>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</si>
  <si>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</si>
  <si>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</si>
  <si>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</si>
  <si>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</si>
  <si>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</si>
  <si>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</si>
  <si>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</si>
  <si>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</si>
  <si>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</si>
  <si>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</si>
  <si>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</si>
  <si>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</si>
  <si>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</si>
  <si>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</si>
  <si>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</si>
  <si>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</si>
  <si>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</si>
  <si>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</si>
  <si>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</si>
  <si>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</si>
  <si>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</si>
  <si>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</si>
  <si>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</si>
  <si>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</si>
  <si>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</si>
  <si>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</si>
  <si>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</si>
  <si>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</si>
  <si>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</si>
  <si>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</si>
  <si>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</si>
  <si>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</si>
  <si>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</si>
  <si>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</si>
  <si>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</si>
  <si>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</si>
  <si>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</si>
  <si>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</si>
  <si>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</si>
  <si>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</si>
  <si>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</si>
  <si>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</si>
  <si>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</si>
  <si>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</si>
  <si>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</si>
  <si>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</si>
  <si>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</si>
  <si>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</si>
  <si>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</si>
  <si>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</si>
  <si>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</si>
  <si>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</si>
  <si>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</si>
  <si>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</si>
  <si>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</si>
  <si>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</si>
  <si>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</si>
  <si>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</si>
  <si>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</si>
  <si>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</si>
  <si>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</si>
  <si>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</si>
  <si>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</si>
  <si>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</si>
  <si>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</si>
  <si>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</si>
  <si>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</si>
  <si>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</si>
  <si>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</si>
  <si>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</si>
  <si>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</si>
  <si>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</si>
  <si>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</si>
  <si>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</si>
  <si>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</si>
  <si>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</si>
  <si>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</si>
  <si>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</si>
  <si>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</si>
  <si>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</si>
  <si>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</si>
  <si>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</si>
  <si>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</si>
  <si>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</si>
  <si>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</si>
  <si>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</si>
  <si>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</si>
  <si>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</si>
  <si>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</si>
  <si>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</si>
  <si>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</si>
  <si>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</si>
  <si>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</si>
  <si>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</si>
  <si>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</si>
  <si>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</si>
  <si>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</si>
  <si>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</si>
  <si>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</si>
  <si>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</si>
  <si>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</si>
  <si>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</si>
  <si>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</si>
  <si>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</si>
  <si>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</si>
  <si>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</si>
  <si>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</si>
  <si>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</si>
  <si>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</si>
  <si>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</si>
  <si>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</si>
  <si>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</si>
  <si>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</si>
  <si>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</si>
  <si>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</si>
  <si>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</si>
  <si>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</si>
  <si>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</si>
  <si>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</si>
  <si>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</si>
  <si>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</si>
  <si>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</si>
  <si>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</si>
  <si>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</si>
  <si>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</si>
  <si>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</si>
  <si>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</si>
  <si>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</si>
  <si>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</si>
  <si>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</si>
  <si>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</si>
  <si>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</si>
  <si>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</si>
  <si>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</si>
  <si>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</si>
  <si>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</si>
  <si>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</si>
  <si>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</si>
  <si>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</si>
  <si>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</si>
  <si>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</si>
  <si>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</si>
  <si>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</si>
  <si>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</si>
  <si>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</si>
  <si>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</si>
  <si>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</si>
  <si>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</si>
  <si>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</si>
  <si>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</si>
  <si>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</si>
  <si>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</si>
  <si>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</si>
  <si>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</si>
  <si>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</si>
  <si>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</si>
  <si>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</si>
  <si>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</si>
  <si>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</si>
  <si>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</si>
  <si>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</si>
  <si>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</si>
  <si>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</si>
  <si>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</si>
  <si>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</si>
  <si>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</si>
  <si>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</si>
  <si>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</si>
  <si>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</si>
  <si>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</si>
  <si>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</si>
  <si>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</si>
  <si>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</si>
  <si>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</si>
  <si>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</si>
  <si>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</si>
  <si>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</si>
  <si>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</si>
  <si>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</si>
  <si>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</si>
  <si>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</si>
  <si>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</si>
  <si>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</si>
  <si>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</si>
  <si>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</si>
  <si>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</si>
  <si>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</si>
  <si>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</si>
  <si>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</si>
  <si>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</si>
  <si>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</si>
  <si>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</si>
  <si>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</si>
  <si>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</si>
  <si>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</si>
  <si>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</si>
  <si>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</si>
  <si>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</si>
  <si>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</si>
  <si>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</si>
  <si>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</si>
  <si>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</si>
  <si>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</si>
  <si>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</si>
  <si>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</si>
  <si>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</si>
  <si>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</si>
  <si>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</si>
  <si>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</si>
  <si>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</si>
  <si>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</si>
  <si>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</si>
  <si>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</si>
  <si>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</si>
  <si>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</si>
  <si>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</si>
  <si>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</si>
  <si>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</si>
  <si>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</si>
  <si>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</si>
  <si>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</si>
  <si>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</si>
  <si>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</si>
  <si>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</si>
  <si>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</si>
  <si>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</si>
  <si>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</si>
  <si>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</si>
  <si>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</si>
  <si>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</si>
  <si>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</si>
  <si>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</si>
  <si>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</si>
  <si>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</si>
  <si>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</si>
  <si>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</si>
  <si>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</si>
  <si>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</si>
  <si>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</si>
  <si>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</si>
  <si>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</si>
  <si>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</si>
  <si>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</si>
  <si>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</si>
  <si>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</si>
  <si>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</si>
  <si>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</si>
  <si>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mdi:molecule-carbon_dioxide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</si>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</sst>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0" fillId="0" borderId="0" xfId="1" applyNumberFormat="1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8" totalsRowShown="0" headerRowDxfId="67" dataDxfId="65" headerRowBorderDxfId="66">
  <autoFilter ref="A3:BM488" xr:uid="{00000000-0009-0000-0100-000002000000}"/>
  <sortState xmlns:xlrd2="http://schemas.microsoft.com/office/spreadsheetml/2017/richdata2" ref="A4:BM488">
    <sortCondition ref="A3:A488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8"/>
  <sheetViews>
    <sheetView tabSelected="1" zoomScale="120" zoomScaleNormal="120" workbookViewId="0">
      <selection activeCell="G489" sqref="G489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6.1640625" style="30" bestFit="1" customWidth="1"/>
    <col min="6" max="6" width="55.1640625" style="30" customWidth="1"/>
    <col min="7" max="7" width="46.1640625" style="30" customWidth="1"/>
    <col min="8" max="8" width="24.5" style="30" customWidth="1"/>
    <col min="9" max="9" width="25.6640625" style="30" customWidth="1"/>
    <col min="10" max="10" width="36.6640625" style="30" customWidth="1"/>
    <col min="11" max="11" width="56.1640625" style="30" customWidth="1"/>
    <col min="12" max="12" width="28.33203125" style="30" customWidth="1"/>
    <col min="13" max="13" width="33.33203125" style="30" customWidth="1"/>
    <col min="14" max="14" width="37.1640625" style="30" customWidth="1"/>
    <col min="15" max="15" width="28.5" style="30" customWidth="1"/>
    <col min="16" max="16" width="21.83203125" style="31" customWidth="1"/>
    <col min="17" max="17" width="21.83203125" style="30" customWidth="1"/>
    <col min="18" max="18" width="22.5" style="30" customWidth="1"/>
    <col min="19" max="19" width="25.5" style="30" customWidth="1"/>
    <col min="20" max="20" width="26" style="30" customWidth="1"/>
    <col min="21" max="21" width="21.6640625" style="33" customWidth="1"/>
    <col min="22" max="22" width="39.6640625" style="30" customWidth="1"/>
    <col min="23" max="23" width="40.33203125" style="30" customWidth="1"/>
    <col min="24" max="24" width="24.6640625" style="30" customWidth="1"/>
    <col min="25" max="25" width="25" style="30" customWidth="1"/>
    <col min="26" max="26" width="51" style="30" customWidth="1"/>
    <col min="27" max="27" width="115.1640625" style="31" customWidth="1"/>
    <col min="28" max="28" width="23.33203125" style="31" customWidth="1"/>
    <col min="29" max="29" width="22.1640625" style="30" customWidth="1"/>
    <col min="30" max="30" width="32.83203125" style="30" customWidth="1"/>
    <col min="31" max="31" width="45.1640625" style="30" customWidth="1"/>
    <col min="32" max="32" width="27.5" style="30" customWidth="1"/>
    <col min="33" max="33" width="18.33203125" style="30" customWidth="1"/>
    <col min="34" max="34" width="19.5" style="30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37.83203125" style="30" customWidth="1"/>
    <col min="41" max="41" width="23" style="30" customWidth="1"/>
    <col min="42" max="42" width="23.33203125" style="30" customWidth="1"/>
    <col min="43" max="43" width="22.5" style="30" customWidth="1"/>
    <col min="44" max="44" width="252.33203125" style="30" customWidth="1"/>
    <col min="45" max="45" width="22.5" style="30" customWidth="1"/>
    <col min="46" max="46" width="63.33203125" style="31" customWidth="1"/>
    <col min="47" max="47" width="33" style="30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9.33203125" style="30" customWidth="1"/>
    <col min="55" max="55" width="26" style="30" customWidth="1"/>
    <col min="56" max="56" width="25.5" style="30" customWidth="1"/>
    <col min="57" max="57" width="31.83203125" style="30" customWidth="1"/>
    <col min="58" max="58" width="23.1640625" style="30" customWidth="1"/>
    <col min="59" max="59" width="30.6640625" style="30" customWidth="1"/>
    <col min="60" max="60" width="29.5" style="30" customWidth="1"/>
    <col min="61" max="61" width="28.83203125" style="30" customWidth="1"/>
    <col min="62" max="62" width="30.6640625" style="30" bestFit="1" customWidth="1"/>
    <col min="63" max="63" width="20.33203125" style="30" bestFit="1" customWidth="1"/>
    <col min="64" max="64" width="27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1207</v>
      </c>
      <c r="L1" s="2" t="s">
        <v>1207</v>
      </c>
      <c r="M1" s="2" t="s">
        <v>268</v>
      </c>
      <c r="N1" s="2" t="s">
        <v>269</v>
      </c>
      <c r="O1" s="3" t="s">
        <v>758</v>
      </c>
      <c r="P1" s="4" t="s">
        <v>758</v>
      </c>
      <c r="Q1" s="4" t="s">
        <v>758</v>
      </c>
      <c r="R1" s="4" t="s">
        <v>758</v>
      </c>
      <c r="S1" s="4" t="s">
        <v>758</v>
      </c>
      <c r="T1" s="5" t="s">
        <v>759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912</v>
      </c>
      <c r="AB1" s="6" t="s">
        <v>186</v>
      </c>
      <c r="AC1" s="6" t="s">
        <v>187</v>
      </c>
      <c r="AD1" s="7" t="s">
        <v>188</v>
      </c>
      <c r="AE1" s="7" t="s">
        <v>1188</v>
      </c>
      <c r="AF1" s="6" t="s">
        <v>186</v>
      </c>
      <c r="AG1" s="6" t="s">
        <v>186</v>
      </c>
      <c r="AH1" s="6" t="s">
        <v>913</v>
      </c>
      <c r="AI1" s="6" t="s">
        <v>186</v>
      </c>
      <c r="AJ1" s="6" t="s">
        <v>186</v>
      </c>
      <c r="AK1" s="6" t="s">
        <v>186</v>
      </c>
      <c r="AL1" s="6" t="s">
        <v>913</v>
      </c>
      <c r="AM1" s="6" t="s">
        <v>913</v>
      </c>
      <c r="AN1" s="6" t="s">
        <v>913</v>
      </c>
      <c r="AO1" s="6" t="s">
        <v>913</v>
      </c>
      <c r="AP1" s="6" t="s">
        <v>913</v>
      </c>
      <c r="AQ1" s="6" t="s">
        <v>913</v>
      </c>
      <c r="AR1" s="6" t="s">
        <v>186</v>
      </c>
      <c r="AS1" s="6" t="s">
        <v>186</v>
      </c>
      <c r="AT1" s="6" t="s">
        <v>186</v>
      </c>
      <c r="AU1" s="6" t="s">
        <v>810</v>
      </c>
      <c r="AV1" s="6" t="s">
        <v>455</v>
      </c>
      <c r="AW1" s="6" t="s">
        <v>455</v>
      </c>
      <c r="AX1" s="6" t="s">
        <v>1330</v>
      </c>
      <c r="AY1" s="6" t="s">
        <v>1330</v>
      </c>
      <c r="AZ1" s="6" t="s">
        <v>810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703</v>
      </c>
      <c r="BH1" s="6" t="s">
        <v>703</v>
      </c>
      <c r="BI1" s="6" t="s">
        <v>810</v>
      </c>
      <c r="BJ1" s="6" t="s">
        <v>455</v>
      </c>
      <c r="BK1" s="6" t="s">
        <v>699</v>
      </c>
      <c r="BL1" s="6" t="s">
        <v>455</v>
      </c>
      <c r="BM1" s="6" t="s">
        <v>700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1189</v>
      </c>
      <c r="E2" s="11" t="s">
        <v>1190</v>
      </c>
      <c r="F2" s="11" t="s">
        <v>1191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1192</v>
      </c>
      <c r="L2" s="11" t="s">
        <v>1193</v>
      </c>
      <c r="M2" s="11" t="s">
        <v>1194</v>
      </c>
      <c r="N2" s="11" t="s">
        <v>1195</v>
      </c>
      <c r="O2" s="13" t="s">
        <v>799</v>
      </c>
      <c r="P2" s="12" t="s">
        <v>803</v>
      </c>
      <c r="Q2" s="12" t="s">
        <v>760</v>
      </c>
      <c r="R2" s="12" t="s">
        <v>760</v>
      </c>
      <c r="S2" s="12" t="s">
        <v>761</v>
      </c>
      <c r="T2" s="12" t="s">
        <v>762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911</v>
      </c>
      <c r="AB2" s="15" t="s">
        <v>153</v>
      </c>
      <c r="AC2" s="15" t="s">
        <v>154</v>
      </c>
      <c r="AD2" s="15" t="s">
        <v>177</v>
      </c>
      <c r="AE2" s="16" t="s">
        <v>1196</v>
      </c>
      <c r="AF2" s="16" t="s">
        <v>155</v>
      </c>
      <c r="AG2" s="16" t="s">
        <v>156</v>
      </c>
      <c r="AH2" s="16" t="s">
        <v>917</v>
      </c>
      <c r="AI2" s="16" t="s">
        <v>157</v>
      </c>
      <c r="AJ2" s="17" t="s">
        <v>1197</v>
      </c>
      <c r="AK2" s="16" t="s">
        <v>1198</v>
      </c>
      <c r="AL2" s="16" t="s">
        <v>914</v>
      </c>
      <c r="AM2" s="16" t="s">
        <v>924</v>
      </c>
      <c r="AN2" s="16" t="s">
        <v>933</v>
      </c>
      <c r="AO2" s="16" t="s">
        <v>934</v>
      </c>
      <c r="AP2" s="16" t="s">
        <v>929</v>
      </c>
      <c r="AQ2" s="16" t="s">
        <v>930</v>
      </c>
      <c r="AR2" s="15" t="s">
        <v>158</v>
      </c>
      <c r="AS2" s="16" t="s">
        <v>528</v>
      </c>
      <c r="AT2" s="18" t="s">
        <v>163</v>
      </c>
      <c r="AU2" s="18" t="s">
        <v>1020</v>
      </c>
      <c r="AV2" s="16" t="s">
        <v>340</v>
      </c>
      <c r="AW2" s="16" t="s">
        <v>160</v>
      </c>
      <c r="AX2" s="16" t="s">
        <v>1331</v>
      </c>
      <c r="AY2" s="16" t="s">
        <v>1327</v>
      </c>
      <c r="AZ2" s="16" t="s">
        <v>1120</v>
      </c>
      <c r="BA2" s="16" t="s">
        <v>1121</v>
      </c>
      <c r="BB2" s="16" t="s">
        <v>1122</v>
      </c>
      <c r="BC2" s="16" t="s">
        <v>161</v>
      </c>
      <c r="BD2" s="16" t="s">
        <v>162</v>
      </c>
      <c r="BE2" s="18" t="s">
        <v>159</v>
      </c>
      <c r="BF2" s="16" t="s">
        <v>1199</v>
      </c>
      <c r="BG2" s="16" t="s">
        <v>1226</v>
      </c>
      <c r="BH2" s="16" t="s">
        <v>1225</v>
      </c>
      <c r="BI2" s="16" t="s">
        <v>811</v>
      </c>
      <c r="BJ2" s="16" t="s">
        <v>701</v>
      </c>
      <c r="BK2" s="16" t="s">
        <v>698</v>
      </c>
      <c r="BL2" s="16" t="s">
        <v>339</v>
      </c>
      <c r="BM2" s="18" t="s">
        <v>702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1200</v>
      </c>
      <c r="N3" s="21" t="s">
        <v>1201</v>
      </c>
      <c r="O3" s="23" t="s">
        <v>798</v>
      </c>
      <c r="P3" s="22" t="s">
        <v>763</v>
      </c>
      <c r="Q3" s="22" t="s">
        <v>764</v>
      </c>
      <c r="R3" s="24" t="s">
        <v>765</v>
      </c>
      <c r="S3" s="24" t="s">
        <v>766</v>
      </c>
      <c r="T3" s="25" t="s">
        <v>756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916</v>
      </c>
      <c r="AI3" s="27" t="s">
        <v>13</v>
      </c>
      <c r="AJ3" s="27" t="s">
        <v>14</v>
      </c>
      <c r="AK3" s="27" t="s">
        <v>15</v>
      </c>
      <c r="AL3" s="27" t="s">
        <v>915</v>
      </c>
      <c r="AM3" s="27" t="s">
        <v>923</v>
      </c>
      <c r="AN3" s="27" t="s">
        <v>931</v>
      </c>
      <c r="AO3" s="27" t="s">
        <v>932</v>
      </c>
      <c r="AP3" s="27" t="s">
        <v>925</v>
      </c>
      <c r="AQ3" s="27" t="s">
        <v>926</v>
      </c>
      <c r="AR3" s="27" t="s">
        <v>16</v>
      </c>
      <c r="AS3" s="27" t="s">
        <v>17</v>
      </c>
      <c r="AT3" s="28" t="s">
        <v>24</v>
      </c>
      <c r="AU3" s="28" t="s">
        <v>1019</v>
      </c>
      <c r="AV3" s="27" t="s">
        <v>20</v>
      </c>
      <c r="AW3" s="27" t="s">
        <v>18</v>
      </c>
      <c r="AX3" s="27" t="s">
        <v>1328</v>
      </c>
      <c r="AY3" s="27" t="s">
        <v>1329</v>
      </c>
      <c r="AZ3" s="27" t="s">
        <v>1112</v>
      </c>
      <c r="BA3" s="27" t="s">
        <v>1113</v>
      </c>
      <c r="BB3" s="27" t="s">
        <v>1114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1227</v>
      </c>
      <c r="BH3" s="27" t="s">
        <v>1224</v>
      </c>
      <c r="BI3" s="27" t="s">
        <v>809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484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315</v>
      </c>
      <c r="L4" s="30"/>
      <c r="M4" s="30"/>
      <c r="N4" s="30"/>
      <c r="O4" s="31"/>
      <c r="P4" s="30"/>
      <c r="Q4" s="30"/>
      <c r="R4" s="30"/>
      <c r="S4" s="30"/>
      <c r="T4" s="34"/>
      <c r="U4" s="30"/>
      <c r="V4" s="31" t="s">
        <v>316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317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1251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427</v>
      </c>
      <c r="BC4" s="30" t="s">
        <v>36</v>
      </c>
      <c r="BD4" s="30" t="s">
        <v>37</v>
      </c>
      <c r="BE4" s="30" t="s">
        <v>1123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315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4"/>
      <c r="U5" s="30" t="s">
        <v>442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317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601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602</v>
      </c>
      <c r="O6" s="31"/>
      <c r="P6" s="30"/>
      <c r="T6" s="34"/>
      <c r="U6" s="30"/>
      <c r="V6" s="31" t="s">
        <v>1239</v>
      </c>
      <c r="W6" s="31"/>
      <c r="X6" s="31"/>
      <c r="Y6" s="31"/>
      <c r="Z6" s="31"/>
      <c r="AB6" s="30"/>
      <c r="AE6" s="30" t="s">
        <v>317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1030</v>
      </c>
      <c r="BC6" s="30" t="s">
        <v>1028</v>
      </c>
      <c r="BD6" s="30" t="s">
        <v>128</v>
      </c>
      <c r="BE6" s="30" t="s">
        <v>428</v>
      </c>
      <c r="BF6" s="30" t="s">
        <v>130</v>
      </c>
      <c r="BJ6" s="37" t="s">
        <v>1391</v>
      </c>
      <c r="BK6" s="34" t="s">
        <v>435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602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741</v>
      </c>
      <c r="M7" s="30" t="s">
        <v>90</v>
      </c>
      <c r="O7" s="31"/>
      <c r="P7" s="30"/>
      <c r="T7" s="34"/>
      <c r="U7" s="30" t="s">
        <v>442</v>
      </c>
      <c r="V7" s="31"/>
      <c r="W7" s="31"/>
      <c r="X7" s="31"/>
      <c r="Y7" s="31"/>
      <c r="Z7" s="31"/>
      <c r="AB7" s="30"/>
      <c r="AE7" s="30" t="s">
        <v>317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4"/>
      <c r="BL7" s="30"/>
      <c r="BM7" s="30"/>
    </row>
    <row r="8" spans="1:66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603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604</v>
      </c>
      <c r="O8" s="31"/>
      <c r="P8" s="30"/>
      <c r="T8" s="34"/>
      <c r="U8" s="30"/>
      <c r="V8" s="31" t="s">
        <v>1245</v>
      </c>
      <c r="W8" s="31"/>
      <c r="X8" s="31"/>
      <c r="Y8" s="31"/>
      <c r="Z8" s="31"/>
      <c r="AB8" s="30"/>
      <c r="AE8" s="30" t="s">
        <v>317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1030</v>
      </c>
      <c r="BC8" s="30" t="s">
        <v>1028</v>
      </c>
      <c r="BD8" s="30" t="s">
        <v>128</v>
      </c>
      <c r="BE8" s="30" t="s">
        <v>428</v>
      </c>
      <c r="BF8" s="30" t="s">
        <v>127</v>
      </c>
      <c r="BJ8" s="37" t="s">
        <v>1391</v>
      </c>
      <c r="BK8" s="30" t="s">
        <v>434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604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741</v>
      </c>
      <c r="M9" s="30" t="s">
        <v>90</v>
      </c>
      <c r="O9" s="31"/>
      <c r="P9" s="30"/>
      <c r="T9" s="34"/>
      <c r="U9" s="30" t="s">
        <v>442</v>
      </c>
      <c r="V9" s="31"/>
      <c r="W9" s="31"/>
      <c r="X9" s="31"/>
      <c r="Y9" s="31"/>
      <c r="Z9" s="31"/>
      <c r="AB9" s="30"/>
      <c r="AE9" s="30" t="s">
        <v>317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1505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1506</v>
      </c>
      <c r="O10" s="31"/>
      <c r="P10" s="30"/>
      <c r="T10" s="34"/>
      <c r="U10" s="30"/>
      <c r="V10" s="31" t="s">
        <v>1241</v>
      </c>
      <c r="W10" s="31"/>
      <c r="X10" s="31"/>
      <c r="Y10" s="31"/>
      <c r="Z10" s="31"/>
      <c r="AB10" s="30"/>
      <c r="AE10" s="30" t="s">
        <v>317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1029</v>
      </c>
      <c r="BC10" s="30" t="s">
        <v>1031</v>
      </c>
      <c r="BD10" s="30" t="s">
        <v>128</v>
      </c>
      <c r="BE10" s="30" t="s">
        <v>429</v>
      </c>
      <c r="BF10" s="30" t="s">
        <v>194</v>
      </c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1506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4"/>
      <c r="U11" s="30" t="s">
        <v>442</v>
      </c>
      <c r="V11" s="31"/>
      <c r="W11" s="31"/>
      <c r="X11" s="31"/>
      <c r="Y11" s="31"/>
      <c r="Z11" s="31"/>
      <c r="AB11" s="30"/>
      <c r="AE11" s="30" t="s">
        <v>317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L11" s="30"/>
      <c r="BM11" s="30"/>
    </row>
    <row r="12" spans="1:66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605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606</v>
      </c>
      <c r="O12" s="31"/>
      <c r="P12" s="30"/>
      <c r="T12" s="34"/>
      <c r="U12" s="30"/>
      <c r="V12" s="31" t="s">
        <v>1248</v>
      </c>
      <c r="W12" s="31"/>
      <c r="X12" s="31"/>
      <c r="Y12" s="31"/>
      <c r="Z12" s="31"/>
      <c r="AB12" s="30"/>
      <c r="AE12" s="30" t="s">
        <v>317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1030</v>
      </c>
      <c r="BC12" s="30" t="s">
        <v>1028</v>
      </c>
      <c r="BD12" s="30" t="s">
        <v>128</v>
      </c>
      <c r="BE12" s="30" t="s">
        <v>428</v>
      </c>
      <c r="BF12" s="30" t="s">
        <v>192</v>
      </c>
      <c r="BJ12" s="37" t="s">
        <v>1391</v>
      </c>
      <c r="BK12" s="30" t="s">
        <v>430</v>
      </c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606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4"/>
      <c r="U13" s="30" t="s">
        <v>442</v>
      </c>
      <c r="V13" s="31"/>
      <c r="W13" s="31"/>
      <c r="X13" s="31"/>
      <c r="Y13" s="31"/>
      <c r="Z13" s="31"/>
      <c r="AB13" s="30"/>
      <c r="AE13" s="30" t="s">
        <v>317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L13" s="30"/>
      <c r="BM13" s="30"/>
    </row>
    <row r="14" spans="1:66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1360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1361</v>
      </c>
      <c r="O14" s="31"/>
      <c r="P14" s="30"/>
      <c r="T14" s="34"/>
      <c r="U14" s="30"/>
      <c r="V14" s="31" t="s">
        <v>1243</v>
      </c>
      <c r="W14" s="31"/>
      <c r="X14" s="31"/>
      <c r="Y14" s="31"/>
      <c r="Z14" s="31"/>
      <c r="AB14" s="30"/>
      <c r="AE14" s="30" t="s">
        <v>317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1030</v>
      </c>
      <c r="BC14" s="30" t="s">
        <v>1031</v>
      </c>
      <c r="BD14" s="30" t="s">
        <v>128</v>
      </c>
      <c r="BE14" s="30" t="s">
        <v>429</v>
      </c>
      <c r="BF14" s="30" t="s">
        <v>212</v>
      </c>
      <c r="BJ14" s="37" t="s">
        <v>1391</v>
      </c>
      <c r="BK14" s="30" t="s">
        <v>431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1361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4"/>
      <c r="U15" s="30" t="s">
        <v>442</v>
      </c>
      <c r="V15" s="31"/>
      <c r="W15" s="31"/>
      <c r="X15" s="31"/>
      <c r="Y15" s="31"/>
      <c r="Z15" s="31"/>
      <c r="AB15" s="30"/>
      <c r="AE15" s="30" t="s">
        <v>317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1362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1363</v>
      </c>
      <c r="O16" s="31"/>
      <c r="P16" s="30"/>
      <c r="T16" s="34"/>
      <c r="U16" s="30"/>
      <c r="V16" s="31" t="s">
        <v>1240</v>
      </c>
      <c r="W16" s="31"/>
      <c r="X16" s="31"/>
      <c r="Y16" s="31"/>
      <c r="Z16" s="31"/>
      <c r="AB16" s="30"/>
      <c r="AE16" s="30" t="s">
        <v>317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1030</v>
      </c>
      <c r="BC16" s="30" t="s">
        <v>1031</v>
      </c>
      <c r="BD16" s="30" t="s">
        <v>128</v>
      </c>
      <c r="BE16" s="30" t="s">
        <v>429</v>
      </c>
      <c r="BF16" s="30" t="s">
        <v>206</v>
      </c>
      <c r="BJ16" s="30" t="s">
        <v>1391</v>
      </c>
      <c r="BK16" s="30" t="s">
        <v>433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1363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4"/>
      <c r="U17" s="30" t="s">
        <v>442</v>
      </c>
      <c r="V17" s="31"/>
      <c r="W17" s="31"/>
      <c r="X17" s="31"/>
      <c r="Y17" s="31"/>
      <c r="Z17" s="31"/>
      <c r="AB17" s="30"/>
      <c r="AE17" s="30" t="s">
        <v>317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8" t="s">
        <v>1507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8" t="s">
        <v>1508</v>
      </c>
      <c r="O18" s="31"/>
      <c r="P18" s="30"/>
      <c r="T18" s="34"/>
      <c r="U18" s="30"/>
      <c r="V18" s="31" t="s">
        <v>1242</v>
      </c>
      <c r="W18" s="31"/>
      <c r="X18" s="31"/>
      <c r="Y18" s="31"/>
      <c r="Z18" s="31"/>
      <c r="AB18" s="30"/>
      <c r="AE18" s="30" t="s">
        <v>317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1029</v>
      </c>
      <c r="BC18" s="30" t="s">
        <v>1031</v>
      </c>
      <c r="BD18" s="30" t="s">
        <v>128</v>
      </c>
      <c r="BE18" s="30" t="s">
        <v>429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8" t="s">
        <v>1508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4"/>
      <c r="U19" s="30" t="s">
        <v>442</v>
      </c>
      <c r="V19" s="31"/>
      <c r="W19" s="31"/>
      <c r="X19" s="31"/>
      <c r="Y19" s="31"/>
      <c r="Z19" s="31"/>
      <c r="AB19" s="30"/>
      <c r="AE19" s="30" t="s">
        <v>317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8" t="s">
        <v>1509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8" t="s">
        <v>1510</v>
      </c>
      <c r="O20" s="31"/>
      <c r="P20" s="30"/>
      <c r="T20" s="34"/>
      <c r="U20" s="30"/>
      <c r="V20" s="31" t="s">
        <v>1241</v>
      </c>
      <c r="W20" s="31"/>
      <c r="X20" s="31"/>
      <c r="Y20" s="31"/>
      <c r="Z20" s="31"/>
      <c r="AB20" s="30"/>
      <c r="AE20" s="30" t="s">
        <v>317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1029</v>
      </c>
      <c r="BC20" s="30" t="s">
        <v>1031</v>
      </c>
      <c r="BD20" s="30" t="s">
        <v>128</v>
      </c>
      <c r="BE20" s="30" t="s">
        <v>429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8" t="s">
        <v>1510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4"/>
      <c r="U21" s="30" t="s">
        <v>442</v>
      </c>
      <c r="V21" s="31"/>
      <c r="W21" s="31"/>
      <c r="X21" s="31"/>
      <c r="Y21" s="31"/>
      <c r="Z21" s="31"/>
      <c r="AB21" s="30"/>
      <c r="AE21" s="30" t="s">
        <v>317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599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600</v>
      </c>
      <c r="O22" s="31"/>
      <c r="P22" s="30"/>
      <c r="T22" s="34"/>
      <c r="U22" s="30"/>
      <c r="V22" s="31" t="s">
        <v>1247</v>
      </c>
      <c r="W22" s="31"/>
      <c r="X22" s="31"/>
      <c r="Y22" s="31"/>
      <c r="Z22" s="31"/>
      <c r="AB22" s="30"/>
      <c r="AE22" s="30" t="s">
        <v>317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1030</v>
      </c>
      <c r="BC22" s="30" t="s">
        <v>1028</v>
      </c>
      <c r="BD22" s="30" t="s">
        <v>128</v>
      </c>
      <c r="BE22" s="30" t="s">
        <v>428</v>
      </c>
      <c r="BF22" s="30" t="s">
        <v>213</v>
      </c>
      <c r="BJ22" s="30" t="s">
        <v>1391</v>
      </c>
      <c r="BK22" s="34" t="s">
        <v>432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600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4"/>
      <c r="U23" s="30" t="s">
        <v>442</v>
      </c>
      <c r="V23" s="31"/>
      <c r="W23" s="31"/>
      <c r="X23" s="31"/>
      <c r="Y23" s="31"/>
      <c r="Z23" s="31"/>
      <c r="AB23" s="30"/>
      <c r="AE23" s="30" t="s">
        <v>317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4"/>
      <c r="BL23" s="30"/>
      <c r="BM23" s="30"/>
    </row>
    <row r="24" spans="1:65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1233</v>
      </c>
      <c r="F24" s="36" t="str">
        <f>IF(ISBLANK(Table2[[#This Row],[unique_id]]), "", PROPER(SUBSTITUTE(Table2[[#This Row],[unique_id]], "_", " ")))</f>
        <v>Wardrobe Temperature</v>
      </c>
      <c r="G24" s="30" t="s">
        <v>501</v>
      </c>
      <c r="H24" s="30" t="s">
        <v>87</v>
      </c>
      <c r="I24" s="30" t="s">
        <v>30</v>
      </c>
      <c r="K24" s="30" t="s">
        <v>1234</v>
      </c>
      <c r="O24" s="31"/>
      <c r="P24" s="30"/>
      <c r="T24" s="34"/>
      <c r="U24" s="30"/>
      <c r="V24" s="31" t="s">
        <v>1250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317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1251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1332</v>
      </c>
      <c r="BC24" s="30" t="s">
        <v>36</v>
      </c>
      <c r="BD24" s="30" t="s">
        <v>37</v>
      </c>
      <c r="BE24" s="30" t="s">
        <v>1123</v>
      </c>
      <c r="BF24" s="30" t="s">
        <v>501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1234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501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4"/>
      <c r="U25" s="30" t="s">
        <v>442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317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501</v>
      </c>
      <c r="BL25" s="30"/>
      <c r="BM25" s="30"/>
    </row>
    <row r="26" spans="1:65" ht="16" customHeight="1" x14ac:dyDescent="0.2">
      <c r="A26" s="30">
        <v>1022</v>
      </c>
      <c r="B26" s="30" t="s">
        <v>26</v>
      </c>
      <c r="C26" s="30" t="s">
        <v>1178</v>
      </c>
      <c r="D26" s="30" t="s">
        <v>27</v>
      </c>
      <c r="E26" s="30" t="s">
        <v>1236</v>
      </c>
      <c r="F26" s="36" t="str">
        <f>IF(ISBLANK(Table2[[#This Row],[unique_id]]), "", PROPER(SUBSTITUTE(Table2[[#This Row],[unique_id]], "_", " ")))</f>
        <v>Utility Temperature</v>
      </c>
      <c r="G26" s="30" t="s">
        <v>1235</v>
      </c>
      <c r="H26" s="30" t="s">
        <v>87</v>
      </c>
      <c r="I26" s="30" t="s">
        <v>30</v>
      </c>
      <c r="K26" s="30" t="s">
        <v>1237</v>
      </c>
      <c r="O26" s="31"/>
      <c r="P26" s="30"/>
      <c r="T26" s="34"/>
      <c r="U26" s="30"/>
      <c r="V26" s="31" t="s">
        <v>1249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317</v>
      </c>
      <c r="AF26" s="30">
        <v>300</v>
      </c>
      <c r="AG26" s="31" t="s">
        <v>34</v>
      </c>
      <c r="AH26" s="31"/>
      <c r="AI26" s="30" t="s">
        <v>1205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1182</v>
      </c>
      <c r="BD26" s="30" t="s">
        <v>1178</v>
      </c>
      <c r="BE26" s="30" t="s">
        <v>1183</v>
      </c>
      <c r="BF26" s="30" t="s">
        <v>28</v>
      </c>
      <c r="BK26" s="30" t="s">
        <v>1202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35">
        <v>1023</v>
      </c>
      <c r="B27" s="30" t="s">
        <v>26</v>
      </c>
      <c r="C27" s="30" t="s">
        <v>1178</v>
      </c>
      <c r="D27" s="30" t="s">
        <v>27</v>
      </c>
      <c r="E27" s="30" t="s">
        <v>1237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1235</v>
      </c>
      <c r="H27" s="30" t="s">
        <v>87</v>
      </c>
      <c r="I27" s="30" t="s">
        <v>30</v>
      </c>
      <c r="J27" s="30" t="s">
        <v>87</v>
      </c>
      <c r="O27" s="31"/>
      <c r="P27" s="30"/>
      <c r="T27" s="34"/>
      <c r="U27" s="30" t="s">
        <v>442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317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39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35">
        <v>1024</v>
      </c>
      <c r="B28" s="30" t="s">
        <v>26</v>
      </c>
      <c r="C28" s="30" t="s">
        <v>705</v>
      </c>
      <c r="D28" s="30" t="s">
        <v>27</v>
      </c>
      <c r="E28" s="30" t="s">
        <v>1101</v>
      </c>
      <c r="F28" s="36" t="str">
        <f>IF(ISBLANK(Table2[[#This Row],[unique_id]]), "", PROPER(SUBSTITUTE(Table2[[#This Row],[unique_id]], "_", " ")))</f>
        <v>Deck Festoons Plug Temperature</v>
      </c>
      <c r="G28" s="30" t="s">
        <v>407</v>
      </c>
      <c r="H28" s="30" t="s">
        <v>87</v>
      </c>
      <c r="I28" s="30" t="s">
        <v>30</v>
      </c>
      <c r="K28" s="30" t="s">
        <v>1228</v>
      </c>
      <c r="O28" s="31"/>
      <c r="P28" s="30"/>
      <c r="T28" s="34"/>
      <c r="U28" s="30" t="s">
        <v>442</v>
      </c>
      <c r="V28" s="31" t="s">
        <v>1244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317</v>
      </c>
      <c r="AF28" s="30">
        <v>10</v>
      </c>
      <c r="AG28" s="31" t="s">
        <v>34</v>
      </c>
      <c r="AH28" s="31" t="s">
        <v>918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937</v>
      </c>
      <c r="AO28" s="30" t="s">
        <v>938</v>
      </c>
      <c r="AP28" s="30" t="s">
        <v>927</v>
      </c>
      <c r="AQ28" s="30" t="s">
        <v>928</v>
      </c>
      <c r="AR28" s="30" t="s">
        <v>1177</v>
      </c>
      <c r="AS28" s="30">
        <v>1</v>
      </c>
      <c r="AT28" s="4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739</v>
      </c>
      <c r="BC28" s="30" t="s">
        <v>1174</v>
      </c>
      <c r="BD28" s="30" t="s">
        <v>1173</v>
      </c>
      <c r="BE28" s="30" t="s">
        <v>908</v>
      </c>
      <c r="BF28" s="30" t="s">
        <v>359</v>
      </c>
      <c r="BG28" s="30" t="s">
        <v>407</v>
      </c>
      <c r="BH28" s="30" t="s">
        <v>407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0">
        <v>1025</v>
      </c>
      <c r="B29" s="30" t="s">
        <v>26</v>
      </c>
      <c r="C29" s="30" t="s">
        <v>705</v>
      </c>
      <c r="D29" s="30" t="s">
        <v>27</v>
      </c>
      <c r="E29" s="30" t="s">
        <v>1228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407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4"/>
      <c r="U29" s="30" t="s">
        <v>442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317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39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359</v>
      </c>
      <c r="BG29" s="30" t="s">
        <v>407</v>
      </c>
      <c r="BH29" s="30" t="s">
        <v>407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1511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1512</v>
      </c>
      <c r="O30" s="31"/>
      <c r="P30" s="30"/>
      <c r="T30" s="34"/>
      <c r="U30" s="30"/>
      <c r="V30" s="31" t="s">
        <v>1241</v>
      </c>
      <c r="W30" s="31"/>
      <c r="X30" s="31"/>
      <c r="Y30" s="31"/>
      <c r="Z30" s="31"/>
      <c r="AB30" s="30"/>
      <c r="AE30" s="30" t="s">
        <v>317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1029</v>
      </c>
      <c r="BC30" s="30" t="s">
        <v>1031</v>
      </c>
      <c r="BD30" s="30" t="s">
        <v>128</v>
      </c>
      <c r="BE30" s="30" t="s">
        <v>429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1512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4"/>
      <c r="U31" s="30" t="s">
        <v>442</v>
      </c>
      <c r="V31" s="31"/>
      <c r="W31" s="31"/>
      <c r="X31" s="31"/>
      <c r="Y31" s="31"/>
      <c r="Z31" s="31"/>
      <c r="AB31" s="30"/>
      <c r="AE31" s="30" t="s">
        <v>317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1208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4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317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1251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427</v>
      </c>
      <c r="BC32" s="30" t="s">
        <v>36</v>
      </c>
      <c r="BD32" s="30" t="s">
        <v>37</v>
      </c>
      <c r="BE32" s="30" t="s">
        <v>1123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1209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4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317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1251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427</v>
      </c>
      <c r="BC33" s="30" t="s">
        <v>36</v>
      </c>
      <c r="BD33" s="30" t="s">
        <v>37</v>
      </c>
      <c r="BE33" s="30" t="s">
        <v>1123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1210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4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317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1251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427</v>
      </c>
      <c r="BC34" s="30" t="s">
        <v>36</v>
      </c>
      <c r="BD34" s="30" t="s">
        <v>37</v>
      </c>
      <c r="BE34" s="30" t="s">
        <v>1123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1211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4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317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1251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427</v>
      </c>
      <c r="BC35" s="30" t="s">
        <v>36</v>
      </c>
      <c r="BD35" s="30" t="s">
        <v>37</v>
      </c>
      <c r="BE35" s="30" t="s">
        <v>1123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1212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4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317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1251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1332</v>
      </c>
      <c r="BC36" s="30" t="s">
        <v>36</v>
      </c>
      <c r="BD36" s="30" t="s">
        <v>37</v>
      </c>
      <c r="BE36" s="30" t="s">
        <v>1123</v>
      </c>
      <c r="BF36" s="30" t="s">
        <v>501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1213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4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317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1251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427</v>
      </c>
      <c r="BC37" s="30" t="s">
        <v>36</v>
      </c>
      <c r="BD37" s="30" t="s">
        <v>37</v>
      </c>
      <c r="BE37" s="30" t="s">
        <v>1123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0">
        <v>1034</v>
      </c>
      <c r="B38" s="30" t="s">
        <v>26</v>
      </c>
      <c r="C38" s="30" t="s">
        <v>446</v>
      </c>
      <c r="D38" s="30" t="s">
        <v>334</v>
      </c>
      <c r="E38" s="30" t="s">
        <v>333</v>
      </c>
      <c r="F38" s="36" t="str">
        <f>IF(ISBLANK(Table2[[#This Row],[unique_id]]), "", PROPER(SUBSTITUTE(Table2[[#This Row],[unique_id]], "_", " ")))</f>
        <v>Column Break</v>
      </c>
      <c r="G38" s="30" t="s">
        <v>330</v>
      </c>
      <c r="H38" s="30" t="s">
        <v>87</v>
      </c>
      <c r="I38" s="30" t="s">
        <v>30</v>
      </c>
      <c r="M38" s="30" t="s">
        <v>331</v>
      </c>
      <c r="N38" s="30" t="s">
        <v>332</v>
      </c>
      <c r="O38" s="31"/>
      <c r="P38" s="30"/>
      <c r="T38" s="34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35">
        <v>1035</v>
      </c>
      <c r="B39" s="30" t="s">
        <v>26</v>
      </c>
      <c r="C39" s="30" t="s">
        <v>456</v>
      </c>
      <c r="D39" s="30" t="s">
        <v>27</v>
      </c>
      <c r="E39" s="30" t="s">
        <v>535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459</v>
      </c>
      <c r="I39" s="30" t="s">
        <v>30</v>
      </c>
      <c r="M39" s="30" t="s">
        <v>90</v>
      </c>
      <c r="O39" s="31"/>
      <c r="P39" s="30"/>
      <c r="T39" s="34"/>
      <c r="U39" s="30" t="s">
        <v>442</v>
      </c>
      <c r="V39" s="31"/>
      <c r="W39" s="31"/>
      <c r="X39" s="31"/>
      <c r="Y39" s="31"/>
      <c r="Z39" s="31"/>
      <c r="AB39" s="30"/>
      <c r="AE39" s="30" t="s">
        <v>462</v>
      </c>
      <c r="AT39" s="39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35">
        <v>1036</v>
      </c>
      <c r="B40" s="30" t="s">
        <v>26</v>
      </c>
      <c r="C40" s="30" t="s">
        <v>456</v>
      </c>
      <c r="D40" s="30" t="s">
        <v>27</v>
      </c>
      <c r="E40" s="30" t="s">
        <v>460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459</v>
      </c>
      <c r="I40" s="30" t="s">
        <v>30</v>
      </c>
      <c r="M40" s="30" t="s">
        <v>90</v>
      </c>
      <c r="O40" s="31"/>
      <c r="P40" s="30"/>
      <c r="T40" s="34"/>
      <c r="U40" s="30" t="s">
        <v>442</v>
      </c>
      <c r="V40" s="31"/>
      <c r="W40" s="31"/>
      <c r="X40" s="31"/>
      <c r="Y40" s="31"/>
      <c r="Z40" s="31"/>
      <c r="AB40" s="30"/>
      <c r="AE40" s="30" t="s">
        <v>462</v>
      </c>
      <c r="AT40" s="39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35">
        <v>1037</v>
      </c>
      <c r="B41" s="30" t="s">
        <v>26</v>
      </c>
      <c r="C41" s="30" t="s">
        <v>456</v>
      </c>
      <c r="D41" s="30" t="s">
        <v>27</v>
      </c>
      <c r="E41" s="30" t="s">
        <v>1353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459</v>
      </c>
      <c r="I41" s="30" t="s">
        <v>30</v>
      </c>
      <c r="M41" s="30" t="s">
        <v>90</v>
      </c>
      <c r="O41" s="31"/>
      <c r="P41" s="30"/>
      <c r="T41" s="34"/>
      <c r="U41" s="30" t="s">
        <v>442</v>
      </c>
      <c r="V41" s="31"/>
      <c r="W41" s="31"/>
      <c r="X41" s="31"/>
      <c r="Y41" s="31"/>
      <c r="Z41" s="31"/>
      <c r="AB41" s="30"/>
      <c r="AE41" s="30" t="s">
        <v>462</v>
      </c>
      <c r="AT41" s="39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35">
        <v>1038</v>
      </c>
      <c r="B42" s="30" t="s">
        <v>26</v>
      </c>
      <c r="C42" s="30" t="s">
        <v>456</v>
      </c>
      <c r="D42" s="30" t="s">
        <v>27</v>
      </c>
      <c r="E42" s="30" t="s">
        <v>1352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459</v>
      </c>
      <c r="I42" s="30" t="s">
        <v>30</v>
      </c>
      <c r="M42" s="30" t="s">
        <v>90</v>
      </c>
      <c r="O42" s="31"/>
      <c r="P42" s="30"/>
      <c r="T42" s="34"/>
      <c r="U42" s="30" t="s">
        <v>442</v>
      </c>
      <c r="V42" s="31"/>
      <c r="W42" s="31"/>
      <c r="X42" s="31"/>
      <c r="Y42" s="31"/>
      <c r="Z42" s="31"/>
      <c r="AB42" s="30"/>
      <c r="AE42" s="30" t="s">
        <v>462</v>
      </c>
      <c r="AT42" s="39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1214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4"/>
      <c r="U43" s="30" t="s">
        <v>442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319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427</v>
      </c>
      <c r="BC43" s="30" t="s">
        <v>36</v>
      </c>
      <c r="BD43" s="30" t="s">
        <v>37</v>
      </c>
      <c r="BE43" s="30" t="s">
        <v>1123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1215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4"/>
      <c r="U44" s="30" t="s">
        <v>442</v>
      </c>
      <c r="V44" s="31"/>
      <c r="W44" s="31"/>
      <c r="X44" s="31"/>
      <c r="Y44" s="31"/>
      <c r="Z44" s="31"/>
      <c r="AB44" s="30"/>
      <c r="AE44" s="30" t="s">
        <v>319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1030</v>
      </c>
      <c r="BC44" s="30" t="s">
        <v>1028</v>
      </c>
      <c r="BD44" s="30" t="s">
        <v>128</v>
      </c>
      <c r="BE44" s="30" t="s">
        <v>428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1216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4"/>
      <c r="U45" s="30" t="s">
        <v>442</v>
      </c>
      <c r="V45" s="31"/>
      <c r="W45" s="31"/>
      <c r="X45" s="31"/>
      <c r="Y45" s="31"/>
      <c r="Z45" s="31"/>
      <c r="AB45" s="30"/>
      <c r="AE45" s="30" t="s">
        <v>319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1030</v>
      </c>
      <c r="BC45" s="30" t="s">
        <v>1028</v>
      </c>
      <c r="BD45" s="30" t="s">
        <v>128</v>
      </c>
      <c r="BE45" s="30" t="s">
        <v>428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1513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4"/>
      <c r="U46" s="30" t="s">
        <v>442</v>
      </c>
      <c r="V46" s="31"/>
      <c r="W46" s="31"/>
      <c r="X46" s="31"/>
      <c r="Y46" s="31"/>
      <c r="Z46" s="31"/>
      <c r="AB46" s="30"/>
      <c r="AE46" s="30" t="s">
        <v>319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1029</v>
      </c>
      <c r="BC46" s="30" t="s">
        <v>1031</v>
      </c>
      <c r="BD46" s="30" t="s">
        <v>128</v>
      </c>
      <c r="BE46" s="30" t="s">
        <v>429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1217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4"/>
      <c r="U47" s="30" t="s">
        <v>442</v>
      </c>
      <c r="V47" s="31"/>
      <c r="W47" s="31"/>
      <c r="X47" s="31"/>
      <c r="Y47" s="31"/>
      <c r="Z47" s="31"/>
      <c r="AB47" s="30"/>
      <c r="AE47" s="30" t="s">
        <v>319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1030</v>
      </c>
      <c r="BC47" s="30" t="s">
        <v>1028</v>
      </c>
      <c r="BD47" s="30" t="s">
        <v>128</v>
      </c>
      <c r="BE47" s="30" t="s">
        <v>428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1359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4"/>
      <c r="U48" s="30" t="s">
        <v>442</v>
      </c>
      <c r="V48" s="31"/>
      <c r="W48" s="31"/>
      <c r="X48" s="31"/>
      <c r="Y48" s="31"/>
      <c r="Z48" s="31"/>
      <c r="AB48" s="30"/>
      <c r="AE48" s="30" t="s">
        <v>319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1029</v>
      </c>
      <c r="BC48" s="30" t="s">
        <v>1031</v>
      </c>
      <c r="BD48" s="30" t="s">
        <v>128</v>
      </c>
      <c r="BE48" s="30" t="s">
        <v>429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1358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4"/>
      <c r="U49" s="30" t="s">
        <v>442</v>
      </c>
      <c r="V49" s="31"/>
      <c r="W49" s="31"/>
      <c r="X49" s="31"/>
      <c r="Y49" s="31"/>
      <c r="Z49" s="31"/>
      <c r="AB49" s="30"/>
      <c r="AE49" s="30" t="s">
        <v>319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1029</v>
      </c>
      <c r="BC49" s="30" t="s">
        <v>1031</v>
      </c>
      <c r="BD49" s="30" t="s">
        <v>128</v>
      </c>
      <c r="BE49" s="30" t="s">
        <v>429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1514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4"/>
      <c r="U50" s="30" t="s">
        <v>442</v>
      </c>
      <c r="V50" s="31"/>
      <c r="W50" s="31"/>
      <c r="X50" s="31"/>
      <c r="Y50" s="31"/>
      <c r="Z50" s="31"/>
      <c r="AB50" s="30"/>
      <c r="AE50" s="30" t="s">
        <v>319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1029</v>
      </c>
      <c r="BC50" s="30" t="s">
        <v>1031</v>
      </c>
      <c r="BD50" s="30" t="s">
        <v>128</v>
      </c>
      <c r="BE50" s="30" t="s">
        <v>429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1515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4"/>
      <c r="U51" s="30" t="s">
        <v>442</v>
      </c>
      <c r="V51" s="31"/>
      <c r="W51" s="31"/>
      <c r="X51" s="31"/>
      <c r="Y51" s="31"/>
      <c r="Z51" s="31"/>
      <c r="AB51" s="30"/>
      <c r="AE51" s="30" t="s">
        <v>319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1029</v>
      </c>
      <c r="BC51" s="30" t="s">
        <v>1031</v>
      </c>
      <c r="BD51" s="30" t="s">
        <v>128</v>
      </c>
      <c r="BE51" s="30" t="s">
        <v>429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1218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4"/>
      <c r="U52" s="30" t="s">
        <v>442</v>
      </c>
      <c r="V52" s="31"/>
      <c r="W52" s="31"/>
      <c r="X52" s="31"/>
      <c r="Y52" s="31"/>
      <c r="Z52" s="31"/>
      <c r="AB52" s="30"/>
      <c r="AE52" s="30" t="s">
        <v>319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1030</v>
      </c>
      <c r="BC52" s="30" t="s">
        <v>1028</v>
      </c>
      <c r="BD52" s="30" t="s">
        <v>128</v>
      </c>
      <c r="BE52" s="30" t="s">
        <v>428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1238</v>
      </c>
      <c r="F53" s="36" t="str">
        <f>IF(ISBLANK(Table2[[#This Row],[unique_id]]), "", PROPER(SUBSTITUTE(Table2[[#This Row],[unique_id]], "_", " ")))</f>
        <v>Wardrobe Humidity</v>
      </c>
      <c r="G53" s="30" t="s">
        <v>501</v>
      </c>
      <c r="H53" s="30" t="s">
        <v>29</v>
      </c>
      <c r="I53" s="30" t="s">
        <v>30</v>
      </c>
      <c r="M53" s="30" t="s">
        <v>136</v>
      </c>
      <c r="O53" s="31"/>
      <c r="P53" s="30"/>
      <c r="T53" s="34"/>
      <c r="U53" s="30" t="s">
        <v>442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319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1332</v>
      </c>
      <c r="BC53" s="30" t="s">
        <v>36</v>
      </c>
      <c r="BD53" s="30" t="s">
        <v>37</v>
      </c>
      <c r="BE53" s="30" t="s">
        <v>1123</v>
      </c>
      <c r="BF53" s="30" t="s">
        <v>501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1516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4"/>
      <c r="U54" s="30" t="s">
        <v>442</v>
      </c>
      <c r="V54" s="31"/>
      <c r="W54" s="31"/>
      <c r="X54" s="31"/>
      <c r="Y54" s="31"/>
      <c r="Z54" s="31"/>
      <c r="AB54" s="30"/>
      <c r="AE54" s="30" t="s">
        <v>319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1029</v>
      </c>
      <c r="BC54" s="30" t="s">
        <v>1031</v>
      </c>
      <c r="BD54" s="30" t="s">
        <v>128</v>
      </c>
      <c r="BE54" s="30" t="s">
        <v>429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0">
        <v>1062</v>
      </c>
      <c r="B55" s="30" t="s">
        <v>26</v>
      </c>
      <c r="C55" s="30" t="s">
        <v>446</v>
      </c>
      <c r="D55" s="30" t="s">
        <v>334</v>
      </c>
      <c r="E55" s="30" t="s">
        <v>333</v>
      </c>
      <c r="F55" s="36" t="str">
        <f>IF(ISBLANK(Table2[[#This Row],[unique_id]]), "", PROPER(SUBSTITUTE(Table2[[#This Row],[unique_id]], "_", " ")))</f>
        <v>Column Break</v>
      </c>
      <c r="G55" s="30" t="s">
        <v>330</v>
      </c>
      <c r="H55" s="30" t="s">
        <v>29</v>
      </c>
      <c r="I55" s="30" t="s">
        <v>30</v>
      </c>
      <c r="M55" s="30" t="s">
        <v>331</v>
      </c>
      <c r="N55" s="30" t="s">
        <v>332</v>
      </c>
      <c r="O55" s="31"/>
      <c r="P55" s="30"/>
      <c r="T55" s="34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585</v>
      </c>
      <c r="C56" s="30" t="s">
        <v>128</v>
      </c>
      <c r="D56" s="30" t="s">
        <v>27</v>
      </c>
      <c r="E56" s="30" t="s">
        <v>1517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4"/>
      <c r="U56" s="30"/>
      <c r="V56" s="31"/>
      <c r="W56" s="31"/>
      <c r="X56" s="31"/>
      <c r="Y56" s="31"/>
      <c r="Z56" s="31"/>
      <c r="AB56" s="30"/>
      <c r="AE56" s="30" t="s">
        <v>1518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1030</v>
      </c>
      <c r="BC56" s="30" t="s">
        <v>1028</v>
      </c>
      <c r="BD56" s="30" t="s">
        <v>128</v>
      </c>
      <c r="BE56" s="30" t="s">
        <v>428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1519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4"/>
      <c r="U57" s="30" t="s">
        <v>442</v>
      </c>
      <c r="V57" s="31"/>
      <c r="W57" s="31"/>
      <c r="X57" s="31"/>
      <c r="Y57" s="31"/>
      <c r="Z57" s="31"/>
      <c r="AB57" s="30"/>
      <c r="AE57" s="30" t="s">
        <v>1518</v>
      </c>
      <c r="AT57" s="39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1030</v>
      </c>
      <c r="BC57" s="30" t="s">
        <v>1028</v>
      </c>
      <c r="BD57" s="30" t="s">
        <v>128</v>
      </c>
      <c r="BE57" s="30" t="s">
        <v>428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585</v>
      </c>
      <c r="C58" s="30" t="s">
        <v>128</v>
      </c>
      <c r="D58" s="30" t="s">
        <v>27</v>
      </c>
      <c r="E58" s="30" t="s">
        <v>1520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4"/>
      <c r="U58" s="30"/>
      <c r="V58" s="31"/>
      <c r="W58" s="31"/>
      <c r="X58" s="31"/>
      <c r="Y58" s="31"/>
      <c r="Z58" s="31"/>
      <c r="AB58" s="30"/>
      <c r="AE58" s="30" t="s">
        <v>1518</v>
      </c>
      <c r="AT58" s="39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1030</v>
      </c>
      <c r="BC58" s="30" t="s">
        <v>1028</v>
      </c>
      <c r="BD58" s="30" t="s">
        <v>128</v>
      </c>
      <c r="BE58" s="30" t="s">
        <v>428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1521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4"/>
      <c r="U59" s="30" t="s">
        <v>442</v>
      </c>
      <c r="V59" s="31"/>
      <c r="W59" s="31"/>
      <c r="X59" s="31"/>
      <c r="Y59" s="31"/>
      <c r="Z59" s="31"/>
      <c r="AB59" s="30"/>
      <c r="AE59" s="30" t="s">
        <v>1518</v>
      </c>
      <c r="AT59" s="39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1029</v>
      </c>
      <c r="BC59" s="30" t="s">
        <v>1031</v>
      </c>
      <c r="BD59" s="30" t="s">
        <v>128</v>
      </c>
      <c r="BE59" s="30" t="s">
        <v>429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1522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4"/>
      <c r="U60" s="30" t="s">
        <v>442</v>
      </c>
      <c r="V60" s="31"/>
      <c r="W60" s="31"/>
      <c r="X60" s="31"/>
      <c r="Y60" s="31"/>
      <c r="Z60" s="31"/>
      <c r="AB60" s="30"/>
      <c r="AE60" s="30" t="s">
        <v>1518</v>
      </c>
      <c r="AT60" s="39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1029</v>
      </c>
      <c r="BC60" s="30" t="s">
        <v>1031</v>
      </c>
      <c r="BD60" s="30" t="s">
        <v>128</v>
      </c>
      <c r="BE60" s="30" t="s">
        <v>429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1523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4"/>
      <c r="U61" s="30" t="s">
        <v>442</v>
      </c>
      <c r="V61" s="31"/>
      <c r="W61" s="31"/>
      <c r="X61" s="31"/>
      <c r="Y61" s="31"/>
      <c r="Z61" s="31"/>
      <c r="AB61" s="30"/>
      <c r="AE61" s="30" t="s">
        <v>1518</v>
      </c>
      <c r="AT61" s="39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1029</v>
      </c>
      <c r="BC61" s="30" t="s">
        <v>1031</v>
      </c>
      <c r="BD61" s="30" t="s">
        <v>128</v>
      </c>
      <c r="BE61" s="30" t="s">
        <v>429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1524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4"/>
      <c r="U62" s="30" t="s">
        <v>442</v>
      </c>
      <c r="V62" s="31"/>
      <c r="W62" s="31"/>
      <c r="X62" s="31"/>
      <c r="Y62" s="31"/>
      <c r="Z62" s="31"/>
      <c r="AB62" s="30"/>
      <c r="AE62" s="30" t="s">
        <v>1518</v>
      </c>
      <c r="AT62" s="39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1029</v>
      </c>
      <c r="BC62" s="30" t="s">
        <v>1031</v>
      </c>
      <c r="BD62" s="30" t="s">
        <v>128</v>
      </c>
      <c r="BE62" s="30" t="s">
        <v>429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1525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4"/>
      <c r="U63" s="30" t="s">
        <v>442</v>
      </c>
      <c r="V63" s="31"/>
      <c r="W63" s="31"/>
      <c r="X63" s="31"/>
      <c r="Y63" s="31"/>
      <c r="Z63" s="31"/>
      <c r="AB63" s="30"/>
      <c r="AE63" s="30" t="s">
        <v>1518</v>
      </c>
      <c r="AT63" s="39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1029</v>
      </c>
      <c r="BC63" s="30" t="s">
        <v>1031</v>
      </c>
      <c r="BD63" s="30" t="s">
        <v>128</v>
      </c>
      <c r="BE63" s="30" t="s">
        <v>429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585</v>
      </c>
      <c r="C64" s="30" t="s">
        <v>128</v>
      </c>
      <c r="D64" s="30" t="s">
        <v>27</v>
      </c>
      <c r="E64" s="30" t="s">
        <v>1526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4"/>
      <c r="U64" s="30"/>
      <c r="V64" s="31"/>
      <c r="W64" s="31"/>
      <c r="X64" s="31"/>
      <c r="Y64" s="31"/>
      <c r="Z64" s="31"/>
      <c r="AB64" s="30"/>
      <c r="AE64" s="30" t="s">
        <v>1518</v>
      </c>
      <c r="AT64" s="39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1030</v>
      </c>
      <c r="BC64" s="30" t="s">
        <v>1028</v>
      </c>
      <c r="BD64" s="30" t="s">
        <v>128</v>
      </c>
      <c r="BE64" s="30" t="s">
        <v>428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1219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4"/>
      <c r="U65" s="30" t="s">
        <v>442</v>
      </c>
      <c r="V65" s="31"/>
      <c r="W65" s="31"/>
      <c r="X65" s="31"/>
      <c r="Y65" s="31"/>
      <c r="Z65" s="31"/>
      <c r="AB65" s="30"/>
      <c r="AE65" s="30" t="s">
        <v>318</v>
      </c>
      <c r="AG65" s="31"/>
      <c r="AH65" s="31"/>
      <c r="AT65" s="39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1030</v>
      </c>
      <c r="BC65" s="30" t="s">
        <v>1028</v>
      </c>
      <c r="BD65" s="30" t="s">
        <v>128</v>
      </c>
      <c r="BE65" s="30" t="s">
        <v>428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1220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4"/>
      <c r="U66" s="30" t="s">
        <v>442</v>
      </c>
      <c r="V66" s="31"/>
      <c r="W66" s="31"/>
      <c r="X66" s="31"/>
      <c r="Y66" s="31"/>
      <c r="Z66" s="31"/>
      <c r="AB66" s="30"/>
      <c r="AE66" s="30" t="s">
        <v>318</v>
      </c>
      <c r="AG66" s="31"/>
      <c r="AH66" s="31"/>
      <c r="AT66" s="39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1030</v>
      </c>
      <c r="BC66" s="30" t="s">
        <v>1028</v>
      </c>
      <c r="BD66" s="30" t="s">
        <v>128</v>
      </c>
      <c r="BE66" s="30" t="s">
        <v>428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1221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4"/>
      <c r="U67" s="30" t="s">
        <v>442</v>
      </c>
      <c r="V67" s="31"/>
      <c r="W67" s="31"/>
      <c r="X67" s="31"/>
      <c r="Y67" s="31"/>
      <c r="Z67" s="31"/>
      <c r="AB67" s="30"/>
      <c r="AE67" s="30" t="s">
        <v>318</v>
      </c>
      <c r="AG67" s="31"/>
      <c r="AH67" s="31"/>
      <c r="AT67" s="39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1030</v>
      </c>
      <c r="BC67" s="30" t="s">
        <v>1028</v>
      </c>
      <c r="BD67" s="30" t="s">
        <v>128</v>
      </c>
      <c r="BE67" s="30" t="s">
        <v>428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1357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4"/>
      <c r="U68" s="30" t="s">
        <v>442</v>
      </c>
      <c r="V68" s="31"/>
      <c r="W68" s="31"/>
      <c r="X68" s="31"/>
      <c r="Y68" s="31"/>
      <c r="Z68" s="31"/>
      <c r="AB68" s="30"/>
      <c r="AE68" s="30" t="s">
        <v>318</v>
      </c>
      <c r="AG68" s="31"/>
      <c r="AH68" s="31"/>
      <c r="AT68" s="39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1029</v>
      </c>
      <c r="BC68" s="30" t="s">
        <v>1031</v>
      </c>
      <c r="BD68" s="30" t="s">
        <v>128</v>
      </c>
      <c r="BE68" s="30" t="s">
        <v>429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1356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4"/>
      <c r="U69" s="30" t="s">
        <v>442</v>
      </c>
      <c r="V69" s="31"/>
      <c r="W69" s="31"/>
      <c r="X69" s="31"/>
      <c r="Y69" s="31"/>
      <c r="Z69" s="31"/>
      <c r="AB69" s="30"/>
      <c r="AE69" s="30" t="s">
        <v>318</v>
      </c>
      <c r="AG69" s="31"/>
      <c r="AH69" s="31"/>
      <c r="AT69" s="39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1029</v>
      </c>
      <c r="BC69" s="30" t="s">
        <v>1031</v>
      </c>
      <c r="BD69" s="30" t="s">
        <v>128</v>
      </c>
      <c r="BE69" s="30" t="s">
        <v>429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1222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4"/>
      <c r="U70" s="30" t="s">
        <v>442</v>
      </c>
      <c r="V70" s="31"/>
      <c r="W70" s="31"/>
      <c r="X70" s="31"/>
      <c r="Y70" s="31"/>
      <c r="Z70" s="31"/>
      <c r="AB70" s="30"/>
      <c r="AE70" s="30" t="s">
        <v>318</v>
      </c>
      <c r="AG70" s="31"/>
      <c r="AH70" s="31"/>
      <c r="AT70" s="39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1030</v>
      </c>
      <c r="BC70" s="30" t="s">
        <v>1028</v>
      </c>
      <c r="BD70" s="30" t="s">
        <v>128</v>
      </c>
      <c r="BE70" s="30" t="s">
        <v>428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4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427</v>
      </c>
      <c r="BC71" s="30" t="s">
        <v>36</v>
      </c>
      <c r="BD71" s="30" t="s">
        <v>37</v>
      </c>
      <c r="BE71" s="30" t="s">
        <v>1123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4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427</v>
      </c>
      <c r="BC72" s="30" t="s">
        <v>36</v>
      </c>
      <c r="BD72" s="30" t="s">
        <v>37</v>
      </c>
      <c r="BE72" s="30" t="s">
        <v>1123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4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427</v>
      </c>
      <c r="BC73" s="30" t="s">
        <v>36</v>
      </c>
      <c r="BD73" s="30" t="s">
        <v>37</v>
      </c>
      <c r="BE73" s="30" t="s">
        <v>1123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4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427</v>
      </c>
      <c r="BC74" s="30" t="s">
        <v>36</v>
      </c>
      <c r="BD74" s="30" t="s">
        <v>37</v>
      </c>
      <c r="BE74" s="30" t="s">
        <v>1123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4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427</v>
      </c>
      <c r="BC75" s="30" t="s">
        <v>36</v>
      </c>
      <c r="BD75" s="30" t="s">
        <v>37</v>
      </c>
      <c r="BE75" s="30" t="s">
        <v>1123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4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427</v>
      </c>
      <c r="BC76" s="30" t="s">
        <v>36</v>
      </c>
      <c r="BD76" s="30" t="s">
        <v>37</v>
      </c>
      <c r="BE76" s="30" t="s">
        <v>1123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4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1251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427</v>
      </c>
      <c r="BC77" s="30" t="s">
        <v>36</v>
      </c>
      <c r="BD77" s="30" t="s">
        <v>37</v>
      </c>
      <c r="BE77" s="30" t="s">
        <v>1123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4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1251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427</v>
      </c>
      <c r="BC78" s="30" t="s">
        <v>36</v>
      </c>
      <c r="BD78" s="30" t="s">
        <v>37</v>
      </c>
      <c r="BE78" s="30" t="s">
        <v>1123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4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1252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427</v>
      </c>
      <c r="BC79" s="30" t="s">
        <v>36</v>
      </c>
      <c r="BD79" s="30" t="s">
        <v>37</v>
      </c>
      <c r="BE79" s="30" t="s">
        <v>1123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4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1251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427</v>
      </c>
      <c r="BC80" s="30" t="s">
        <v>36</v>
      </c>
      <c r="BD80" s="30" t="s">
        <v>37</v>
      </c>
      <c r="BE80" s="30" t="s">
        <v>1123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4"/>
      <c r="U81" s="30"/>
      <c r="V81" s="31"/>
      <c r="W81" s="31"/>
      <c r="X81" s="31"/>
      <c r="Y81" s="31"/>
      <c r="Z81" s="31"/>
      <c r="AB81" s="30" t="s">
        <v>31</v>
      </c>
      <c r="AC81" s="38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1251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427</v>
      </c>
      <c r="BC81" s="30" t="s">
        <v>36</v>
      </c>
      <c r="BD81" s="30" t="s">
        <v>37</v>
      </c>
      <c r="BE81" s="30" t="s">
        <v>1123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4"/>
      <c r="U82" s="30" t="s">
        <v>442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427</v>
      </c>
      <c r="BC82" s="30" t="s">
        <v>36</v>
      </c>
      <c r="BD82" s="30" t="s">
        <v>37</v>
      </c>
      <c r="BE82" s="30" t="s">
        <v>1123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4"/>
      <c r="U83" s="30" t="s">
        <v>442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427</v>
      </c>
      <c r="BC83" s="30" t="s">
        <v>36</v>
      </c>
      <c r="BD83" s="30" t="s">
        <v>37</v>
      </c>
      <c r="BE83" s="30" t="s">
        <v>1123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0">
        <v>1352</v>
      </c>
      <c r="B84" s="30" t="s">
        <v>26</v>
      </c>
      <c r="C84" s="30" t="s">
        <v>446</v>
      </c>
      <c r="D84" s="30" t="s">
        <v>334</v>
      </c>
      <c r="E84" s="30" t="s">
        <v>444</v>
      </c>
      <c r="F84" s="36" t="str">
        <f>IF(ISBLANK(Table2[[#This Row],[unique_id]]), "", PROPER(SUBSTITUTE(Table2[[#This Row],[unique_id]], "_", " ")))</f>
        <v>Graph Break</v>
      </c>
      <c r="G84" s="30" t="s">
        <v>445</v>
      </c>
      <c r="H84" s="30" t="s">
        <v>59</v>
      </c>
      <c r="I84" s="30" t="s">
        <v>59</v>
      </c>
      <c r="O84" s="31"/>
      <c r="P84" s="30"/>
      <c r="T84" s="34"/>
      <c r="U84" s="30" t="s">
        <v>442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4"/>
      <c r="U85" s="30" t="s">
        <v>442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427</v>
      </c>
      <c r="BC85" s="30" t="s">
        <v>36</v>
      </c>
      <c r="BD85" s="30" t="s">
        <v>37</v>
      </c>
      <c r="BE85" s="30" t="s">
        <v>1123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4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427</v>
      </c>
      <c r="BC86" s="30" t="s">
        <v>36</v>
      </c>
      <c r="BD86" s="30" t="s">
        <v>37</v>
      </c>
      <c r="BE86" s="30" t="s">
        <v>1123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4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4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427</v>
      </c>
      <c r="BC88" s="30" t="s">
        <v>36</v>
      </c>
      <c r="BD88" s="30" t="s">
        <v>37</v>
      </c>
      <c r="BE88" s="30" t="s">
        <v>1123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4"/>
      <c r="U89" s="30" t="s">
        <v>442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427</v>
      </c>
      <c r="BC89" s="30" t="s">
        <v>36</v>
      </c>
      <c r="BD89" s="30" t="s">
        <v>37</v>
      </c>
      <c r="BE89" s="30" t="s">
        <v>1123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4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427</v>
      </c>
      <c r="BC90" s="30" t="s">
        <v>36</v>
      </c>
      <c r="BD90" s="30" t="s">
        <v>37</v>
      </c>
      <c r="BE90" s="30" t="s">
        <v>1123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4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427</v>
      </c>
      <c r="BC91" s="30" t="s">
        <v>36</v>
      </c>
      <c r="BD91" s="30" t="s">
        <v>37</v>
      </c>
      <c r="BE91" s="30" t="s">
        <v>1123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0">
        <v>1361</v>
      </c>
      <c r="B92" s="30" t="s">
        <v>26</v>
      </c>
      <c r="C92" s="30" t="s">
        <v>446</v>
      </c>
      <c r="D92" s="30" t="s">
        <v>334</v>
      </c>
      <c r="E92" s="30" t="s">
        <v>444</v>
      </c>
      <c r="F92" s="36" t="str">
        <f>IF(ISBLANK(Table2[[#This Row],[unique_id]]), "", PROPER(SUBSTITUTE(Table2[[#This Row],[unique_id]], "_", " ")))</f>
        <v>Graph Break</v>
      </c>
      <c r="G92" s="30" t="s">
        <v>445</v>
      </c>
      <c r="H92" s="30" t="s">
        <v>59</v>
      </c>
      <c r="I92" s="30" t="s">
        <v>59</v>
      </c>
      <c r="O92" s="31"/>
      <c r="P92" s="30"/>
      <c r="T92" s="34"/>
      <c r="U92" s="30" t="s">
        <v>442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661</v>
      </c>
      <c r="F93" s="36" t="str">
        <f>IF(ISBLANK(Table2[[#This Row],[unique_id]]), "", PROPER(SUBSTITUTE(Table2[[#This Row],[unique_id]], "_", " ")))</f>
        <v>Home Security</v>
      </c>
      <c r="G93" s="30" t="s">
        <v>659</v>
      </c>
      <c r="H93" s="30" t="s">
        <v>311</v>
      </c>
      <c r="I93" s="30" t="s">
        <v>132</v>
      </c>
      <c r="J93" s="30" t="s">
        <v>660</v>
      </c>
      <c r="M93" s="30" t="s">
        <v>257</v>
      </c>
      <c r="O93" s="31"/>
      <c r="P93" s="30"/>
      <c r="T93" s="34"/>
      <c r="U93" s="30"/>
      <c r="V93" s="31"/>
      <c r="W93" s="31"/>
      <c r="X93" s="31"/>
      <c r="Y93" s="31"/>
      <c r="Z93" s="31"/>
      <c r="AB93" s="30"/>
      <c r="AE93" s="30" t="s">
        <v>674</v>
      </c>
      <c r="AG93" s="31"/>
      <c r="AH93" s="31"/>
      <c r="AT93" s="39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704</v>
      </c>
      <c r="BK93" s="41"/>
      <c r="BL93" s="38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447</v>
      </c>
      <c r="F94" s="36" t="str">
        <f>IF(ISBLANK(Table2[[#This Row],[unique_id]]), "", PROPER(SUBSTITUTE(Table2[[#This Row],[unique_id]], "_", " ")))</f>
        <v>Home Movie</v>
      </c>
      <c r="G94" s="30" t="s">
        <v>452</v>
      </c>
      <c r="H94" s="30" t="s">
        <v>311</v>
      </c>
      <c r="I94" s="30" t="s">
        <v>132</v>
      </c>
      <c r="J94" s="30" t="s">
        <v>481</v>
      </c>
      <c r="M94" s="30" t="s">
        <v>257</v>
      </c>
      <c r="O94" s="31"/>
      <c r="P94" s="30"/>
      <c r="T94" s="34"/>
      <c r="U94" s="30"/>
      <c r="V94" s="31"/>
      <c r="W94" s="31"/>
      <c r="X94" s="31"/>
      <c r="Y94" s="31"/>
      <c r="Z94" s="31"/>
      <c r="AB94" s="30"/>
      <c r="AE94" s="30" t="s">
        <v>440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704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6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483</v>
      </c>
      <c r="M95" s="30" t="s">
        <v>257</v>
      </c>
      <c r="O95" s="31"/>
      <c r="P95" s="30"/>
      <c r="T95" s="34"/>
      <c r="U95" s="30"/>
      <c r="V95" s="31"/>
      <c r="W95" s="31"/>
      <c r="X95" s="31"/>
      <c r="Y95" s="31"/>
      <c r="Z95" s="31"/>
      <c r="AB95" s="30"/>
      <c r="AE95" s="30" t="s">
        <v>312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704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439</v>
      </c>
      <c r="F96" s="36" t="str">
        <f>IF(ISBLANK(Table2[[#This Row],[unique_id]]), "", PROPER(SUBSTITUTE(Table2[[#This Row],[unique_id]], "_", " ")))</f>
        <v>Home Reset</v>
      </c>
      <c r="G96" s="30" t="s">
        <v>453</v>
      </c>
      <c r="H96" s="30" t="s">
        <v>311</v>
      </c>
      <c r="I96" s="30" t="s">
        <v>132</v>
      </c>
      <c r="J96" s="30" t="s">
        <v>482</v>
      </c>
      <c r="M96" s="30" t="s">
        <v>257</v>
      </c>
      <c r="O96" s="31"/>
      <c r="P96" s="30"/>
      <c r="T96" s="34"/>
      <c r="U96" s="30"/>
      <c r="V96" s="31"/>
      <c r="W96" s="31"/>
      <c r="X96" s="31"/>
      <c r="Y96" s="31"/>
      <c r="Z96" s="31"/>
      <c r="AB96" s="30"/>
      <c r="AE96" s="30" t="s">
        <v>441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704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678</v>
      </c>
      <c r="D97" s="30" t="s">
        <v>679</v>
      </c>
      <c r="E97" s="30" t="s">
        <v>680</v>
      </c>
      <c r="F97" s="36" t="str">
        <f>IF(ISBLANK(Table2[[#This Row],[unique_id]]), "", PROPER(SUBSTITUTE(Table2[[#This Row],[unique_id]], "_", " ")))</f>
        <v>Home Secure Back Door Off</v>
      </c>
      <c r="G97" s="30" t="s">
        <v>681</v>
      </c>
      <c r="H97" s="30" t="s">
        <v>311</v>
      </c>
      <c r="I97" s="30" t="s">
        <v>132</v>
      </c>
      <c r="K97" s="30" t="s">
        <v>682</v>
      </c>
      <c r="L97" s="30" t="s">
        <v>685</v>
      </c>
      <c r="O97" s="31"/>
      <c r="P97" s="30"/>
      <c r="T97" s="34"/>
      <c r="U97" s="30"/>
      <c r="V97" s="31"/>
      <c r="W97" s="31"/>
      <c r="X97" s="31"/>
      <c r="Y97" s="31"/>
      <c r="Z97" s="31"/>
      <c r="AB97" s="30"/>
      <c r="AE97" s="30" t="s">
        <v>686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678</v>
      </c>
      <c r="D98" s="30" t="s">
        <v>679</v>
      </c>
      <c r="E98" s="30" t="s">
        <v>687</v>
      </c>
      <c r="F98" s="36" t="str">
        <f>IF(ISBLANK(Table2[[#This Row],[unique_id]]), "", PROPER(SUBSTITUTE(Table2[[#This Row],[unique_id]], "_", " ")))</f>
        <v>Home Secure Front Door Off</v>
      </c>
      <c r="G98" s="30" t="s">
        <v>688</v>
      </c>
      <c r="H98" s="30" t="s">
        <v>311</v>
      </c>
      <c r="I98" s="30" t="s">
        <v>132</v>
      </c>
      <c r="K98" s="30" t="s">
        <v>689</v>
      </c>
      <c r="L98" s="30" t="s">
        <v>685</v>
      </c>
      <c r="O98" s="31"/>
      <c r="P98" s="30"/>
      <c r="T98" s="34"/>
      <c r="U98" s="30"/>
      <c r="V98" s="31"/>
      <c r="W98" s="31"/>
      <c r="X98" s="31"/>
      <c r="Y98" s="31"/>
      <c r="Z98" s="31"/>
      <c r="AB98" s="30"/>
      <c r="AE98" s="30" t="s">
        <v>686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678</v>
      </c>
      <c r="D99" s="30" t="s">
        <v>679</v>
      </c>
      <c r="E99" s="30" t="s">
        <v>690</v>
      </c>
      <c r="F99" s="36" t="str">
        <f>IF(ISBLANK(Table2[[#This Row],[unique_id]]), "", PROPER(SUBSTITUTE(Table2[[#This Row],[unique_id]], "_", " ")))</f>
        <v>Home Sleep On</v>
      </c>
      <c r="G99" s="30" t="s">
        <v>1531</v>
      </c>
      <c r="H99" s="30" t="s">
        <v>311</v>
      </c>
      <c r="I99" s="30" t="s">
        <v>132</v>
      </c>
      <c r="K99" s="30" t="s">
        <v>692</v>
      </c>
      <c r="L99" s="30" t="s">
        <v>693</v>
      </c>
      <c r="O99" s="31"/>
      <c r="P99" s="30"/>
      <c r="T99" s="34"/>
      <c r="U99" s="30"/>
      <c r="V99" s="31"/>
      <c r="W99" s="31"/>
      <c r="X99" s="31"/>
      <c r="Y99" s="31"/>
      <c r="Z99" s="31"/>
      <c r="AB99" s="30"/>
      <c r="AE99" s="30" t="s">
        <v>312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678</v>
      </c>
      <c r="D100" s="30" t="s">
        <v>679</v>
      </c>
      <c r="E100" s="30" t="s">
        <v>691</v>
      </c>
      <c r="F100" s="36" t="str">
        <f>IF(ISBLANK(Table2[[#This Row],[unique_id]]), "", PROPER(SUBSTITUTE(Table2[[#This Row],[unique_id]], "_", " ")))</f>
        <v>Home Sleep Off</v>
      </c>
      <c r="G100" s="30" t="s">
        <v>1532</v>
      </c>
      <c r="H100" s="30" t="s">
        <v>311</v>
      </c>
      <c r="I100" s="30" t="s">
        <v>132</v>
      </c>
      <c r="K100" s="30" t="s">
        <v>692</v>
      </c>
      <c r="L100" s="30" t="s">
        <v>685</v>
      </c>
      <c r="O100" s="31"/>
      <c r="P100" s="30"/>
      <c r="T100" s="34"/>
      <c r="U100" s="30"/>
      <c r="V100" s="31"/>
      <c r="W100" s="31"/>
      <c r="X100" s="31"/>
      <c r="Y100" s="31"/>
      <c r="Z100" s="31"/>
      <c r="AB100" s="30"/>
      <c r="AE100" s="30" t="s">
        <v>694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0">
        <v>1450</v>
      </c>
      <c r="B101" s="30" t="s">
        <v>26</v>
      </c>
      <c r="C101" s="30" t="s">
        <v>820</v>
      </c>
      <c r="D101" s="30" t="s">
        <v>148</v>
      </c>
      <c r="E101" s="34" t="s">
        <v>995</v>
      </c>
      <c r="F101" s="36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1502</v>
      </c>
      <c r="I101" s="30" t="s">
        <v>132</v>
      </c>
      <c r="O101" s="31" t="s">
        <v>800</v>
      </c>
      <c r="P101" s="30" t="s">
        <v>165</v>
      </c>
      <c r="Q101" s="30" t="s">
        <v>773</v>
      </c>
      <c r="R101" s="30" t="s">
        <v>783</v>
      </c>
      <c r="S101" s="30" t="str">
        <f>Table2[[#This Row],[friendly_name]]</f>
        <v>Coffee Machine</v>
      </c>
      <c r="T101" s="34" t="s">
        <v>1126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39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38" t="s">
        <v>362</v>
      </c>
      <c r="BD101" s="30" t="s">
        <v>233</v>
      </c>
      <c r="BE101" s="30" t="s">
        <v>363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853</v>
      </c>
      <c r="F102" s="36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1502</v>
      </c>
      <c r="I102" s="30" t="s">
        <v>132</v>
      </c>
      <c r="J102" s="30" t="s">
        <v>135</v>
      </c>
      <c r="M102" s="30" t="s">
        <v>257</v>
      </c>
      <c r="O102" s="31" t="s">
        <v>800</v>
      </c>
      <c r="P102" s="30" t="s">
        <v>165</v>
      </c>
      <c r="Q102" s="30" t="s">
        <v>773</v>
      </c>
      <c r="R102" s="30" t="s">
        <v>783</v>
      </c>
      <c r="S102" s="30" t="str">
        <f>Table2[[#This Row],[friendly_name]]</f>
        <v>Coffee Machine</v>
      </c>
      <c r="T102" s="34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247</v>
      </c>
      <c r="AG102" s="31"/>
      <c r="AH102" s="31"/>
      <c r="AT102" s="39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362</v>
      </c>
      <c r="BD102" s="30" t="s">
        <v>233</v>
      </c>
      <c r="BE102" s="30" t="s">
        <v>363</v>
      </c>
      <c r="BF102" s="30" t="s">
        <v>206</v>
      </c>
      <c r="BI102" s="30" t="s">
        <v>1013</v>
      </c>
      <c r="BJ102" s="30" t="s">
        <v>1392</v>
      </c>
      <c r="BK102" s="30" t="s">
        <v>347</v>
      </c>
      <c r="BL102" s="30" t="s">
        <v>1441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415</v>
      </c>
      <c r="F103" s="36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732</v>
      </c>
      <c r="M103" s="30" t="s">
        <v>136</v>
      </c>
      <c r="O103" s="31" t="s">
        <v>800</v>
      </c>
      <c r="P103" s="30" t="s">
        <v>165</v>
      </c>
      <c r="Q103" s="30" t="s">
        <v>772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4" t="s">
        <v>767</v>
      </c>
      <c r="U103" s="30"/>
      <c r="V103" s="31"/>
      <c r="W103" s="31"/>
      <c r="X103" s="31"/>
      <c r="Y103" s="31"/>
      <c r="Z103" s="31"/>
      <c r="AB103" s="30"/>
      <c r="AE103" s="30" t="s">
        <v>243</v>
      </c>
      <c r="AG103" s="31"/>
      <c r="AH103" s="31"/>
      <c r="AT103" s="39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479</v>
      </c>
      <c r="BC103" s="30" t="s">
        <v>372</v>
      </c>
      <c r="BD103" s="30" t="s">
        <v>133</v>
      </c>
      <c r="BE103" s="30" t="s">
        <v>371</v>
      </c>
      <c r="BF103" s="30" t="s">
        <v>130</v>
      </c>
      <c r="BJ103" s="30" t="s">
        <v>1392</v>
      </c>
      <c r="BK103" s="30" t="s">
        <v>373</v>
      </c>
      <c r="BL103" s="30" t="s">
        <v>1418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416</v>
      </c>
      <c r="F104" s="36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732</v>
      </c>
      <c r="M104" s="30" t="s">
        <v>136</v>
      </c>
      <c r="O104" s="31" t="s">
        <v>800</v>
      </c>
      <c r="P104" s="30" t="s">
        <v>165</v>
      </c>
      <c r="Q104" s="30" t="s">
        <v>772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4" t="s">
        <v>767</v>
      </c>
      <c r="U104" s="30"/>
      <c r="V104" s="31"/>
      <c r="W104" s="31"/>
      <c r="X104" s="31"/>
      <c r="Y104" s="31"/>
      <c r="Z104" s="31"/>
      <c r="AB104" s="30"/>
      <c r="AE104" s="30" t="s">
        <v>243</v>
      </c>
      <c r="AG104" s="31"/>
      <c r="AH104" s="31"/>
      <c r="AT104" s="39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479</v>
      </c>
      <c r="BC104" s="30" t="s">
        <v>372</v>
      </c>
      <c r="BD104" s="30" t="s">
        <v>133</v>
      </c>
      <c r="BE104" s="30" t="s">
        <v>371</v>
      </c>
      <c r="BF104" s="30" t="s">
        <v>127</v>
      </c>
      <c r="BJ104" s="30" t="s">
        <v>1392</v>
      </c>
      <c r="BK104" s="30" t="s">
        <v>374</v>
      </c>
      <c r="BL104" s="30" t="s">
        <v>1419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417</v>
      </c>
      <c r="F105" s="36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479</v>
      </c>
      <c r="M105" s="30" t="s">
        <v>136</v>
      </c>
      <c r="O105" s="31" t="s">
        <v>800</v>
      </c>
      <c r="P105" s="30" t="s">
        <v>165</v>
      </c>
      <c r="Q105" s="30" t="s">
        <v>772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4" t="s">
        <v>767</v>
      </c>
      <c r="U105" s="30"/>
      <c r="V105" s="31"/>
      <c r="W105" s="31"/>
      <c r="X105" s="31"/>
      <c r="Y105" s="31"/>
      <c r="Z105" s="31"/>
      <c r="AB105" s="30"/>
      <c r="AE105" s="30" t="s">
        <v>243</v>
      </c>
      <c r="AG105" s="31"/>
      <c r="AH105" s="31"/>
      <c r="AT105" s="39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479</v>
      </c>
      <c r="BC105" s="30" t="s">
        <v>372</v>
      </c>
      <c r="BD105" s="30" t="s">
        <v>133</v>
      </c>
      <c r="BE105" s="30" t="s">
        <v>371</v>
      </c>
      <c r="BF105" s="30" t="s">
        <v>192</v>
      </c>
      <c r="BJ105" s="30" t="s">
        <v>1392</v>
      </c>
      <c r="BK105" s="30" t="s">
        <v>377</v>
      </c>
      <c r="BL105" s="30" t="s">
        <v>1420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customHeight="1" x14ac:dyDescent="0.2">
      <c r="A106" s="30">
        <v>1503</v>
      </c>
      <c r="B106" s="30" t="s">
        <v>26</v>
      </c>
      <c r="C106" s="30" t="s">
        <v>820</v>
      </c>
      <c r="D106" s="30" t="s">
        <v>148</v>
      </c>
      <c r="E106" s="34" t="s">
        <v>946</v>
      </c>
      <c r="F106" s="36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800</v>
      </c>
      <c r="P106" s="30"/>
      <c r="T10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39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479</v>
      </c>
      <c r="BC106" s="30" t="s">
        <v>361</v>
      </c>
      <c r="BD106" s="30" t="s">
        <v>233</v>
      </c>
      <c r="BE106" s="30" t="s">
        <v>364</v>
      </c>
      <c r="BF106" s="30" t="s">
        <v>206</v>
      </c>
      <c r="BK106" s="36"/>
      <c r="BL106" s="36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944</v>
      </c>
      <c r="F107" s="36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800</v>
      </c>
      <c r="P107" s="30"/>
      <c r="T107" s="3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243</v>
      </c>
      <c r="AG107" s="31"/>
      <c r="AH107" s="31"/>
      <c r="AT107" s="39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479</v>
      </c>
      <c r="BC107" s="30" t="s">
        <v>361</v>
      </c>
      <c r="BD107" s="30" t="s">
        <v>233</v>
      </c>
      <c r="BE107" s="30" t="s">
        <v>364</v>
      </c>
      <c r="BF107" s="30" t="s">
        <v>206</v>
      </c>
      <c r="BI107" s="30" t="s">
        <v>1012</v>
      </c>
      <c r="BJ107" s="30" t="s">
        <v>1392</v>
      </c>
      <c r="BK107" s="36" t="s">
        <v>365</v>
      </c>
      <c r="BL107" s="36" t="s">
        <v>1421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customHeight="1" x14ac:dyDescent="0.2">
      <c r="A108" s="30">
        <v>1505</v>
      </c>
      <c r="B108" s="30" t="s">
        <v>26</v>
      </c>
      <c r="C108" s="30" t="s">
        <v>820</v>
      </c>
      <c r="D108" s="30" t="s">
        <v>148</v>
      </c>
      <c r="E108" s="34" t="s">
        <v>941</v>
      </c>
      <c r="F108" s="36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800</v>
      </c>
      <c r="P108" s="30" t="s">
        <v>165</v>
      </c>
      <c r="Q108" s="30" t="s">
        <v>772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4" t="s">
        <v>1128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39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479</v>
      </c>
      <c r="BC108" s="30" t="s">
        <v>936</v>
      </c>
      <c r="BD108" s="30" t="s">
        <v>1173</v>
      </c>
      <c r="BE108" s="30" t="s">
        <v>908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 x14ac:dyDescent="0.2">
      <c r="A109" s="30">
        <v>1506</v>
      </c>
      <c r="B109" s="30" t="s">
        <v>26</v>
      </c>
      <c r="C109" s="30" t="s">
        <v>705</v>
      </c>
      <c r="D109" s="30" t="s">
        <v>129</v>
      </c>
      <c r="E109" s="30" t="s">
        <v>843</v>
      </c>
      <c r="F109" s="36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479</v>
      </c>
      <c r="M109" s="30" t="s">
        <v>136</v>
      </c>
      <c r="O109" s="31" t="s">
        <v>800</v>
      </c>
      <c r="P109" s="30" t="s">
        <v>165</v>
      </c>
      <c r="Q109" s="30" t="s">
        <v>772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42" t="s">
        <v>1170</v>
      </c>
      <c r="AB109" s="30"/>
      <c r="AE109" s="30" t="s">
        <v>243</v>
      </c>
      <c r="AF109" s="30">
        <v>10</v>
      </c>
      <c r="AG109" s="31" t="s">
        <v>34</v>
      </c>
      <c r="AH109" s="31" t="s">
        <v>918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937</v>
      </c>
      <c r="AO109" s="30" t="s">
        <v>938</v>
      </c>
      <c r="AP109" s="30" t="s">
        <v>927</v>
      </c>
      <c r="AQ109" s="30" t="s">
        <v>928</v>
      </c>
      <c r="AR109" s="30" t="s">
        <v>1004</v>
      </c>
      <c r="AS109" s="30">
        <v>1</v>
      </c>
      <c r="AT109" s="40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479</v>
      </c>
      <c r="BC109" s="30" t="s">
        <v>936</v>
      </c>
      <c r="BD109" s="30" t="s">
        <v>1173</v>
      </c>
      <c r="BE109" s="30" t="s">
        <v>908</v>
      </c>
      <c r="BF109" s="30" t="s">
        <v>206</v>
      </c>
      <c r="BJ109" s="30" t="s">
        <v>1392</v>
      </c>
      <c r="BK109" s="30" t="s">
        <v>945</v>
      </c>
      <c r="BL109" s="30" t="s">
        <v>1422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customHeight="1" x14ac:dyDescent="0.2">
      <c r="A110" s="30">
        <v>1507</v>
      </c>
      <c r="B110" s="30" t="s">
        <v>26</v>
      </c>
      <c r="C110" s="30" t="s">
        <v>705</v>
      </c>
      <c r="D110" s="30" t="s">
        <v>27</v>
      </c>
      <c r="E110" s="30" t="s">
        <v>947</v>
      </c>
      <c r="F110" s="36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4"/>
      <c r="U110" s="30"/>
      <c r="V110" s="31"/>
      <c r="W110" s="31"/>
      <c r="X110" s="31"/>
      <c r="Y110" s="31"/>
      <c r="Z110" s="31"/>
      <c r="AB110" s="30" t="s">
        <v>31</v>
      </c>
      <c r="AC110" s="30" t="s">
        <v>328</v>
      </c>
      <c r="AD110" s="30" t="s">
        <v>919</v>
      </c>
      <c r="AF110" s="30">
        <v>10</v>
      </c>
      <c r="AG110" s="31" t="s">
        <v>34</v>
      </c>
      <c r="AH110" s="31" t="s">
        <v>918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937</v>
      </c>
      <c r="AO110" s="30" t="s">
        <v>938</v>
      </c>
      <c r="AP110" s="30" t="s">
        <v>927</v>
      </c>
      <c r="AQ110" s="30" t="s">
        <v>928</v>
      </c>
      <c r="AR110" s="30" t="s">
        <v>1167</v>
      </c>
      <c r="AS110" s="30">
        <v>1</v>
      </c>
      <c r="AT110" s="4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479</v>
      </c>
      <c r="BC110" s="30" t="s">
        <v>936</v>
      </c>
      <c r="BD110" s="30" t="s">
        <v>1173</v>
      </c>
      <c r="BE110" s="30" t="s">
        <v>908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 x14ac:dyDescent="0.2">
      <c r="A111" s="30">
        <v>1508</v>
      </c>
      <c r="B111" s="30" t="s">
        <v>26</v>
      </c>
      <c r="C111" s="30" t="s">
        <v>705</v>
      </c>
      <c r="D111" s="30" t="s">
        <v>27</v>
      </c>
      <c r="E111" s="30" t="s">
        <v>948</v>
      </c>
      <c r="F111" s="36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4"/>
      <c r="U111" s="30"/>
      <c r="V111" s="31"/>
      <c r="W111" s="31"/>
      <c r="X111" s="31"/>
      <c r="Y111" s="31"/>
      <c r="Z111" s="31"/>
      <c r="AB111" s="30" t="s">
        <v>76</v>
      </c>
      <c r="AC111" s="30" t="s">
        <v>329</v>
      </c>
      <c r="AD111" s="30" t="s">
        <v>920</v>
      </c>
      <c r="AF111" s="30">
        <v>10</v>
      </c>
      <c r="AG111" s="31" t="s">
        <v>34</v>
      </c>
      <c r="AH111" s="31" t="s">
        <v>918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937</v>
      </c>
      <c r="AO111" s="30" t="s">
        <v>938</v>
      </c>
      <c r="AP111" s="30" t="s">
        <v>927</v>
      </c>
      <c r="AQ111" s="30" t="s">
        <v>928</v>
      </c>
      <c r="AR111" s="30" t="s">
        <v>1168</v>
      </c>
      <c r="AS111" s="30">
        <v>1</v>
      </c>
      <c r="AT111" s="4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479</v>
      </c>
      <c r="BC111" s="30" t="s">
        <v>936</v>
      </c>
      <c r="BD111" s="30" t="s">
        <v>1173</v>
      </c>
      <c r="BE111" s="30" t="s">
        <v>908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 x14ac:dyDescent="0.2">
      <c r="A112" s="43">
        <v>1509</v>
      </c>
      <c r="B112" s="30" t="s">
        <v>26</v>
      </c>
      <c r="C112" s="30" t="s">
        <v>133</v>
      </c>
      <c r="D112" s="30" t="s">
        <v>129</v>
      </c>
      <c r="E112" s="30" t="s">
        <v>418</v>
      </c>
      <c r="F112" s="36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479</v>
      </c>
      <c r="M112" s="30" t="s">
        <v>136</v>
      </c>
      <c r="O112" s="31" t="s">
        <v>800</v>
      </c>
      <c r="P112" s="30" t="s">
        <v>165</v>
      </c>
      <c r="Q112" s="30" t="s">
        <v>772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4" t="s">
        <v>767</v>
      </c>
      <c r="U112" s="30"/>
      <c r="V112" s="31"/>
      <c r="W112" s="31"/>
      <c r="X112" s="31"/>
      <c r="Y112" s="31"/>
      <c r="Z112" s="31"/>
      <c r="AB112" s="30"/>
      <c r="AE112" s="30" t="s">
        <v>243</v>
      </c>
      <c r="AG112" s="31"/>
      <c r="AH112" s="31"/>
      <c r="AT112" s="39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479</v>
      </c>
      <c r="BC112" s="30" t="s">
        <v>372</v>
      </c>
      <c r="BD112" s="30" t="s">
        <v>133</v>
      </c>
      <c r="BE112" s="30" t="s">
        <v>371</v>
      </c>
      <c r="BF112" s="30" t="s">
        <v>194</v>
      </c>
      <c r="BJ112" s="30" t="s">
        <v>1392</v>
      </c>
      <c r="BK112" s="30" t="s">
        <v>378</v>
      </c>
      <c r="BL112" s="30" t="s">
        <v>1423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419</v>
      </c>
      <c r="F113" s="36" t="str">
        <f>IF(ISBLANK(Table2[[#This Row],[unique_id]]), "", PROPER(SUBSTITUTE(Table2[[#This Row],[unique_id]], "_", " ")))</f>
        <v>Deck Fan</v>
      </c>
      <c r="G113" s="30" t="s">
        <v>359</v>
      </c>
      <c r="H113" s="30" t="s">
        <v>131</v>
      </c>
      <c r="I113" s="30" t="s">
        <v>132</v>
      </c>
      <c r="J113" s="30" t="s">
        <v>733</v>
      </c>
      <c r="M113" s="30" t="s">
        <v>136</v>
      </c>
      <c r="O113" s="31"/>
      <c r="P113" s="30"/>
      <c r="T113" s="34"/>
      <c r="U113" s="30"/>
      <c r="V113" s="31"/>
      <c r="W113" s="31"/>
      <c r="X113" s="31"/>
      <c r="Y113" s="31"/>
      <c r="Z113" s="31"/>
      <c r="AB113" s="30"/>
      <c r="AE113" s="30" t="s">
        <v>243</v>
      </c>
      <c r="AG113" s="31"/>
      <c r="AH113" s="31"/>
      <c r="AT113" s="39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359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420</v>
      </c>
      <c r="F114" s="36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800</v>
      </c>
      <c r="P114" s="30" t="s">
        <v>165</v>
      </c>
      <c r="Q114" s="30" t="s">
        <v>772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4" t="s">
        <v>767</v>
      </c>
      <c r="U114" s="30"/>
      <c r="V114" s="31"/>
      <c r="W114" s="31"/>
      <c r="X114" s="31"/>
      <c r="Y114" s="31"/>
      <c r="Z114" s="31"/>
      <c r="AB114" s="30"/>
      <c r="AE114" s="30" t="s">
        <v>243</v>
      </c>
      <c r="AG114" s="31"/>
      <c r="AH114" s="31"/>
      <c r="AT114" s="39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1055</v>
      </c>
      <c r="BC114" s="30" t="s">
        <v>372</v>
      </c>
      <c r="BD114" s="30" t="s">
        <v>133</v>
      </c>
      <c r="BE114" s="30" t="s">
        <v>371</v>
      </c>
      <c r="BF114" s="30" t="s">
        <v>359</v>
      </c>
      <c r="BJ114" s="30" t="s">
        <v>1392</v>
      </c>
      <c r="BK114" s="30" t="s">
        <v>375</v>
      </c>
      <c r="BL114" s="30" t="s">
        <v>1424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421</v>
      </c>
      <c r="F115" s="36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800</v>
      </c>
      <c r="P115" s="30" t="s">
        <v>165</v>
      </c>
      <c r="Q115" s="30" t="s">
        <v>772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4" t="s">
        <v>767</v>
      </c>
      <c r="U115" s="30"/>
      <c r="V115" s="31"/>
      <c r="W115" s="31"/>
      <c r="X115" s="31"/>
      <c r="Y115" s="31"/>
      <c r="Z115" s="31"/>
      <c r="AB115" s="30"/>
      <c r="AE115" s="30" t="s">
        <v>243</v>
      </c>
      <c r="AG115" s="31"/>
      <c r="AH115" s="31"/>
      <c r="AT115" s="39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1056</v>
      </c>
      <c r="BC115" s="30" t="s">
        <v>372</v>
      </c>
      <c r="BD115" s="30" t="s">
        <v>133</v>
      </c>
      <c r="BE115" s="30" t="s">
        <v>371</v>
      </c>
      <c r="BF115" s="30" t="s">
        <v>359</v>
      </c>
      <c r="BJ115" s="30" t="s">
        <v>1392</v>
      </c>
      <c r="BK115" s="30" t="s">
        <v>376</v>
      </c>
      <c r="BL115" s="38" t="s">
        <v>1425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customHeight="1" x14ac:dyDescent="0.2">
      <c r="A116" s="30">
        <v>1550</v>
      </c>
      <c r="B116" s="30" t="s">
        <v>26</v>
      </c>
      <c r="C116" s="30" t="s">
        <v>820</v>
      </c>
      <c r="D116" s="30" t="s">
        <v>148</v>
      </c>
      <c r="E116" s="44" t="s">
        <v>819</v>
      </c>
      <c r="F116" s="36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457</v>
      </c>
      <c r="I116" s="30" t="s">
        <v>132</v>
      </c>
      <c r="O116" s="31" t="s">
        <v>800</v>
      </c>
      <c r="P116" s="30" t="s">
        <v>165</v>
      </c>
      <c r="Q116" s="30" t="s">
        <v>772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4" t="s">
        <v>821</v>
      </c>
      <c r="U116" s="30"/>
      <c r="V116" s="31"/>
      <c r="W116" s="31"/>
      <c r="X116" s="31"/>
      <c r="Y116" s="42"/>
      <c r="Z116" s="42"/>
      <c r="AA116" s="42"/>
      <c r="AB116" s="30"/>
      <c r="AG116" s="31"/>
      <c r="AH116" s="31"/>
      <c r="AT116" s="45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478</v>
      </c>
      <c r="BC116" s="30" t="s">
        <v>473</v>
      </c>
      <c r="BD116" s="30" t="s">
        <v>456</v>
      </c>
      <c r="BE116" s="30" t="s">
        <v>472</v>
      </c>
      <c r="BF116" s="30" t="s">
        <v>193</v>
      </c>
      <c r="BH116" s="30" t="s">
        <v>697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30">
        <v>1551</v>
      </c>
      <c r="B117" s="30" t="s">
        <v>26</v>
      </c>
      <c r="C117" s="30" t="s">
        <v>456</v>
      </c>
      <c r="D117" s="30" t="s">
        <v>129</v>
      </c>
      <c r="E117" s="36" t="s">
        <v>533</v>
      </c>
      <c r="F117" s="36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457</v>
      </c>
      <c r="I117" s="30" t="s">
        <v>132</v>
      </c>
      <c r="J117" s="30" t="s">
        <v>478</v>
      </c>
      <c r="M117" s="30" t="s">
        <v>136</v>
      </c>
      <c r="O117" s="31"/>
      <c r="P117" s="30"/>
      <c r="T117" s="34"/>
      <c r="U117" s="30"/>
      <c r="V117" s="31"/>
      <c r="W117" s="31" t="s">
        <v>495</v>
      </c>
      <c r="X117" s="31"/>
      <c r="Y117" s="42" t="s">
        <v>768</v>
      </c>
      <c r="Z117" s="42"/>
      <c r="AA117" s="42"/>
      <c r="AB117" s="30"/>
      <c r="AE117" s="30" t="s">
        <v>458</v>
      </c>
      <c r="AG117" s="31"/>
      <c r="AH117" s="31"/>
      <c r="AT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478</v>
      </c>
      <c r="BC117" s="30" t="s">
        <v>473</v>
      </c>
      <c r="BD117" s="30" t="s">
        <v>456</v>
      </c>
      <c r="BE117" s="30" t="s">
        <v>472</v>
      </c>
      <c r="BF117" s="30" t="s">
        <v>193</v>
      </c>
      <c r="BH117" s="30" t="s">
        <v>697</v>
      </c>
      <c r="BK117" s="30" t="s">
        <v>534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customHeight="1" x14ac:dyDescent="0.2">
      <c r="A118" s="30">
        <v>1552</v>
      </c>
      <c r="B118" s="30" t="s">
        <v>26</v>
      </c>
      <c r="C118" s="30" t="s">
        <v>820</v>
      </c>
      <c r="D118" s="30" t="s">
        <v>148</v>
      </c>
      <c r="E118" s="44" t="s">
        <v>818</v>
      </c>
      <c r="F118" s="36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457</v>
      </c>
      <c r="I118" s="30" t="s">
        <v>132</v>
      </c>
      <c r="O118" s="31" t="s">
        <v>800</v>
      </c>
      <c r="P118" s="30" t="s">
        <v>165</v>
      </c>
      <c r="Q118" s="30" t="s">
        <v>772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4" t="s">
        <v>821</v>
      </c>
      <c r="U118" s="30"/>
      <c r="V118" s="31"/>
      <c r="W118" s="31"/>
      <c r="X118" s="31"/>
      <c r="Y118" s="42"/>
      <c r="Z118" s="42"/>
      <c r="AA118" s="42"/>
      <c r="AB118" s="30"/>
      <c r="AG118" s="31"/>
      <c r="AH118" s="31"/>
      <c r="AT118" s="45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478</v>
      </c>
      <c r="BC118" s="30" t="s">
        <v>473</v>
      </c>
      <c r="BD118" s="30" t="s">
        <v>456</v>
      </c>
      <c r="BE118" s="30" t="s">
        <v>472</v>
      </c>
      <c r="BF118" s="30" t="s">
        <v>194</v>
      </c>
      <c r="BH118" s="30" t="s">
        <v>697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30">
        <v>1553</v>
      </c>
      <c r="B119" s="30" t="s">
        <v>26</v>
      </c>
      <c r="C119" s="30" t="s">
        <v>456</v>
      </c>
      <c r="D119" s="30" t="s">
        <v>129</v>
      </c>
      <c r="E119" s="36" t="s">
        <v>461</v>
      </c>
      <c r="F119" s="36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457</v>
      </c>
      <c r="I119" s="30" t="s">
        <v>132</v>
      </c>
      <c r="J119" s="30" t="s">
        <v>478</v>
      </c>
      <c r="M119" s="30" t="s">
        <v>136</v>
      </c>
      <c r="O119" s="31"/>
      <c r="P119" s="30"/>
      <c r="T119" s="34"/>
      <c r="U119" s="30"/>
      <c r="V119" s="31"/>
      <c r="W119" s="31" t="s">
        <v>495</v>
      </c>
      <c r="X119" s="31"/>
      <c r="Y119" s="42" t="s">
        <v>768</v>
      </c>
      <c r="Z119" s="42"/>
      <c r="AA119" s="42"/>
      <c r="AB119" s="30"/>
      <c r="AE119" s="30" t="s">
        <v>458</v>
      </c>
      <c r="AG119" s="31"/>
      <c r="AH119" s="31"/>
      <c r="AT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478</v>
      </c>
      <c r="BC119" s="30" t="s">
        <v>473</v>
      </c>
      <c r="BD119" s="30" t="s">
        <v>456</v>
      </c>
      <c r="BE119" s="30" t="s">
        <v>472</v>
      </c>
      <c r="BF119" s="30" t="s">
        <v>194</v>
      </c>
      <c r="BH119" s="30" t="s">
        <v>697</v>
      </c>
      <c r="BK119" s="30" t="s">
        <v>485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customHeight="1" x14ac:dyDescent="0.2">
      <c r="A120" s="30">
        <v>1554</v>
      </c>
      <c r="B120" s="30" t="s">
        <v>26</v>
      </c>
      <c r="C120" s="30" t="s">
        <v>820</v>
      </c>
      <c r="D120" s="30" t="s">
        <v>148</v>
      </c>
      <c r="E120" s="44" t="s">
        <v>1349</v>
      </c>
      <c r="F120" s="36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457</v>
      </c>
      <c r="I120" s="30" t="s">
        <v>132</v>
      </c>
      <c r="O120" s="31" t="s">
        <v>800</v>
      </c>
      <c r="P120" s="30" t="s">
        <v>165</v>
      </c>
      <c r="Q120" s="30" t="s">
        <v>772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4" t="s">
        <v>821</v>
      </c>
      <c r="U120" s="30"/>
      <c r="V120" s="31"/>
      <c r="W120" s="31"/>
      <c r="X120" s="31"/>
      <c r="Y120" s="42"/>
      <c r="Z120" s="42"/>
      <c r="AA120" s="42"/>
      <c r="AB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478</v>
      </c>
      <c r="BC120" s="30" t="s">
        <v>473</v>
      </c>
      <c r="BD120" s="30" t="s">
        <v>456</v>
      </c>
      <c r="BE120" s="30" t="s">
        <v>472</v>
      </c>
      <c r="BF120" s="30" t="s">
        <v>192</v>
      </c>
      <c r="BH120" s="30" t="s">
        <v>697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0">
        <v>1555</v>
      </c>
      <c r="B121" s="30" t="s">
        <v>26</v>
      </c>
      <c r="C121" s="30" t="s">
        <v>456</v>
      </c>
      <c r="D121" s="30" t="s">
        <v>129</v>
      </c>
      <c r="E121" s="36" t="s">
        <v>1350</v>
      </c>
      <c r="F121" s="36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457</v>
      </c>
      <c r="I121" s="30" t="s">
        <v>132</v>
      </c>
      <c r="J121" s="30" t="s">
        <v>478</v>
      </c>
      <c r="M121" s="30" t="s">
        <v>136</v>
      </c>
      <c r="O121" s="31"/>
      <c r="P121" s="30"/>
      <c r="T121" s="34"/>
      <c r="U121" s="30"/>
      <c r="V121" s="31"/>
      <c r="W121" s="31" t="s">
        <v>495</v>
      </c>
      <c r="X121" s="31"/>
      <c r="Y121" s="42" t="s">
        <v>768</v>
      </c>
      <c r="Z121" s="42"/>
      <c r="AA121" s="42"/>
      <c r="AB121" s="30"/>
      <c r="AE121" s="30" t="s">
        <v>458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478</v>
      </c>
      <c r="BC121" s="30" t="s">
        <v>473</v>
      </c>
      <c r="BD121" s="30" t="s">
        <v>456</v>
      </c>
      <c r="BE121" s="30" t="s">
        <v>472</v>
      </c>
      <c r="BF121" s="30" t="s">
        <v>192</v>
      </c>
      <c r="BH121" s="30" t="s">
        <v>697</v>
      </c>
      <c r="BK121" s="30" t="s">
        <v>1492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customHeight="1" x14ac:dyDescent="0.2">
      <c r="A122" s="30">
        <v>1556</v>
      </c>
      <c r="B122" s="30" t="s">
        <v>26</v>
      </c>
      <c r="C122" s="30" t="s">
        <v>820</v>
      </c>
      <c r="D122" s="30" t="s">
        <v>148</v>
      </c>
      <c r="E122" s="44" t="s">
        <v>1348</v>
      </c>
      <c r="F122" s="36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457</v>
      </c>
      <c r="I122" s="30" t="s">
        <v>132</v>
      </c>
      <c r="O122" s="31" t="s">
        <v>800</v>
      </c>
      <c r="P122" s="30" t="s">
        <v>165</v>
      </c>
      <c r="Q122" s="30" t="s">
        <v>772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4" t="s">
        <v>821</v>
      </c>
      <c r="U122" s="30"/>
      <c r="V122" s="31"/>
      <c r="W122" s="31"/>
      <c r="X122" s="31"/>
      <c r="Y122" s="42"/>
      <c r="Z122" s="42"/>
      <c r="AA122" s="42"/>
      <c r="AB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478</v>
      </c>
      <c r="BC122" s="30" t="s">
        <v>473</v>
      </c>
      <c r="BD122" s="30" t="s">
        <v>456</v>
      </c>
      <c r="BE122" s="30" t="s">
        <v>472</v>
      </c>
      <c r="BF122" s="30" t="s">
        <v>206</v>
      </c>
      <c r="BH122" s="30" t="s">
        <v>697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 x14ac:dyDescent="0.2">
      <c r="A123" s="30">
        <v>1557</v>
      </c>
      <c r="B123" s="30" t="s">
        <v>26</v>
      </c>
      <c r="C123" s="30" t="s">
        <v>456</v>
      </c>
      <c r="D123" s="30" t="s">
        <v>129</v>
      </c>
      <c r="E123" s="36" t="s">
        <v>1347</v>
      </c>
      <c r="F123" s="36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457</v>
      </c>
      <c r="I123" s="30" t="s">
        <v>132</v>
      </c>
      <c r="J123" s="30" t="s">
        <v>478</v>
      </c>
      <c r="M123" s="30" t="s">
        <v>136</v>
      </c>
      <c r="O123" s="31"/>
      <c r="P123" s="30"/>
      <c r="T123" s="34"/>
      <c r="U123" s="30"/>
      <c r="V123" s="31"/>
      <c r="W123" s="31" t="s">
        <v>495</v>
      </c>
      <c r="X123" s="31"/>
      <c r="Y123" s="42" t="s">
        <v>768</v>
      </c>
      <c r="Z123" s="42"/>
      <c r="AA123" s="42"/>
      <c r="AB123" s="30"/>
      <c r="AE123" s="30" t="s">
        <v>458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478</v>
      </c>
      <c r="BC123" s="30" t="s">
        <v>473</v>
      </c>
      <c r="BD123" s="30" t="s">
        <v>456</v>
      </c>
      <c r="BE123" s="30" t="s">
        <v>472</v>
      </c>
      <c r="BF123" s="30" t="s">
        <v>206</v>
      </c>
      <c r="BH123" s="30" t="s">
        <v>697</v>
      </c>
      <c r="BK123" s="30" t="s">
        <v>1351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customHeight="1" x14ac:dyDescent="0.2">
      <c r="A124" s="30">
        <v>1558</v>
      </c>
      <c r="B124" s="30" t="s">
        <v>26</v>
      </c>
      <c r="C124" s="30" t="s">
        <v>1479</v>
      </c>
      <c r="E124" s="46"/>
      <c r="F124" s="30" t="str">
        <f>IF(ISBLANK(Table2[[#This Row],[unique_id]]), "", PROPER(SUBSTITUTE(Table2[[#This Row],[unique_id]], "_", " ")))</f>
        <v/>
      </c>
      <c r="O124" s="31"/>
      <c r="P124" s="30"/>
      <c r="T124" s="34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39"/>
      <c r="AU124" s="39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1479</v>
      </c>
      <c r="BA124" s="30" t="str">
        <f>IF(ISBLANK(Table2[[#This Row],[device_model]]), "", Table2[[#This Row],[device_suggested_area]])</f>
        <v>Home</v>
      </c>
      <c r="BB124" s="30" t="s">
        <v>1483</v>
      </c>
      <c r="BC124" s="30" t="s">
        <v>1480</v>
      </c>
      <c r="BD124" s="30" t="s">
        <v>1479</v>
      </c>
      <c r="BE124" s="30" t="s">
        <v>1481</v>
      </c>
      <c r="BF124" s="30" t="s">
        <v>165</v>
      </c>
      <c r="BJ124" s="30" t="s">
        <v>1391</v>
      </c>
      <c r="BK124" s="47" t="s">
        <v>1482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customHeight="1" x14ac:dyDescent="0.2">
      <c r="A125" s="30">
        <v>1559</v>
      </c>
      <c r="B125" s="30" t="s">
        <v>26</v>
      </c>
      <c r="C125" s="30" t="s">
        <v>446</v>
      </c>
      <c r="D125" s="30" t="s">
        <v>334</v>
      </c>
      <c r="E125" s="30" t="s">
        <v>333</v>
      </c>
      <c r="F125" s="36" t="str">
        <f>IF(ISBLANK(Table2[[#This Row],[unique_id]]), "", PROPER(SUBSTITUTE(Table2[[#This Row],[unique_id]], "_", " ")))</f>
        <v>Column Break</v>
      </c>
      <c r="G125" s="30" t="s">
        <v>330</v>
      </c>
      <c r="H125" s="30" t="s">
        <v>457</v>
      </c>
      <c r="I125" s="30" t="s">
        <v>132</v>
      </c>
      <c r="M125" s="30" t="s">
        <v>331</v>
      </c>
      <c r="N125" s="30" t="s">
        <v>332</v>
      </c>
      <c r="O125" s="31"/>
      <c r="P125" s="30"/>
      <c r="T125" s="34"/>
      <c r="U125" s="30"/>
      <c r="V125" s="31"/>
      <c r="W125" s="31"/>
      <c r="X125" s="31"/>
      <c r="Y125" s="31"/>
      <c r="Z125" s="31"/>
      <c r="AB125" s="30"/>
      <c r="AG125" s="31"/>
      <c r="AH125" s="31"/>
      <c r="AT125" s="39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38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415</v>
      </c>
      <c r="F126" s="36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734</v>
      </c>
      <c r="M126" s="30" t="s">
        <v>136</v>
      </c>
      <c r="O126" s="31" t="s">
        <v>800</v>
      </c>
      <c r="P126" s="30" t="s">
        <v>165</v>
      </c>
      <c r="Q126" s="30" t="s">
        <v>772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4" t="s">
        <v>785</v>
      </c>
      <c r="U126" s="30"/>
      <c r="V126" s="31"/>
      <c r="W126" s="31"/>
      <c r="X126" s="31"/>
      <c r="Y126" s="31"/>
      <c r="Z126" s="31"/>
      <c r="AB126" s="30"/>
      <c r="AE126" s="30" t="s">
        <v>292</v>
      </c>
      <c r="AG126" s="31"/>
      <c r="AH126" s="31"/>
      <c r="AT126" s="39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1601</v>
      </c>
      <c r="B127" s="30" t="s">
        <v>26</v>
      </c>
      <c r="C127" s="30" t="s">
        <v>379</v>
      </c>
      <c r="D127" s="30" t="s">
        <v>137</v>
      </c>
      <c r="E127" s="30" t="s">
        <v>307</v>
      </c>
      <c r="F127" s="36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529</v>
      </c>
      <c r="K127" s="30" t="s">
        <v>906</v>
      </c>
      <c r="M127" s="30" t="s">
        <v>136</v>
      </c>
      <c r="O127" s="31"/>
      <c r="P127" s="30"/>
      <c r="T127" s="34"/>
      <c r="U127" s="30"/>
      <c r="V127" s="31"/>
      <c r="W127" s="31" t="s">
        <v>496</v>
      </c>
      <c r="X127" s="48">
        <v>100</v>
      </c>
      <c r="Y127" s="42" t="s">
        <v>770</v>
      </c>
      <c r="Z127" s="42" t="s">
        <v>1006</v>
      </c>
      <c r="AA127" s="42"/>
      <c r="AB127" s="30"/>
      <c r="AE127" s="30" t="s">
        <v>292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529</v>
      </c>
      <c r="BC127" s="30" t="s">
        <v>571</v>
      </c>
      <c r="BD127" s="30" t="s">
        <v>379</v>
      </c>
      <c r="BE127" s="30" t="s">
        <v>568</v>
      </c>
      <c r="BF127" s="30" t="s">
        <v>130</v>
      </c>
      <c r="BH127" s="30" t="s">
        <v>697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0">
        <v>1602</v>
      </c>
      <c r="B128" s="30" t="s">
        <v>26</v>
      </c>
      <c r="C128" s="30" t="s">
        <v>379</v>
      </c>
      <c r="D128" s="30" t="s">
        <v>137</v>
      </c>
      <c r="E128" s="30" t="s">
        <v>949</v>
      </c>
      <c r="F128" s="36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800</v>
      </c>
      <c r="P128" s="30" t="s">
        <v>165</v>
      </c>
      <c r="Q128" s="30" t="s">
        <v>772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4"/>
      <c r="U128" s="30"/>
      <c r="V128" s="31"/>
      <c r="W128" s="31" t="s">
        <v>495</v>
      </c>
      <c r="X128" s="48">
        <v>100</v>
      </c>
      <c r="Y128" s="42" t="s">
        <v>768</v>
      </c>
      <c r="Z128" s="42" t="s">
        <v>1006</v>
      </c>
      <c r="AA128" s="42"/>
      <c r="AB128" s="30"/>
      <c r="AG128" s="31"/>
      <c r="AH128" s="31"/>
      <c r="AT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1032</v>
      </c>
      <c r="BC128" s="30" t="s">
        <v>571</v>
      </c>
      <c r="BD128" s="30" t="s">
        <v>379</v>
      </c>
      <c r="BE128" s="30" t="s">
        <v>568</v>
      </c>
      <c r="BF128" s="30" t="s">
        <v>130</v>
      </c>
      <c r="BH128" s="30" t="s">
        <v>697</v>
      </c>
      <c r="BK128" s="30" t="s">
        <v>502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customHeight="1" x14ac:dyDescent="0.2">
      <c r="A129" s="30">
        <v>1603</v>
      </c>
      <c r="B129" s="30" t="s">
        <v>26</v>
      </c>
      <c r="C129" s="30" t="s">
        <v>379</v>
      </c>
      <c r="D129" s="30" t="s">
        <v>137</v>
      </c>
      <c r="E129" s="30" t="s">
        <v>308</v>
      </c>
      <c r="F129" s="36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529</v>
      </c>
      <c r="K129" s="30" t="s">
        <v>906</v>
      </c>
      <c r="M129" s="30" t="s">
        <v>136</v>
      </c>
      <c r="O129" s="31"/>
      <c r="P129" s="30"/>
      <c r="T129" s="34"/>
      <c r="U129" s="30"/>
      <c r="V129" s="31"/>
      <c r="W129" s="31" t="s">
        <v>496</v>
      </c>
      <c r="X129" s="48">
        <v>101</v>
      </c>
      <c r="Y129" s="42" t="s">
        <v>770</v>
      </c>
      <c r="Z129" s="42" t="s">
        <v>1006</v>
      </c>
      <c r="AA129" s="42"/>
      <c r="AB129" s="30"/>
      <c r="AE129" s="30" t="s">
        <v>292</v>
      </c>
      <c r="AG129" s="31"/>
      <c r="AH129" s="31"/>
      <c r="AT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529</v>
      </c>
      <c r="BC129" s="30" t="s">
        <v>571</v>
      </c>
      <c r="BD129" s="30" t="s">
        <v>379</v>
      </c>
      <c r="BE129" s="30" t="s">
        <v>568</v>
      </c>
      <c r="BF129" s="30" t="s">
        <v>127</v>
      </c>
      <c r="BH129" s="30" t="s">
        <v>697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0">
        <v>1604</v>
      </c>
      <c r="B130" s="30" t="s">
        <v>26</v>
      </c>
      <c r="C130" s="30" t="s">
        <v>379</v>
      </c>
      <c r="D130" s="30" t="s">
        <v>137</v>
      </c>
      <c r="E130" s="30" t="s">
        <v>950</v>
      </c>
      <c r="F130" s="36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800</v>
      </c>
      <c r="P130" s="30" t="s">
        <v>165</v>
      </c>
      <c r="Q130" s="30" t="s">
        <v>772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4"/>
      <c r="U130" s="30"/>
      <c r="V130" s="31"/>
      <c r="W130" s="31" t="s">
        <v>495</v>
      </c>
      <c r="X130" s="48">
        <v>101</v>
      </c>
      <c r="Y130" s="42" t="s">
        <v>768</v>
      </c>
      <c r="Z130" s="42" t="s">
        <v>1006</v>
      </c>
      <c r="AA130" s="42"/>
      <c r="AB130" s="30"/>
      <c r="AG130" s="31"/>
      <c r="AH130" s="31"/>
      <c r="AT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1032</v>
      </c>
      <c r="BC130" s="30" t="s">
        <v>571</v>
      </c>
      <c r="BD130" s="30" t="s">
        <v>379</v>
      </c>
      <c r="BE130" s="30" t="s">
        <v>568</v>
      </c>
      <c r="BF130" s="30" t="s">
        <v>127</v>
      </c>
      <c r="BH130" s="30" t="s">
        <v>697</v>
      </c>
      <c r="BK130" s="30" t="s">
        <v>527</v>
      </c>
      <c r="BL130" s="30"/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416</v>
      </c>
      <c r="F131" s="36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734</v>
      </c>
      <c r="M131" s="30" t="s">
        <v>136</v>
      </c>
      <c r="O131" s="31" t="s">
        <v>800</v>
      </c>
      <c r="P131" s="30" t="s">
        <v>165</v>
      </c>
      <c r="Q131" s="30" t="s">
        <v>772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4" t="s">
        <v>786</v>
      </c>
      <c r="U131" s="30"/>
      <c r="V131" s="31"/>
      <c r="W131" s="31"/>
      <c r="X131" s="31"/>
      <c r="Y131" s="31"/>
      <c r="Z131" s="31"/>
      <c r="AB131" s="30"/>
      <c r="AE131" s="30" t="s">
        <v>292</v>
      </c>
      <c r="AG131" s="31"/>
      <c r="AH131" s="31"/>
      <c r="AT131" s="39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 x14ac:dyDescent="0.2">
      <c r="A132" s="30">
        <v>1606</v>
      </c>
      <c r="B132" s="30" t="s">
        <v>26</v>
      </c>
      <c r="C132" s="30" t="s">
        <v>379</v>
      </c>
      <c r="D132" s="30" t="s">
        <v>137</v>
      </c>
      <c r="E132" s="30" t="s">
        <v>414</v>
      </c>
      <c r="F132" s="36" t="str">
        <f>IF(ISBLANK(Table2[[#This Row],[unique_id]]), "", PROPER(SUBSTITUTE(Table2[[#This Row],[unique_id]], "_", " ")))</f>
        <v>Edwin Night Light</v>
      </c>
      <c r="G132" s="30" t="s">
        <v>413</v>
      </c>
      <c r="H132" s="30" t="s">
        <v>139</v>
      </c>
      <c r="I132" s="30" t="s">
        <v>132</v>
      </c>
      <c r="J132" s="30" t="s">
        <v>530</v>
      </c>
      <c r="K132" s="30" t="s">
        <v>903</v>
      </c>
      <c r="M132" s="30" t="s">
        <v>136</v>
      </c>
      <c r="O132" s="31"/>
      <c r="P132" s="30"/>
      <c r="T132" s="34"/>
      <c r="U132" s="30"/>
      <c r="V132" s="31"/>
      <c r="W132" s="31" t="s">
        <v>496</v>
      </c>
      <c r="X132" s="48">
        <v>102</v>
      </c>
      <c r="Y132" s="42" t="s">
        <v>770</v>
      </c>
      <c r="Z132" s="42" t="s">
        <v>1007</v>
      </c>
      <c r="AA132" s="42"/>
      <c r="AB132" s="30"/>
      <c r="AE132" s="30" t="s">
        <v>292</v>
      </c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530</v>
      </c>
      <c r="BC132" s="30" t="s">
        <v>493</v>
      </c>
      <c r="BD132" s="30" t="s">
        <v>379</v>
      </c>
      <c r="BE132" s="30" t="s">
        <v>494</v>
      </c>
      <c r="BF132" s="30" t="s">
        <v>127</v>
      </c>
      <c r="BH132" s="30" t="s">
        <v>697</v>
      </c>
      <c r="BL132" s="30"/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0">
        <v>1607</v>
      </c>
      <c r="B133" s="30" t="s">
        <v>26</v>
      </c>
      <c r="C133" s="30" t="s">
        <v>379</v>
      </c>
      <c r="D133" s="30" t="s">
        <v>137</v>
      </c>
      <c r="E133" s="30" t="s">
        <v>951</v>
      </c>
      <c r="F133" s="36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800</v>
      </c>
      <c r="P133" s="30" t="s">
        <v>165</v>
      </c>
      <c r="Q133" s="30" t="s">
        <v>772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4"/>
      <c r="U133" s="30"/>
      <c r="V133" s="31"/>
      <c r="W133" s="31" t="s">
        <v>495</v>
      </c>
      <c r="X133" s="48">
        <v>102</v>
      </c>
      <c r="Y133" s="42" t="s">
        <v>768</v>
      </c>
      <c r="Z133" s="42" t="s">
        <v>1007</v>
      </c>
      <c r="AA133" s="42"/>
      <c r="AB133" s="30"/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1033</v>
      </c>
      <c r="BC133" s="30" t="s">
        <v>493</v>
      </c>
      <c r="BD133" s="30" t="s">
        <v>379</v>
      </c>
      <c r="BE133" s="30" t="s">
        <v>494</v>
      </c>
      <c r="BF133" s="30" t="s">
        <v>127</v>
      </c>
      <c r="BH133" s="30" t="s">
        <v>697</v>
      </c>
      <c r="BK133" s="30" t="s">
        <v>503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customHeight="1" x14ac:dyDescent="0.2">
      <c r="A134" s="30">
        <v>1608</v>
      </c>
      <c r="B134" s="30" t="s">
        <v>26</v>
      </c>
      <c r="C134" s="30" t="s">
        <v>379</v>
      </c>
      <c r="D134" s="30" t="s">
        <v>137</v>
      </c>
      <c r="E134" s="30" t="s">
        <v>296</v>
      </c>
      <c r="F134" s="36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736</v>
      </c>
      <c r="K134" s="30" t="s">
        <v>939</v>
      </c>
      <c r="M134" s="30" t="s">
        <v>136</v>
      </c>
      <c r="O134" s="31"/>
      <c r="P134" s="30"/>
      <c r="T134" s="34"/>
      <c r="U134" s="30"/>
      <c r="V134" s="31"/>
      <c r="W134" s="31" t="s">
        <v>496</v>
      </c>
      <c r="X134" s="48">
        <v>103</v>
      </c>
      <c r="Y134" s="42" t="s">
        <v>770</v>
      </c>
      <c r="Z134" s="42" t="s">
        <v>1008</v>
      </c>
      <c r="AA134" s="42"/>
      <c r="AB134" s="30"/>
      <c r="AE134" s="30" t="s">
        <v>292</v>
      </c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1034</v>
      </c>
      <c r="BC134" s="30" t="s">
        <v>493</v>
      </c>
      <c r="BD134" s="30" t="s">
        <v>379</v>
      </c>
      <c r="BE134" s="30" t="s">
        <v>494</v>
      </c>
      <c r="BF134" s="30" t="s">
        <v>408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 x14ac:dyDescent="0.2">
      <c r="A135" s="30">
        <v>1609</v>
      </c>
      <c r="B135" s="30" t="s">
        <v>26</v>
      </c>
      <c r="C135" s="30" t="s">
        <v>379</v>
      </c>
      <c r="D135" s="30" t="s">
        <v>137</v>
      </c>
      <c r="E135" s="30" t="s">
        <v>952</v>
      </c>
      <c r="F135" s="36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800</v>
      </c>
      <c r="P135" s="30" t="s">
        <v>165</v>
      </c>
      <c r="Q135" s="30" t="s">
        <v>772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4"/>
      <c r="U135" s="30"/>
      <c r="V135" s="31"/>
      <c r="W135" s="31" t="s">
        <v>495</v>
      </c>
      <c r="X135" s="48">
        <v>103</v>
      </c>
      <c r="Y135" s="42" t="s">
        <v>768</v>
      </c>
      <c r="Z135" s="42" t="s">
        <v>1008</v>
      </c>
      <c r="AA135" s="42"/>
      <c r="AB135" s="30"/>
      <c r="AG135" s="31"/>
      <c r="AH135" s="31"/>
      <c r="AT1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1035</v>
      </c>
      <c r="BC135" s="30" t="s">
        <v>493</v>
      </c>
      <c r="BD135" s="30" t="s">
        <v>379</v>
      </c>
      <c r="BE135" s="30" t="s">
        <v>494</v>
      </c>
      <c r="BF135" s="30" t="s">
        <v>408</v>
      </c>
      <c r="BK135" s="30" t="s">
        <v>504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30">
        <v>1610</v>
      </c>
      <c r="B136" s="30" t="s">
        <v>26</v>
      </c>
      <c r="C136" s="30" t="s">
        <v>379</v>
      </c>
      <c r="D136" s="30" t="s">
        <v>137</v>
      </c>
      <c r="E136" s="30" t="s">
        <v>953</v>
      </c>
      <c r="F136" s="36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800</v>
      </c>
      <c r="P136" s="30" t="s">
        <v>165</v>
      </c>
      <c r="Q136" s="30" t="s">
        <v>772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4"/>
      <c r="U136" s="30"/>
      <c r="V136" s="31"/>
      <c r="W136" s="31" t="s">
        <v>495</v>
      </c>
      <c r="X136" s="48">
        <v>103</v>
      </c>
      <c r="Y136" s="42" t="s">
        <v>768</v>
      </c>
      <c r="Z136" s="42" t="s">
        <v>1008</v>
      </c>
      <c r="AA136" s="42"/>
      <c r="AB136" s="30"/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1036</v>
      </c>
      <c r="BC136" s="30" t="s">
        <v>493</v>
      </c>
      <c r="BD136" s="30" t="s">
        <v>379</v>
      </c>
      <c r="BE136" s="30" t="s">
        <v>494</v>
      </c>
      <c r="BF136" s="30" t="s">
        <v>408</v>
      </c>
      <c r="BK136" s="30" t="s">
        <v>505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customHeight="1" x14ac:dyDescent="0.2">
      <c r="A137" s="30">
        <v>1611</v>
      </c>
      <c r="B137" s="30" t="s">
        <v>26</v>
      </c>
      <c r="C137" s="30" t="s">
        <v>379</v>
      </c>
      <c r="D137" s="30" t="s">
        <v>137</v>
      </c>
      <c r="E137" s="30" t="s">
        <v>954</v>
      </c>
      <c r="F137" s="36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800</v>
      </c>
      <c r="P137" s="30" t="s">
        <v>165</v>
      </c>
      <c r="Q137" s="30" t="s">
        <v>772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4"/>
      <c r="U137" s="30"/>
      <c r="V137" s="31"/>
      <c r="W137" s="31" t="s">
        <v>495</v>
      </c>
      <c r="X137" s="48">
        <v>103</v>
      </c>
      <c r="Y137" s="42" t="s">
        <v>768</v>
      </c>
      <c r="Z137" s="42" t="s">
        <v>1008</v>
      </c>
      <c r="AA137" s="42"/>
      <c r="AB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1037</v>
      </c>
      <c r="BC137" s="30" t="s">
        <v>493</v>
      </c>
      <c r="BD137" s="30" t="s">
        <v>379</v>
      </c>
      <c r="BE137" s="30" t="s">
        <v>494</v>
      </c>
      <c r="BF137" s="30" t="s">
        <v>408</v>
      </c>
      <c r="BK137" s="30" t="s">
        <v>506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customHeight="1" x14ac:dyDescent="0.2">
      <c r="A138" s="30">
        <v>1612</v>
      </c>
      <c r="B138" s="30" t="s">
        <v>26</v>
      </c>
      <c r="C138" s="30" t="s">
        <v>379</v>
      </c>
      <c r="D138" s="30" t="s">
        <v>137</v>
      </c>
      <c r="E138" s="30" t="s">
        <v>955</v>
      </c>
      <c r="F138" s="36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800</v>
      </c>
      <c r="P138" s="30" t="s">
        <v>165</v>
      </c>
      <c r="Q138" s="30" t="s">
        <v>772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4"/>
      <c r="U138" s="30"/>
      <c r="V138" s="31"/>
      <c r="W138" s="31" t="s">
        <v>495</v>
      </c>
      <c r="X138" s="48">
        <v>103</v>
      </c>
      <c r="Y138" s="42" t="s">
        <v>768</v>
      </c>
      <c r="Z138" s="42" t="s">
        <v>1008</v>
      </c>
      <c r="AA138" s="42"/>
      <c r="AB138" s="30"/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1038</v>
      </c>
      <c r="BC138" s="30" t="s">
        <v>493</v>
      </c>
      <c r="BD138" s="30" t="s">
        <v>379</v>
      </c>
      <c r="BE138" s="30" t="s">
        <v>494</v>
      </c>
      <c r="BF138" s="30" t="s">
        <v>408</v>
      </c>
      <c r="BK138" s="30" t="s">
        <v>507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customHeight="1" x14ac:dyDescent="0.2">
      <c r="A139" s="30">
        <v>1613</v>
      </c>
      <c r="B139" s="30" t="s">
        <v>26</v>
      </c>
      <c r="C139" s="30" t="s">
        <v>456</v>
      </c>
      <c r="D139" s="30" t="s">
        <v>137</v>
      </c>
      <c r="E139" s="30" t="s">
        <v>874</v>
      </c>
      <c r="F139" s="36" t="str">
        <f>IF(ISBLANK(Table2[[#This Row],[unique_id]]), "", PROPER(SUBSTITUTE(Table2[[#This Row],[unique_id]], "_", " ")))</f>
        <v>Hallway Sconces</v>
      </c>
      <c r="G139" s="30" t="s">
        <v>876</v>
      </c>
      <c r="H139" s="30" t="s">
        <v>139</v>
      </c>
      <c r="I139" s="30" t="s">
        <v>132</v>
      </c>
      <c r="J139" s="30" t="s">
        <v>866</v>
      </c>
      <c r="K139" s="30" t="s">
        <v>939</v>
      </c>
      <c r="M139" s="30" t="s">
        <v>136</v>
      </c>
      <c r="O139" s="31"/>
      <c r="P139" s="30"/>
      <c r="T139" s="34"/>
      <c r="U139" s="30"/>
      <c r="V139" s="31"/>
      <c r="W139" s="31" t="s">
        <v>496</v>
      </c>
      <c r="X139" s="48">
        <v>120</v>
      </c>
      <c r="Y139" s="42" t="s">
        <v>770</v>
      </c>
      <c r="Z139" s="31" t="s">
        <v>1009</v>
      </c>
      <c r="AB139" s="30"/>
      <c r="AE139" s="30" t="s">
        <v>292</v>
      </c>
      <c r="AG139" s="31"/>
      <c r="AH139" s="31"/>
      <c r="AT139" s="39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866</v>
      </c>
      <c r="BC139" s="30" t="s">
        <v>869</v>
      </c>
      <c r="BD139" s="30" t="s">
        <v>456</v>
      </c>
      <c r="BE139" s="30" t="s">
        <v>867</v>
      </c>
      <c r="BF139" s="30" t="s">
        <v>408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customHeight="1" x14ac:dyDescent="0.2">
      <c r="A140" s="30">
        <v>1614</v>
      </c>
      <c r="B140" s="30" t="s">
        <v>26</v>
      </c>
      <c r="C140" s="30" t="s">
        <v>456</v>
      </c>
      <c r="D140" s="30" t="s">
        <v>137</v>
      </c>
      <c r="E140" s="30" t="s">
        <v>875</v>
      </c>
      <c r="F140" s="36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800</v>
      </c>
      <c r="P140" s="30" t="s">
        <v>165</v>
      </c>
      <c r="Q140" s="30" t="s">
        <v>772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4"/>
      <c r="U140" s="30"/>
      <c r="V140" s="31"/>
      <c r="W140" s="31" t="s">
        <v>495</v>
      </c>
      <c r="X140" s="48">
        <v>120</v>
      </c>
      <c r="Y140" s="42" t="s">
        <v>768</v>
      </c>
      <c r="Z140" s="31" t="s">
        <v>1009</v>
      </c>
      <c r="AB140" s="30"/>
      <c r="AG140" s="31"/>
      <c r="AH140" s="31"/>
      <c r="AT140" s="39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1021</v>
      </c>
      <c r="BC140" s="30" t="s">
        <v>869</v>
      </c>
      <c r="BD140" s="30" t="s">
        <v>456</v>
      </c>
      <c r="BE140" s="30" t="s">
        <v>867</v>
      </c>
      <c r="BF140" s="30" t="s">
        <v>408</v>
      </c>
      <c r="BK140" s="30" t="s">
        <v>877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customHeight="1" x14ac:dyDescent="0.2">
      <c r="A141" s="30">
        <v>1615</v>
      </c>
      <c r="B141" s="30" t="s">
        <v>26</v>
      </c>
      <c r="C141" s="30" t="s">
        <v>456</v>
      </c>
      <c r="D141" s="30" t="s">
        <v>137</v>
      </c>
      <c r="E141" s="30" t="s">
        <v>1326</v>
      </c>
      <c r="F141" s="36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800</v>
      </c>
      <c r="P141" s="30" t="s">
        <v>165</v>
      </c>
      <c r="Q141" s="30" t="s">
        <v>772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4"/>
      <c r="U141" s="30"/>
      <c r="V141" s="31"/>
      <c r="W141" s="31" t="s">
        <v>495</v>
      </c>
      <c r="X141" s="48">
        <v>120</v>
      </c>
      <c r="Y141" s="42" t="s">
        <v>768</v>
      </c>
      <c r="Z141" s="31" t="s">
        <v>1009</v>
      </c>
      <c r="AB141" s="30"/>
      <c r="AG141" s="31"/>
      <c r="AH141" s="31"/>
      <c r="AT141" s="39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1022</v>
      </c>
      <c r="BC141" s="30" t="s">
        <v>869</v>
      </c>
      <c r="BD141" s="30" t="s">
        <v>456</v>
      </c>
      <c r="BE141" s="30" t="s">
        <v>867</v>
      </c>
      <c r="BF141" s="30" t="s">
        <v>408</v>
      </c>
      <c r="BK141" s="30" t="s">
        <v>878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customHeight="1" x14ac:dyDescent="0.2">
      <c r="A142" s="30">
        <v>1616</v>
      </c>
      <c r="B142" s="30" t="s">
        <v>26</v>
      </c>
      <c r="C142" s="30" t="s">
        <v>379</v>
      </c>
      <c r="D142" s="30" t="s">
        <v>137</v>
      </c>
      <c r="E142" s="30" t="s">
        <v>297</v>
      </c>
      <c r="F142" s="36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736</v>
      </c>
      <c r="K142" s="30" t="s">
        <v>902</v>
      </c>
      <c r="M142" s="30" t="s">
        <v>136</v>
      </c>
      <c r="O142" s="31"/>
      <c r="P142" s="30"/>
      <c r="T142" s="34"/>
      <c r="U142" s="30"/>
      <c r="V142" s="31"/>
      <c r="W142" s="31" t="s">
        <v>496</v>
      </c>
      <c r="X142" s="48">
        <v>104</v>
      </c>
      <c r="Y142" s="42" t="s">
        <v>770</v>
      </c>
      <c r="Z142" s="42" t="s">
        <v>1006</v>
      </c>
      <c r="AA142" s="42"/>
      <c r="AB142" s="30"/>
      <c r="AE142" s="30" t="s">
        <v>292</v>
      </c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1034</v>
      </c>
      <c r="BC142" s="30" t="s">
        <v>493</v>
      </c>
      <c r="BD142" s="30" t="s">
        <v>379</v>
      </c>
      <c r="BE142" s="30" t="s">
        <v>494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 x14ac:dyDescent="0.2">
      <c r="A143" s="30">
        <v>1617</v>
      </c>
      <c r="B143" s="30" t="s">
        <v>26</v>
      </c>
      <c r="C143" s="30" t="s">
        <v>379</v>
      </c>
      <c r="D143" s="30" t="s">
        <v>137</v>
      </c>
      <c r="E143" s="30" t="s">
        <v>956</v>
      </c>
      <c r="F143" s="36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800</v>
      </c>
      <c r="P143" s="30" t="s">
        <v>165</v>
      </c>
      <c r="Q143" s="30" t="s">
        <v>772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4"/>
      <c r="U143" s="30"/>
      <c r="V143" s="31"/>
      <c r="W143" s="31" t="s">
        <v>495</v>
      </c>
      <c r="X143" s="48">
        <v>104</v>
      </c>
      <c r="Y143" s="42" t="s">
        <v>768</v>
      </c>
      <c r="Z143" s="42" t="s">
        <v>1006</v>
      </c>
      <c r="AA143" s="42"/>
      <c r="AB143" s="30"/>
      <c r="AG143" s="31"/>
      <c r="AH143" s="31"/>
      <c r="AT14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1035</v>
      </c>
      <c r="BC143" s="30" t="s">
        <v>493</v>
      </c>
      <c r="BD143" s="30" t="s">
        <v>379</v>
      </c>
      <c r="BE143" s="30" t="s">
        <v>494</v>
      </c>
      <c r="BF143" s="30" t="s">
        <v>193</v>
      </c>
      <c r="BK143" s="30" t="s">
        <v>508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30">
        <v>1618</v>
      </c>
      <c r="B144" s="30" t="s">
        <v>26</v>
      </c>
      <c r="C144" s="30" t="s">
        <v>379</v>
      </c>
      <c r="D144" s="30" t="s">
        <v>137</v>
      </c>
      <c r="E144" s="30" t="s">
        <v>957</v>
      </c>
      <c r="F144" s="36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800</v>
      </c>
      <c r="P144" s="30" t="s">
        <v>165</v>
      </c>
      <c r="Q144" s="30" t="s">
        <v>772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4"/>
      <c r="U144" s="30"/>
      <c r="V144" s="31"/>
      <c r="W144" s="31" t="s">
        <v>495</v>
      </c>
      <c r="X144" s="48">
        <v>104</v>
      </c>
      <c r="Y144" s="42" t="s">
        <v>768</v>
      </c>
      <c r="Z144" s="42" t="s">
        <v>1006</v>
      </c>
      <c r="AA144" s="42"/>
      <c r="AB144" s="30"/>
      <c r="AG144" s="31"/>
      <c r="AH144" s="31"/>
      <c r="AT14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1036</v>
      </c>
      <c r="BC144" s="30" t="s">
        <v>493</v>
      </c>
      <c r="BD144" s="30" t="s">
        <v>379</v>
      </c>
      <c r="BE144" s="30" t="s">
        <v>494</v>
      </c>
      <c r="BF144" s="30" t="s">
        <v>193</v>
      </c>
      <c r="BK144" s="30" t="s">
        <v>509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30">
        <v>1619</v>
      </c>
      <c r="B145" s="30" t="s">
        <v>26</v>
      </c>
      <c r="C145" s="30" t="s">
        <v>379</v>
      </c>
      <c r="D145" s="30" t="s">
        <v>137</v>
      </c>
      <c r="E145" s="30" t="s">
        <v>958</v>
      </c>
      <c r="F145" s="36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800</v>
      </c>
      <c r="P145" s="30" t="s">
        <v>165</v>
      </c>
      <c r="Q145" s="30" t="s">
        <v>772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4"/>
      <c r="U145" s="30"/>
      <c r="V145" s="31"/>
      <c r="W145" s="31" t="s">
        <v>495</v>
      </c>
      <c r="X145" s="48">
        <v>104</v>
      </c>
      <c r="Y145" s="42" t="s">
        <v>768</v>
      </c>
      <c r="Z145" s="42" t="s">
        <v>1006</v>
      </c>
      <c r="AA145" s="42"/>
      <c r="AB145" s="30"/>
      <c r="AG145" s="31"/>
      <c r="AH145" s="31"/>
      <c r="AT14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1037</v>
      </c>
      <c r="BC145" s="30" t="s">
        <v>493</v>
      </c>
      <c r="BD145" s="30" t="s">
        <v>379</v>
      </c>
      <c r="BE145" s="30" t="s">
        <v>494</v>
      </c>
      <c r="BF145" s="30" t="s">
        <v>193</v>
      </c>
      <c r="BK145" s="30" t="s">
        <v>510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30">
        <v>1620</v>
      </c>
      <c r="B146" s="30" t="s">
        <v>26</v>
      </c>
      <c r="C146" s="30" t="s">
        <v>379</v>
      </c>
      <c r="D146" s="30" t="s">
        <v>137</v>
      </c>
      <c r="E146" s="30" t="s">
        <v>959</v>
      </c>
      <c r="F146" s="36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800</v>
      </c>
      <c r="P146" s="30" t="s">
        <v>165</v>
      </c>
      <c r="Q146" s="30" t="s">
        <v>772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4"/>
      <c r="U146" s="30"/>
      <c r="V146" s="31"/>
      <c r="W146" s="31" t="s">
        <v>495</v>
      </c>
      <c r="X146" s="48">
        <v>104</v>
      </c>
      <c r="Y146" s="42" t="s">
        <v>768</v>
      </c>
      <c r="Z146" s="42" t="s">
        <v>1006</v>
      </c>
      <c r="AA146" s="42"/>
      <c r="AB146" s="30"/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1038</v>
      </c>
      <c r="BC146" s="30" t="s">
        <v>493</v>
      </c>
      <c r="BD146" s="30" t="s">
        <v>379</v>
      </c>
      <c r="BE146" s="30" t="s">
        <v>494</v>
      </c>
      <c r="BF146" s="30" t="s">
        <v>193</v>
      </c>
      <c r="BK146" s="30" t="s">
        <v>511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customHeight="1" x14ac:dyDescent="0.2">
      <c r="A147" s="30">
        <v>1621</v>
      </c>
      <c r="B147" s="30" t="s">
        <v>26</v>
      </c>
      <c r="C147" s="30" t="s">
        <v>379</v>
      </c>
      <c r="D147" s="30" t="s">
        <v>137</v>
      </c>
      <c r="E147" s="30" t="s">
        <v>960</v>
      </c>
      <c r="F147" s="36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800</v>
      </c>
      <c r="P147" s="30" t="s">
        <v>165</v>
      </c>
      <c r="Q147" s="30" t="s">
        <v>772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4"/>
      <c r="U147" s="30"/>
      <c r="V147" s="31"/>
      <c r="W147" s="31" t="s">
        <v>495</v>
      </c>
      <c r="X147" s="48">
        <v>104</v>
      </c>
      <c r="Y147" s="42" t="s">
        <v>768</v>
      </c>
      <c r="Z147" s="42" t="s">
        <v>1006</v>
      </c>
      <c r="AA147" s="42"/>
      <c r="AB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1039</v>
      </c>
      <c r="BC147" s="30" t="s">
        <v>493</v>
      </c>
      <c r="BD147" s="30" t="s">
        <v>379</v>
      </c>
      <c r="BE147" s="30" t="s">
        <v>494</v>
      </c>
      <c r="BF147" s="30" t="s">
        <v>193</v>
      </c>
      <c r="BK147" s="30" t="s">
        <v>512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customHeight="1" x14ac:dyDescent="0.2">
      <c r="A148" s="30">
        <v>1622</v>
      </c>
      <c r="B148" s="30" t="s">
        <v>26</v>
      </c>
      <c r="C148" s="30" t="s">
        <v>379</v>
      </c>
      <c r="D148" s="30" t="s">
        <v>137</v>
      </c>
      <c r="E148" s="30" t="s">
        <v>961</v>
      </c>
      <c r="F148" s="36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800</v>
      </c>
      <c r="P148" s="30" t="s">
        <v>165</v>
      </c>
      <c r="Q148" s="30" t="s">
        <v>772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4"/>
      <c r="U148" s="30"/>
      <c r="V148" s="31"/>
      <c r="W148" s="31" t="s">
        <v>495</v>
      </c>
      <c r="X148" s="48">
        <v>104</v>
      </c>
      <c r="Y148" s="42" t="s">
        <v>768</v>
      </c>
      <c r="Z148" s="42" t="s">
        <v>1006</v>
      </c>
      <c r="AA148" s="42"/>
      <c r="AB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1040</v>
      </c>
      <c r="BC148" s="30" t="s">
        <v>493</v>
      </c>
      <c r="BD148" s="30" t="s">
        <v>379</v>
      </c>
      <c r="BE148" s="30" t="s">
        <v>494</v>
      </c>
      <c r="BF148" s="30" t="s">
        <v>193</v>
      </c>
      <c r="BK148" s="30" t="s">
        <v>513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customHeight="1" x14ac:dyDescent="0.2">
      <c r="A149" s="30">
        <v>1623</v>
      </c>
      <c r="B149" s="30" t="s">
        <v>26</v>
      </c>
      <c r="C149" s="30" t="s">
        <v>379</v>
      </c>
      <c r="D149" s="30" t="s">
        <v>137</v>
      </c>
      <c r="E149" s="30" t="s">
        <v>298</v>
      </c>
      <c r="F149" s="36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736</v>
      </c>
      <c r="K149" s="30" t="s">
        <v>902</v>
      </c>
      <c r="M149" s="30" t="s">
        <v>136</v>
      </c>
      <c r="O149" s="31"/>
      <c r="P149" s="30"/>
      <c r="T149" s="34"/>
      <c r="U149" s="30"/>
      <c r="V149" s="31"/>
      <c r="W149" s="31" t="s">
        <v>496</v>
      </c>
      <c r="X149" s="48">
        <v>105</v>
      </c>
      <c r="Y149" s="42" t="s">
        <v>770</v>
      </c>
      <c r="Z149" s="42" t="s">
        <v>1006</v>
      </c>
      <c r="AA149" s="42"/>
      <c r="AB149" s="30"/>
      <c r="AE149" s="30" t="s">
        <v>292</v>
      </c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1034</v>
      </c>
      <c r="BC149" s="30" t="s">
        <v>493</v>
      </c>
      <c r="BD149" s="30" t="s">
        <v>379</v>
      </c>
      <c r="BE149" s="30" t="s">
        <v>494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 x14ac:dyDescent="0.2">
      <c r="A150" s="30">
        <v>1624</v>
      </c>
      <c r="B150" s="30" t="s">
        <v>26</v>
      </c>
      <c r="C150" s="30" t="s">
        <v>379</v>
      </c>
      <c r="D150" s="30" t="s">
        <v>137</v>
      </c>
      <c r="E150" s="30" t="s">
        <v>962</v>
      </c>
      <c r="F150" s="36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800</v>
      </c>
      <c r="P150" s="30" t="s">
        <v>165</v>
      </c>
      <c r="Q150" s="30" t="s">
        <v>772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4"/>
      <c r="U150" s="30"/>
      <c r="V150" s="31"/>
      <c r="W150" s="31" t="s">
        <v>495</v>
      </c>
      <c r="X150" s="48">
        <v>105</v>
      </c>
      <c r="Y150" s="42" t="s">
        <v>768</v>
      </c>
      <c r="Z150" s="42" t="s">
        <v>1006</v>
      </c>
      <c r="AA150" s="42"/>
      <c r="AB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1035</v>
      </c>
      <c r="BC150" s="30" t="s">
        <v>493</v>
      </c>
      <c r="BD150" s="30" t="s">
        <v>379</v>
      </c>
      <c r="BE150" s="30" t="s">
        <v>494</v>
      </c>
      <c r="BF150" s="30" t="s">
        <v>194</v>
      </c>
      <c r="BK150" s="30" t="s">
        <v>514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customHeight="1" x14ac:dyDescent="0.2">
      <c r="A151" s="30">
        <v>1625</v>
      </c>
      <c r="B151" s="30" t="s">
        <v>26</v>
      </c>
      <c r="C151" s="30" t="s">
        <v>379</v>
      </c>
      <c r="D151" s="30" t="s">
        <v>137</v>
      </c>
      <c r="E151" s="30" t="s">
        <v>963</v>
      </c>
      <c r="F151" s="36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800</v>
      </c>
      <c r="P151" s="30" t="s">
        <v>165</v>
      </c>
      <c r="Q151" s="30" t="s">
        <v>772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4"/>
      <c r="U151" s="30"/>
      <c r="V151" s="31"/>
      <c r="W151" s="31" t="s">
        <v>495</v>
      </c>
      <c r="X151" s="48">
        <v>105</v>
      </c>
      <c r="Y151" s="42" t="s">
        <v>768</v>
      </c>
      <c r="Z151" s="42" t="s">
        <v>1006</v>
      </c>
      <c r="AA151" s="42"/>
      <c r="AB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1036</v>
      </c>
      <c r="BC151" s="30" t="s">
        <v>493</v>
      </c>
      <c r="BD151" s="30" t="s">
        <v>379</v>
      </c>
      <c r="BE151" s="30" t="s">
        <v>494</v>
      </c>
      <c r="BF151" s="30" t="s">
        <v>194</v>
      </c>
      <c r="BK151" s="30" t="s">
        <v>515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customHeight="1" x14ac:dyDescent="0.2">
      <c r="A152" s="30">
        <v>1626</v>
      </c>
      <c r="B152" s="30" t="s">
        <v>26</v>
      </c>
      <c r="C152" s="30" t="s">
        <v>379</v>
      </c>
      <c r="D152" s="30" t="s">
        <v>137</v>
      </c>
      <c r="E152" s="30" t="s">
        <v>964</v>
      </c>
      <c r="F152" s="36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800</v>
      </c>
      <c r="P152" s="30" t="s">
        <v>165</v>
      </c>
      <c r="Q152" s="30" t="s">
        <v>772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4"/>
      <c r="U152" s="30"/>
      <c r="V152" s="31"/>
      <c r="W152" s="31" t="s">
        <v>495</v>
      </c>
      <c r="X152" s="48">
        <v>105</v>
      </c>
      <c r="Y152" s="42" t="s">
        <v>768</v>
      </c>
      <c r="Z152" s="42" t="s">
        <v>1006</v>
      </c>
      <c r="AA152" s="42"/>
      <c r="AB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1037</v>
      </c>
      <c r="BC152" s="30" t="s">
        <v>493</v>
      </c>
      <c r="BD152" s="30" t="s">
        <v>379</v>
      </c>
      <c r="BE152" s="30" t="s">
        <v>494</v>
      </c>
      <c r="BF152" s="30" t="s">
        <v>194</v>
      </c>
      <c r="BK152" s="30" t="s">
        <v>516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418</v>
      </c>
      <c r="F153" s="36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737</v>
      </c>
      <c r="M153" s="30" t="s">
        <v>136</v>
      </c>
      <c r="O153" s="31" t="s">
        <v>800</v>
      </c>
      <c r="P153" s="30" t="s">
        <v>165</v>
      </c>
      <c r="Q153" s="30" t="s">
        <v>772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4" t="s">
        <v>787</v>
      </c>
      <c r="U153" s="30"/>
      <c r="V153" s="31"/>
      <c r="W153" s="31"/>
      <c r="X153" s="31"/>
      <c r="Y153" s="31"/>
      <c r="Z153" s="31"/>
      <c r="AB153" s="30"/>
      <c r="AE153" s="30" t="s">
        <v>292</v>
      </c>
      <c r="AG153" s="31"/>
      <c r="AH153" s="31"/>
      <c r="AT153" s="39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697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1628</v>
      </c>
      <c r="B154" s="30" t="s">
        <v>26</v>
      </c>
      <c r="C154" s="30" t="s">
        <v>379</v>
      </c>
      <c r="D154" s="30" t="s">
        <v>137</v>
      </c>
      <c r="E154" s="30" t="s">
        <v>561</v>
      </c>
      <c r="F154" s="36" t="str">
        <f>IF(ISBLANK(Table2[[#This Row],[unique_id]]), "", PROPER(SUBSTITUTE(Table2[[#This Row],[unique_id]], "_", " ")))</f>
        <v>Lounge Lamp</v>
      </c>
      <c r="G154" s="30" t="s">
        <v>562</v>
      </c>
      <c r="H154" s="30" t="s">
        <v>139</v>
      </c>
      <c r="I154" s="30" t="s">
        <v>132</v>
      </c>
      <c r="J154" s="30" t="s">
        <v>529</v>
      </c>
      <c r="K154" s="30" t="s">
        <v>906</v>
      </c>
      <c r="M154" s="30" t="s">
        <v>136</v>
      </c>
      <c r="O154" s="31"/>
      <c r="P154" s="30"/>
      <c r="T154" s="34"/>
      <c r="U154" s="30"/>
      <c r="V154" s="31"/>
      <c r="W154" s="31" t="s">
        <v>496</v>
      </c>
      <c r="X154" s="48">
        <v>114</v>
      </c>
      <c r="Y154" s="42" t="s">
        <v>770</v>
      </c>
      <c r="Z154" s="42" t="s">
        <v>1006</v>
      </c>
      <c r="AA154" s="42"/>
      <c r="AB154" s="30"/>
      <c r="AE154" s="30" t="s">
        <v>292</v>
      </c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529</v>
      </c>
      <c r="BC154" s="30" t="s">
        <v>493</v>
      </c>
      <c r="BD154" s="30" t="s">
        <v>379</v>
      </c>
      <c r="BE154" s="30" t="s">
        <v>494</v>
      </c>
      <c r="BF154" s="30" t="s">
        <v>194</v>
      </c>
      <c r="BH154" s="30" t="s">
        <v>697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30">
        <v>1629</v>
      </c>
      <c r="B155" s="30" t="s">
        <v>26</v>
      </c>
      <c r="C155" s="30" t="s">
        <v>379</v>
      </c>
      <c r="D155" s="30" t="s">
        <v>137</v>
      </c>
      <c r="E155" s="30" t="s">
        <v>965</v>
      </c>
      <c r="F155" s="36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800</v>
      </c>
      <c r="P155" s="30" t="s">
        <v>165</v>
      </c>
      <c r="Q155" s="30" t="s">
        <v>772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4"/>
      <c r="U155" s="30"/>
      <c r="V155" s="31"/>
      <c r="W155" s="31" t="s">
        <v>495</v>
      </c>
      <c r="X155" s="48">
        <v>114</v>
      </c>
      <c r="Y155" s="42" t="s">
        <v>768</v>
      </c>
      <c r="Z155" s="42" t="s">
        <v>1007</v>
      </c>
      <c r="AA155" s="42"/>
      <c r="AB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1032</v>
      </c>
      <c r="BC155" s="30" t="s">
        <v>493</v>
      </c>
      <c r="BD155" s="30" t="s">
        <v>379</v>
      </c>
      <c r="BE155" s="30" t="s">
        <v>494</v>
      </c>
      <c r="BF155" s="30" t="s">
        <v>194</v>
      </c>
      <c r="BH155" s="30" t="s">
        <v>697</v>
      </c>
      <c r="BK155" s="30" t="s">
        <v>563</v>
      </c>
      <c r="BL155" s="30"/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customHeight="1" x14ac:dyDescent="0.2">
      <c r="A156" s="30">
        <v>1630</v>
      </c>
      <c r="B156" s="30" t="s">
        <v>26</v>
      </c>
      <c r="C156" s="30" t="s">
        <v>379</v>
      </c>
      <c r="D156" s="30" t="s">
        <v>137</v>
      </c>
      <c r="E156" s="30" t="s">
        <v>299</v>
      </c>
      <c r="F156" s="36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38" t="s">
        <v>736</v>
      </c>
      <c r="K156" s="30" t="s">
        <v>905</v>
      </c>
      <c r="M156" s="30" t="s">
        <v>136</v>
      </c>
      <c r="O156" s="31"/>
      <c r="P156" s="30"/>
      <c r="T156" s="34"/>
      <c r="U156" s="30"/>
      <c r="V156" s="31"/>
      <c r="W156" s="31" t="s">
        <v>496</v>
      </c>
      <c r="X156" s="48">
        <v>106</v>
      </c>
      <c r="Y156" s="42" t="s">
        <v>770</v>
      </c>
      <c r="Z156" s="42" t="s">
        <v>1008</v>
      </c>
      <c r="AA156" s="42"/>
      <c r="AB156" s="30"/>
      <c r="AE156" s="30" t="s">
        <v>292</v>
      </c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1034</v>
      </c>
      <c r="BC156" s="30" t="s">
        <v>493</v>
      </c>
      <c r="BD156" s="30" t="s">
        <v>379</v>
      </c>
      <c r="BE156" s="30" t="s">
        <v>494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 x14ac:dyDescent="0.2">
      <c r="A157" s="30">
        <v>1631</v>
      </c>
      <c r="B157" s="30" t="s">
        <v>26</v>
      </c>
      <c r="C157" s="30" t="s">
        <v>379</v>
      </c>
      <c r="D157" s="30" t="s">
        <v>137</v>
      </c>
      <c r="E157" s="30" t="s">
        <v>966</v>
      </c>
      <c r="F157" s="36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800</v>
      </c>
      <c r="P157" s="30" t="s">
        <v>165</v>
      </c>
      <c r="Q157" s="30" t="s">
        <v>772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4"/>
      <c r="U157" s="30"/>
      <c r="V157" s="31"/>
      <c r="W157" s="31" t="s">
        <v>495</v>
      </c>
      <c r="X157" s="48">
        <v>106</v>
      </c>
      <c r="Y157" s="42" t="s">
        <v>768</v>
      </c>
      <c r="Z157" s="42" t="s">
        <v>1008</v>
      </c>
      <c r="AA157" s="42"/>
      <c r="AB157" s="30"/>
      <c r="AG157" s="31"/>
      <c r="AH157" s="31"/>
      <c r="AT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1035</v>
      </c>
      <c r="BC157" s="30" t="s">
        <v>493</v>
      </c>
      <c r="BD157" s="30" t="s">
        <v>379</v>
      </c>
      <c r="BE157" s="30" t="s">
        <v>494</v>
      </c>
      <c r="BF157" s="30" t="s">
        <v>192</v>
      </c>
      <c r="BK157" s="30" t="s">
        <v>492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customHeight="1" x14ac:dyDescent="0.2">
      <c r="A158" s="30">
        <v>1632</v>
      </c>
      <c r="B158" s="30" t="s">
        <v>26</v>
      </c>
      <c r="C158" s="30" t="s">
        <v>379</v>
      </c>
      <c r="D158" s="30" t="s">
        <v>137</v>
      </c>
      <c r="E158" s="30" t="s">
        <v>967</v>
      </c>
      <c r="F158" s="36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800</v>
      </c>
      <c r="P158" s="30" t="s">
        <v>165</v>
      </c>
      <c r="Q158" s="30" t="s">
        <v>772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4"/>
      <c r="U158" s="30"/>
      <c r="V158" s="31"/>
      <c r="W158" s="31" t="s">
        <v>495</v>
      </c>
      <c r="X158" s="48">
        <v>106</v>
      </c>
      <c r="Y158" s="42" t="s">
        <v>768</v>
      </c>
      <c r="Z158" s="42" t="s">
        <v>1008</v>
      </c>
      <c r="AA158" s="42"/>
      <c r="AB158" s="30"/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1036</v>
      </c>
      <c r="BC158" s="30" t="s">
        <v>493</v>
      </c>
      <c r="BD158" s="30" t="s">
        <v>379</v>
      </c>
      <c r="BE158" s="30" t="s">
        <v>494</v>
      </c>
      <c r="BF158" s="30" t="s">
        <v>192</v>
      </c>
      <c r="BK158" s="30" t="s">
        <v>499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customHeight="1" x14ac:dyDescent="0.2">
      <c r="A159" s="30">
        <v>1633</v>
      </c>
      <c r="B159" s="30" t="s">
        <v>26</v>
      </c>
      <c r="C159" s="30" t="s">
        <v>379</v>
      </c>
      <c r="D159" s="30" t="s">
        <v>137</v>
      </c>
      <c r="E159" s="30" t="s">
        <v>968</v>
      </c>
      <c r="F159" s="36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800</v>
      </c>
      <c r="P159" s="30" t="s">
        <v>165</v>
      </c>
      <c r="Q159" s="30" t="s">
        <v>772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4"/>
      <c r="U159" s="30"/>
      <c r="V159" s="31"/>
      <c r="W159" s="31" t="s">
        <v>495</v>
      </c>
      <c r="X159" s="48">
        <v>106</v>
      </c>
      <c r="Y159" s="42" t="s">
        <v>768</v>
      </c>
      <c r="Z159" s="42" t="s">
        <v>1008</v>
      </c>
      <c r="AA159" s="42"/>
      <c r="AB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1037</v>
      </c>
      <c r="BC159" s="30" t="s">
        <v>493</v>
      </c>
      <c r="BD159" s="30" t="s">
        <v>379</v>
      </c>
      <c r="BE159" s="30" t="s">
        <v>494</v>
      </c>
      <c r="BF159" s="30" t="s">
        <v>192</v>
      </c>
      <c r="BK159" s="30" t="s">
        <v>500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customHeight="1" x14ac:dyDescent="0.2">
      <c r="A160" s="30">
        <v>1634</v>
      </c>
      <c r="B160" s="30" t="s">
        <v>26</v>
      </c>
      <c r="C160" s="30" t="s">
        <v>456</v>
      </c>
      <c r="D160" s="30" t="s">
        <v>137</v>
      </c>
      <c r="E160" s="30" t="s">
        <v>887</v>
      </c>
      <c r="F160" s="36" t="str">
        <f>IF(ISBLANK(Table2[[#This Row],[unique_id]]), "", PROPER(SUBSTITUTE(Table2[[#This Row],[unique_id]], "_", " ")))</f>
        <v>Parents Jane Bedside</v>
      </c>
      <c r="G160" s="30" t="s">
        <v>885</v>
      </c>
      <c r="H160" s="30" t="s">
        <v>139</v>
      </c>
      <c r="I160" s="30" t="s">
        <v>132</v>
      </c>
      <c r="J160" s="30" t="s">
        <v>900</v>
      </c>
      <c r="K160" s="30" t="s">
        <v>904</v>
      </c>
      <c r="M160" s="30" t="s">
        <v>136</v>
      </c>
      <c r="O160" s="31"/>
      <c r="P160" s="30"/>
      <c r="T160" s="34"/>
      <c r="U160" s="30"/>
      <c r="V160" s="31"/>
      <c r="W160" s="31" t="s">
        <v>496</v>
      </c>
      <c r="X160" s="48">
        <v>119</v>
      </c>
      <c r="Y160" s="42" t="s">
        <v>770</v>
      </c>
      <c r="Z160" s="31" t="s">
        <v>1009</v>
      </c>
      <c r="AB160" s="30"/>
      <c r="AE160" s="30" t="s">
        <v>292</v>
      </c>
      <c r="AG160" s="31"/>
      <c r="AH160" s="31"/>
      <c r="AT160" s="39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885</v>
      </c>
      <c r="BC160" s="30" t="s">
        <v>869</v>
      </c>
      <c r="BD160" s="30" t="s">
        <v>456</v>
      </c>
      <c r="BE160" s="30" t="s">
        <v>867</v>
      </c>
      <c r="BF160" s="30" t="s">
        <v>192</v>
      </c>
      <c r="BH160" s="30" t="s">
        <v>697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0">
        <v>1635</v>
      </c>
      <c r="B161" s="30" t="s">
        <v>26</v>
      </c>
      <c r="C161" s="30" t="s">
        <v>456</v>
      </c>
      <c r="D161" s="30" t="s">
        <v>137</v>
      </c>
      <c r="E161" s="30" t="s">
        <v>888</v>
      </c>
      <c r="F161" s="36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800</v>
      </c>
      <c r="P161" s="30" t="s">
        <v>165</v>
      </c>
      <c r="Q161" s="30" t="s">
        <v>772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4"/>
      <c r="U161" s="30"/>
      <c r="V161" s="31"/>
      <c r="W161" s="31" t="s">
        <v>495</v>
      </c>
      <c r="X161" s="48">
        <v>119</v>
      </c>
      <c r="Y161" s="42" t="s">
        <v>768</v>
      </c>
      <c r="Z161" s="31" t="s">
        <v>1009</v>
      </c>
      <c r="AB161" s="30"/>
      <c r="AG161" s="31"/>
      <c r="AH161" s="31"/>
      <c r="AT161" s="39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1023</v>
      </c>
      <c r="BC161" s="30" t="s">
        <v>869</v>
      </c>
      <c r="BD161" s="30" t="s">
        <v>456</v>
      </c>
      <c r="BE161" s="30" t="s">
        <v>867</v>
      </c>
      <c r="BF161" s="30" t="s">
        <v>192</v>
      </c>
      <c r="BH161" s="30" t="s">
        <v>697</v>
      </c>
      <c r="BK161" s="30" t="s">
        <v>873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customHeight="1" x14ac:dyDescent="0.2">
      <c r="A162" s="30">
        <v>1636</v>
      </c>
      <c r="B162" s="30" t="s">
        <v>26</v>
      </c>
      <c r="C162" s="30" t="s">
        <v>456</v>
      </c>
      <c r="D162" s="30" t="s">
        <v>137</v>
      </c>
      <c r="E162" s="30" t="s">
        <v>889</v>
      </c>
      <c r="F162" s="36" t="str">
        <f>IF(ISBLANK(Table2[[#This Row],[unique_id]]), "", PROPER(SUBSTITUTE(Table2[[#This Row],[unique_id]], "_", " ")))</f>
        <v>Parents Graham Bedside</v>
      </c>
      <c r="G162" s="30" t="s">
        <v>886</v>
      </c>
      <c r="H162" s="30" t="s">
        <v>139</v>
      </c>
      <c r="I162" s="30" t="s">
        <v>132</v>
      </c>
      <c r="J162" s="30" t="s">
        <v>901</v>
      </c>
      <c r="K162" s="30" t="s">
        <v>904</v>
      </c>
      <c r="M162" s="30" t="s">
        <v>136</v>
      </c>
      <c r="O162" s="31"/>
      <c r="P162" s="30"/>
      <c r="T162" s="34"/>
      <c r="U162" s="30"/>
      <c r="V162" s="31"/>
      <c r="W162" s="31" t="s">
        <v>496</v>
      </c>
      <c r="X162" s="48">
        <v>122</v>
      </c>
      <c r="Y162" s="42" t="s">
        <v>770</v>
      </c>
      <c r="Z162" s="31" t="s">
        <v>1009</v>
      </c>
      <c r="AB162" s="30"/>
      <c r="AE162" s="30" t="s">
        <v>292</v>
      </c>
      <c r="AG162" s="31"/>
      <c r="AH162" s="31"/>
      <c r="AT162" s="39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886</v>
      </c>
      <c r="BC162" s="30" t="s">
        <v>869</v>
      </c>
      <c r="BD162" s="30" t="s">
        <v>456</v>
      </c>
      <c r="BE162" s="30" t="s">
        <v>867</v>
      </c>
      <c r="BF162" s="30" t="s">
        <v>192</v>
      </c>
      <c r="BH162" s="30" t="s">
        <v>697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30">
        <v>1637</v>
      </c>
      <c r="B163" s="30" t="s">
        <v>26</v>
      </c>
      <c r="C163" s="30" t="s">
        <v>456</v>
      </c>
      <c r="D163" s="30" t="s">
        <v>137</v>
      </c>
      <c r="E163" s="30" t="s">
        <v>890</v>
      </c>
      <c r="F163" s="36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800</v>
      </c>
      <c r="P163" s="30" t="s">
        <v>165</v>
      </c>
      <c r="Q163" s="30" t="s">
        <v>772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4"/>
      <c r="U163" s="30"/>
      <c r="V163" s="31"/>
      <c r="W163" s="31" t="s">
        <v>495</v>
      </c>
      <c r="X163" s="48">
        <v>122</v>
      </c>
      <c r="Y163" s="42" t="s">
        <v>768</v>
      </c>
      <c r="Z163" s="31" t="s">
        <v>1009</v>
      </c>
      <c r="AB163" s="30"/>
      <c r="AG163" s="31"/>
      <c r="AH163" s="31"/>
      <c r="AT163" s="39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1024</v>
      </c>
      <c r="BC163" s="30" t="s">
        <v>869</v>
      </c>
      <c r="BD163" s="30" t="s">
        <v>456</v>
      </c>
      <c r="BE163" s="30" t="s">
        <v>867</v>
      </c>
      <c r="BF163" s="30" t="s">
        <v>192</v>
      </c>
      <c r="BH163" s="30" t="s">
        <v>697</v>
      </c>
      <c r="BK163" s="30" t="s">
        <v>872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customHeight="1" x14ac:dyDescent="0.2">
      <c r="A164" s="30">
        <v>1638</v>
      </c>
      <c r="B164" s="30" t="s">
        <v>26</v>
      </c>
      <c r="C164" s="30" t="s">
        <v>379</v>
      </c>
      <c r="D164" s="30" t="s">
        <v>137</v>
      </c>
      <c r="E164" s="30" t="s">
        <v>753</v>
      </c>
      <c r="F164" s="36" t="str">
        <f>IF(ISBLANK(Table2[[#This Row],[unique_id]]), "", PROPER(SUBSTITUTE(Table2[[#This Row],[unique_id]], "_", " ")))</f>
        <v>Study Lamp</v>
      </c>
      <c r="G164" s="30" t="s">
        <v>754</v>
      </c>
      <c r="H164" s="30" t="s">
        <v>139</v>
      </c>
      <c r="I164" s="30" t="s">
        <v>132</v>
      </c>
      <c r="J164" s="30" t="s">
        <v>529</v>
      </c>
      <c r="K164" s="30" t="s">
        <v>906</v>
      </c>
      <c r="M164" s="30" t="s">
        <v>136</v>
      </c>
      <c r="O164" s="31"/>
      <c r="P164" s="30"/>
      <c r="T164" s="34"/>
      <c r="U164" s="30"/>
      <c r="V164" s="31"/>
      <c r="W164" s="31" t="s">
        <v>496</v>
      </c>
      <c r="X164" s="48">
        <v>117</v>
      </c>
      <c r="Y164" s="42" t="s">
        <v>770</v>
      </c>
      <c r="Z164" s="42" t="s">
        <v>1006</v>
      </c>
      <c r="AA164" s="42"/>
      <c r="AB164" s="30"/>
      <c r="AE164" s="30" t="s">
        <v>292</v>
      </c>
      <c r="AG164" s="31"/>
      <c r="AH164" s="31"/>
      <c r="AT16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529</v>
      </c>
      <c r="BC164" s="30" t="s">
        <v>493</v>
      </c>
      <c r="BD164" s="30" t="s">
        <v>379</v>
      </c>
      <c r="BE164" s="30" t="s">
        <v>494</v>
      </c>
      <c r="BF164" s="30" t="s">
        <v>358</v>
      </c>
      <c r="BH164" s="30" t="s">
        <v>697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1639</v>
      </c>
      <c r="B165" s="30" t="s">
        <v>26</v>
      </c>
      <c r="C165" s="30" t="s">
        <v>379</v>
      </c>
      <c r="D165" s="30" t="s">
        <v>137</v>
      </c>
      <c r="E165" s="30" t="s">
        <v>969</v>
      </c>
      <c r="F165" s="36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800</v>
      </c>
      <c r="P165" s="30" t="s">
        <v>165</v>
      </c>
      <c r="Q165" s="30" t="s">
        <v>772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4"/>
      <c r="U165" s="30"/>
      <c r="V165" s="31"/>
      <c r="W165" s="31" t="s">
        <v>495</v>
      </c>
      <c r="X165" s="48">
        <v>117</v>
      </c>
      <c r="Y165" s="42" t="s">
        <v>768</v>
      </c>
      <c r="Z165" s="42" t="s">
        <v>1006</v>
      </c>
      <c r="AA165" s="42"/>
      <c r="AB165" s="30"/>
      <c r="AG165" s="31"/>
      <c r="AH165" s="31"/>
      <c r="AT16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1032</v>
      </c>
      <c r="BC165" s="30" t="s">
        <v>493</v>
      </c>
      <c r="BD165" s="30" t="s">
        <v>379</v>
      </c>
      <c r="BE165" s="30" t="s">
        <v>494</v>
      </c>
      <c r="BF165" s="30" t="s">
        <v>358</v>
      </c>
      <c r="BH165" s="30" t="s">
        <v>697</v>
      </c>
      <c r="BK165" s="30" t="s">
        <v>755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customHeight="1" x14ac:dyDescent="0.2">
      <c r="A166" s="30">
        <v>1640</v>
      </c>
      <c r="B166" s="30" t="s">
        <v>26</v>
      </c>
      <c r="C166" s="30" t="s">
        <v>379</v>
      </c>
      <c r="D166" s="30" t="s">
        <v>137</v>
      </c>
      <c r="E166" s="30" t="s">
        <v>300</v>
      </c>
      <c r="F166" s="36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38" t="s">
        <v>736</v>
      </c>
      <c r="K166" s="30" t="s">
        <v>902</v>
      </c>
      <c r="M166" s="30" t="s">
        <v>136</v>
      </c>
      <c r="O166" s="31"/>
      <c r="P166" s="30"/>
      <c r="T166" s="34"/>
      <c r="U166" s="30"/>
      <c r="V166" s="31"/>
      <c r="W166" s="31" t="s">
        <v>496</v>
      </c>
      <c r="X166" s="48">
        <v>107</v>
      </c>
      <c r="Y166" s="42" t="s">
        <v>770</v>
      </c>
      <c r="Z166" s="42" t="s">
        <v>1006</v>
      </c>
      <c r="AA166" s="42"/>
      <c r="AB166" s="30"/>
      <c r="AE166" s="30" t="s">
        <v>292</v>
      </c>
      <c r="AG166" s="31"/>
      <c r="AH166" s="31"/>
      <c r="AT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1034</v>
      </c>
      <c r="BC166" s="30" t="s">
        <v>571</v>
      </c>
      <c r="BD166" s="30" t="s">
        <v>379</v>
      </c>
      <c r="BE166" s="30" t="s">
        <v>568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1641</v>
      </c>
      <c r="B167" s="30" t="s">
        <v>26</v>
      </c>
      <c r="C167" s="30" t="s">
        <v>379</v>
      </c>
      <c r="D167" s="30" t="s">
        <v>137</v>
      </c>
      <c r="E167" s="30" t="s">
        <v>970</v>
      </c>
      <c r="F167" s="36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800</v>
      </c>
      <c r="P167" s="30" t="s">
        <v>165</v>
      </c>
      <c r="Q167" s="30" t="s">
        <v>772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4"/>
      <c r="U167" s="30"/>
      <c r="V167" s="31"/>
      <c r="W167" s="31" t="s">
        <v>495</v>
      </c>
      <c r="X167" s="48">
        <v>107</v>
      </c>
      <c r="Y167" s="42" t="s">
        <v>768</v>
      </c>
      <c r="Z167" s="42" t="s">
        <v>1006</v>
      </c>
      <c r="AA167" s="42"/>
      <c r="AB167" s="30"/>
      <c r="AG167" s="31"/>
      <c r="AH167" s="31"/>
      <c r="AT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1035</v>
      </c>
      <c r="BC167" s="30" t="s">
        <v>571</v>
      </c>
      <c r="BD167" s="30" t="s">
        <v>379</v>
      </c>
      <c r="BE167" s="30" t="s">
        <v>568</v>
      </c>
      <c r="BF167" s="30" t="s">
        <v>206</v>
      </c>
      <c r="BK167" s="30" t="s">
        <v>517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30">
        <v>1642</v>
      </c>
      <c r="B168" s="30" t="s">
        <v>26</v>
      </c>
      <c r="C168" s="30" t="s">
        <v>379</v>
      </c>
      <c r="D168" s="30" t="s">
        <v>137</v>
      </c>
      <c r="E168" s="30" t="s">
        <v>971</v>
      </c>
      <c r="F168" s="36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800</v>
      </c>
      <c r="P168" s="30" t="s">
        <v>165</v>
      </c>
      <c r="Q168" s="30" t="s">
        <v>772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4"/>
      <c r="U168" s="30"/>
      <c r="V168" s="31"/>
      <c r="W168" s="31" t="s">
        <v>495</v>
      </c>
      <c r="X168" s="48">
        <v>107</v>
      </c>
      <c r="Y168" s="42" t="s">
        <v>768</v>
      </c>
      <c r="Z168" s="42" t="s">
        <v>1006</v>
      </c>
      <c r="AA168" s="42"/>
      <c r="AB168" s="30"/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1036</v>
      </c>
      <c r="BC168" s="30" t="s">
        <v>571</v>
      </c>
      <c r="BD168" s="30" t="s">
        <v>379</v>
      </c>
      <c r="BE168" s="30" t="s">
        <v>568</v>
      </c>
      <c r="BF168" s="30" t="s">
        <v>206</v>
      </c>
      <c r="BK168" s="30" t="s">
        <v>518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customHeight="1" x14ac:dyDescent="0.2">
      <c r="A169" s="30">
        <v>1643</v>
      </c>
      <c r="B169" s="30" t="s">
        <v>26</v>
      </c>
      <c r="C169" s="30" t="s">
        <v>379</v>
      </c>
      <c r="D169" s="30" t="s">
        <v>137</v>
      </c>
      <c r="E169" s="30" t="s">
        <v>972</v>
      </c>
      <c r="F169" s="36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800</v>
      </c>
      <c r="P169" s="30" t="s">
        <v>165</v>
      </c>
      <c r="Q169" s="30" t="s">
        <v>772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4"/>
      <c r="U169" s="30"/>
      <c r="V169" s="31"/>
      <c r="W169" s="31" t="s">
        <v>495</v>
      </c>
      <c r="X169" s="48">
        <v>107</v>
      </c>
      <c r="Y169" s="42" t="s">
        <v>768</v>
      </c>
      <c r="Z169" s="42" t="s">
        <v>1006</v>
      </c>
      <c r="AA169" s="42"/>
      <c r="AB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1037</v>
      </c>
      <c r="BC169" s="30" t="s">
        <v>571</v>
      </c>
      <c r="BD169" s="30" t="s">
        <v>379</v>
      </c>
      <c r="BE169" s="30" t="s">
        <v>568</v>
      </c>
      <c r="BF169" s="30" t="s">
        <v>206</v>
      </c>
      <c r="BK169" s="30" t="s">
        <v>519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customHeight="1" x14ac:dyDescent="0.2">
      <c r="A170" s="30">
        <v>1644</v>
      </c>
      <c r="B170" s="30" t="s">
        <v>26</v>
      </c>
      <c r="C170" s="30" t="s">
        <v>379</v>
      </c>
      <c r="D170" s="30" t="s">
        <v>137</v>
      </c>
      <c r="E170" s="30" t="s">
        <v>973</v>
      </c>
      <c r="F170" s="36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800</v>
      </c>
      <c r="P170" s="30" t="s">
        <v>165</v>
      </c>
      <c r="Q170" s="30" t="s">
        <v>772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4"/>
      <c r="U170" s="30"/>
      <c r="V170" s="31"/>
      <c r="W170" s="31" t="s">
        <v>495</v>
      </c>
      <c r="X170" s="48">
        <v>107</v>
      </c>
      <c r="Y170" s="42" t="s">
        <v>768</v>
      </c>
      <c r="Z170" s="42" t="s">
        <v>1006</v>
      </c>
      <c r="AA170" s="42"/>
      <c r="AB170" s="30"/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1038</v>
      </c>
      <c r="BC170" s="30" t="s">
        <v>571</v>
      </c>
      <c r="BD170" s="30" t="s">
        <v>379</v>
      </c>
      <c r="BE170" s="30" t="s">
        <v>568</v>
      </c>
      <c r="BF170" s="30" t="s">
        <v>206</v>
      </c>
      <c r="BK170" s="30" t="s">
        <v>520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customHeight="1" x14ac:dyDescent="0.2">
      <c r="A171" s="30">
        <v>1645</v>
      </c>
      <c r="B171" s="30" t="s">
        <v>26</v>
      </c>
      <c r="C171" s="30" t="s">
        <v>705</v>
      </c>
      <c r="D171" s="30" t="s">
        <v>137</v>
      </c>
      <c r="E171" s="30" t="s">
        <v>1339</v>
      </c>
      <c r="F171" s="36" t="str">
        <f>IF(ISBLANK(Table2[[#This Row],[unique_id]]), "", PROPER(SUBSTITUTE(Table2[[#This Row],[unique_id]], "_", " ")))</f>
        <v>Kitchen Bench Lights Plug</v>
      </c>
      <c r="G171" s="30" t="s">
        <v>1340</v>
      </c>
      <c r="H171" s="30" t="s">
        <v>139</v>
      </c>
      <c r="I171" s="30" t="s">
        <v>132</v>
      </c>
      <c r="J171" s="30" t="s">
        <v>1342</v>
      </c>
      <c r="M171" s="30" t="s">
        <v>136</v>
      </c>
      <c r="O171" s="31" t="s">
        <v>800</v>
      </c>
      <c r="P171" s="30" t="s">
        <v>165</v>
      </c>
      <c r="Q171" s="30" t="s">
        <v>772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4" t="s">
        <v>1014</v>
      </c>
      <c r="U171" s="30"/>
      <c r="V171" s="31"/>
      <c r="W171" s="31"/>
      <c r="X171" s="31"/>
      <c r="Y171" s="31"/>
      <c r="Z171" s="31"/>
      <c r="AA171" s="31" t="s">
        <v>1169</v>
      </c>
      <c r="AB171" s="30"/>
      <c r="AE171" s="30" t="s">
        <v>292</v>
      </c>
      <c r="AF171" s="30">
        <v>10</v>
      </c>
      <c r="AG171" s="31" t="s">
        <v>34</v>
      </c>
      <c r="AH171" s="31" t="s">
        <v>918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937</v>
      </c>
      <c r="AO171" s="30" t="s">
        <v>938</v>
      </c>
      <c r="AP171" s="30" t="s">
        <v>927</v>
      </c>
      <c r="AQ171" s="30" t="s">
        <v>928</v>
      </c>
      <c r="AR171" s="30" t="s">
        <v>1004</v>
      </c>
      <c r="AS171" s="30">
        <v>1</v>
      </c>
      <c r="AT171" s="40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1341</v>
      </c>
      <c r="BC171" s="30" t="s">
        <v>779</v>
      </c>
      <c r="BD171" s="30" t="s">
        <v>1173</v>
      </c>
      <c r="BE171" s="30" t="s">
        <v>908</v>
      </c>
      <c r="BF171" s="30" t="s">
        <v>206</v>
      </c>
      <c r="BJ171" s="30" t="s">
        <v>1392</v>
      </c>
      <c r="BK171" s="30" t="s">
        <v>940</v>
      </c>
      <c r="BL171" s="30" t="s">
        <v>1426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customHeight="1" x14ac:dyDescent="0.2">
      <c r="A172" s="30">
        <v>1646</v>
      </c>
      <c r="B172" s="30" t="s">
        <v>26</v>
      </c>
      <c r="C172" s="30" t="s">
        <v>379</v>
      </c>
      <c r="D172" s="30" t="s">
        <v>137</v>
      </c>
      <c r="E172" s="30" t="s">
        <v>301</v>
      </c>
      <c r="F172" s="36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735</v>
      </c>
      <c r="K172" s="30" t="s">
        <v>902</v>
      </c>
      <c r="M172" s="30" t="s">
        <v>136</v>
      </c>
      <c r="O172" s="31"/>
      <c r="P172" s="30"/>
      <c r="T172" s="34"/>
      <c r="U172" s="30"/>
      <c r="V172" s="31"/>
      <c r="W172" s="31" t="s">
        <v>496</v>
      </c>
      <c r="X172" s="48">
        <v>108</v>
      </c>
      <c r="Y172" s="42" t="s">
        <v>770</v>
      </c>
      <c r="Z172" s="42" t="s">
        <v>1006</v>
      </c>
      <c r="AA172" s="42"/>
      <c r="AB172" s="30"/>
      <c r="AE172" s="30" t="s">
        <v>292</v>
      </c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1034</v>
      </c>
      <c r="BC172" s="30" t="s">
        <v>493</v>
      </c>
      <c r="BD172" s="30" t="s">
        <v>379</v>
      </c>
      <c r="BE172" s="30" t="s">
        <v>494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0">
        <v>1647</v>
      </c>
      <c r="B173" s="30" t="s">
        <v>26</v>
      </c>
      <c r="C173" s="30" t="s">
        <v>379</v>
      </c>
      <c r="D173" s="30" t="s">
        <v>137</v>
      </c>
      <c r="E173" s="30" t="s">
        <v>974</v>
      </c>
      <c r="F173" s="36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800</v>
      </c>
      <c r="P173" s="30" t="s">
        <v>165</v>
      </c>
      <c r="Q173" s="30" t="s">
        <v>772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4"/>
      <c r="U173" s="30"/>
      <c r="V173" s="31"/>
      <c r="W173" s="31" t="s">
        <v>495</v>
      </c>
      <c r="X173" s="48">
        <v>108</v>
      </c>
      <c r="Y173" s="42" t="s">
        <v>768</v>
      </c>
      <c r="Z173" s="42" t="s">
        <v>1006</v>
      </c>
      <c r="AA173" s="42"/>
      <c r="AB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1035</v>
      </c>
      <c r="BC173" s="30" t="s">
        <v>493</v>
      </c>
      <c r="BD173" s="30" t="s">
        <v>379</v>
      </c>
      <c r="BE173" s="30" t="s">
        <v>494</v>
      </c>
      <c r="BF173" s="30" t="s">
        <v>213</v>
      </c>
      <c r="BK173" s="30" t="s">
        <v>521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customHeight="1" x14ac:dyDescent="0.2">
      <c r="A174" s="30">
        <v>1648</v>
      </c>
      <c r="B174" s="30" t="s">
        <v>26</v>
      </c>
      <c r="C174" s="30" t="s">
        <v>379</v>
      </c>
      <c r="D174" s="30" t="s">
        <v>137</v>
      </c>
      <c r="E174" s="30" t="s">
        <v>302</v>
      </c>
      <c r="F174" s="36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735</v>
      </c>
      <c r="K174" s="30" t="s">
        <v>902</v>
      </c>
      <c r="M174" s="30" t="s">
        <v>136</v>
      </c>
      <c r="O174" s="31"/>
      <c r="P174" s="30"/>
      <c r="T174" s="34"/>
      <c r="U174" s="30"/>
      <c r="V174" s="31"/>
      <c r="W174" s="31" t="s">
        <v>496</v>
      </c>
      <c r="X174" s="48">
        <v>109</v>
      </c>
      <c r="Y174" s="42" t="s">
        <v>770</v>
      </c>
      <c r="Z174" s="42" t="s">
        <v>1006</v>
      </c>
      <c r="AA174" s="42"/>
      <c r="AB174" s="30"/>
      <c r="AE174" s="30" t="s">
        <v>292</v>
      </c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1034</v>
      </c>
      <c r="BC174" s="30" t="s">
        <v>493</v>
      </c>
      <c r="BD174" s="30" t="s">
        <v>379</v>
      </c>
      <c r="BE174" s="30" t="s">
        <v>494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0">
        <v>1649</v>
      </c>
      <c r="B175" s="30" t="s">
        <v>26</v>
      </c>
      <c r="C175" s="30" t="s">
        <v>379</v>
      </c>
      <c r="D175" s="30" t="s">
        <v>137</v>
      </c>
      <c r="E175" s="30" t="s">
        <v>975</v>
      </c>
      <c r="F175" s="36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800</v>
      </c>
      <c r="P175" s="30" t="s">
        <v>165</v>
      </c>
      <c r="Q175" s="30" t="s">
        <v>772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4"/>
      <c r="U175" s="30"/>
      <c r="V175" s="31"/>
      <c r="W175" s="31" t="s">
        <v>495</v>
      </c>
      <c r="X175" s="48">
        <v>109</v>
      </c>
      <c r="Y175" s="42" t="s">
        <v>768</v>
      </c>
      <c r="Z175" s="42" t="s">
        <v>1006</v>
      </c>
      <c r="AA175" s="42"/>
      <c r="AB175" s="30"/>
      <c r="AG175" s="31"/>
      <c r="AH175" s="31"/>
      <c r="AT17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1035</v>
      </c>
      <c r="BC175" s="30" t="s">
        <v>493</v>
      </c>
      <c r="BD175" s="30" t="s">
        <v>379</v>
      </c>
      <c r="BE175" s="30" t="s">
        <v>494</v>
      </c>
      <c r="BF175" s="30" t="s">
        <v>211</v>
      </c>
      <c r="BK175" s="30" t="s">
        <v>522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customHeight="1" x14ac:dyDescent="0.2">
      <c r="A176" s="30">
        <v>1650</v>
      </c>
      <c r="B176" s="30" t="s">
        <v>26</v>
      </c>
      <c r="C176" s="30" t="s">
        <v>379</v>
      </c>
      <c r="D176" s="30" t="s">
        <v>137</v>
      </c>
      <c r="E176" s="30" t="s">
        <v>303</v>
      </c>
      <c r="F176" s="36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735</v>
      </c>
      <c r="M176" s="30" t="s">
        <v>136</v>
      </c>
      <c r="O176" s="31"/>
      <c r="P176" s="30"/>
      <c r="T176" s="34"/>
      <c r="U176" s="30"/>
      <c r="V176" s="31"/>
      <c r="W176" s="31" t="s">
        <v>496</v>
      </c>
      <c r="X176" s="48">
        <v>110</v>
      </c>
      <c r="Y176" s="42" t="s">
        <v>770</v>
      </c>
      <c r="Z176" s="42" t="s">
        <v>1010</v>
      </c>
      <c r="AA176" s="42"/>
      <c r="AB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1034</v>
      </c>
      <c r="BC176" s="30" t="s">
        <v>571</v>
      </c>
      <c r="BD176" s="30" t="s">
        <v>379</v>
      </c>
      <c r="BE176" s="30" t="s">
        <v>568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0">
        <v>1651</v>
      </c>
      <c r="B177" s="30" t="s">
        <v>26</v>
      </c>
      <c r="C177" s="30" t="s">
        <v>379</v>
      </c>
      <c r="D177" s="30" t="s">
        <v>137</v>
      </c>
      <c r="E177" s="30" t="s">
        <v>976</v>
      </c>
      <c r="F177" s="36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800</v>
      </c>
      <c r="P177" s="30" t="s">
        <v>165</v>
      </c>
      <c r="Q177" s="30" t="s">
        <v>772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4"/>
      <c r="U177" s="30"/>
      <c r="V177" s="31"/>
      <c r="W177" s="31" t="s">
        <v>495</v>
      </c>
      <c r="X177" s="48">
        <v>110</v>
      </c>
      <c r="Y177" s="42" t="s">
        <v>768</v>
      </c>
      <c r="Z177" s="42" t="s">
        <v>1010</v>
      </c>
      <c r="AA177" s="42"/>
      <c r="AB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1035</v>
      </c>
      <c r="BC177" s="30" t="s">
        <v>571</v>
      </c>
      <c r="BD177" s="30" t="s">
        <v>379</v>
      </c>
      <c r="BE177" s="30" t="s">
        <v>568</v>
      </c>
      <c r="BF177" s="30" t="s">
        <v>212</v>
      </c>
      <c r="BK177" s="30" t="s">
        <v>523</v>
      </c>
      <c r="BL177" s="30"/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customHeight="1" x14ac:dyDescent="0.2">
      <c r="A178" s="30">
        <v>1652</v>
      </c>
      <c r="B178" s="30" t="s">
        <v>26</v>
      </c>
      <c r="C178" s="30" t="s">
        <v>379</v>
      </c>
      <c r="D178" s="30" t="s">
        <v>137</v>
      </c>
      <c r="E178" s="30" t="s">
        <v>304</v>
      </c>
      <c r="F178" s="36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735</v>
      </c>
      <c r="K178" s="30" t="s">
        <v>905</v>
      </c>
      <c r="M178" s="30" t="s">
        <v>136</v>
      </c>
      <c r="O178" s="31"/>
      <c r="P178" s="30"/>
      <c r="T178" s="34"/>
      <c r="U178" s="30"/>
      <c r="V178" s="31"/>
      <c r="W178" s="31" t="s">
        <v>496</v>
      </c>
      <c r="X178" s="48">
        <v>111</v>
      </c>
      <c r="Y178" s="42" t="s">
        <v>770</v>
      </c>
      <c r="Z178" s="42" t="s">
        <v>1008</v>
      </c>
      <c r="AA178" s="42"/>
      <c r="AB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1034</v>
      </c>
      <c r="BC178" s="30" t="s">
        <v>493</v>
      </c>
      <c r="BD178" s="30" t="s">
        <v>379</v>
      </c>
      <c r="BE178" s="30" t="s">
        <v>494</v>
      </c>
      <c r="BF178" s="30" t="s">
        <v>360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1653</v>
      </c>
      <c r="B179" s="30" t="s">
        <v>26</v>
      </c>
      <c r="C179" s="30" t="s">
        <v>379</v>
      </c>
      <c r="D179" s="30" t="s">
        <v>137</v>
      </c>
      <c r="E179" s="30" t="s">
        <v>977</v>
      </c>
      <c r="F179" s="36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800</v>
      </c>
      <c r="P179" s="30" t="s">
        <v>165</v>
      </c>
      <c r="Q179" s="30" t="s">
        <v>772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4"/>
      <c r="U179" s="30"/>
      <c r="V179" s="31"/>
      <c r="W179" s="31" t="s">
        <v>495</v>
      </c>
      <c r="X179" s="48">
        <v>111</v>
      </c>
      <c r="Y179" s="42" t="s">
        <v>768</v>
      </c>
      <c r="Z179" s="42" t="s">
        <v>1008</v>
      </c>
      <c r="AA179" s="42"/>
      <c r="AB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1035</v>
      </c>
      <c r="BC179" s="30" t="s">
        <v>493</v>
      </c>
      <c r="BD179" s="30" t="s">
        <v>379</v>
      </c>
      <c r="BE179" s="30" t="s">
        <v>494</v>
      </c>
      <c r="BF179" s="30" t="s">
        <v>360</v>
      </c>
      <c r="BK179" s="30" t="s">
        <v>524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customHeight="1" x14ac:dyDescent="0.2">
      <c r="A180" s="30">
        <v>1654</v>
      </c>
      <c r="B180" s="30" t="s">
        <v>26</v>
      </c>
      <c r="C180" s="30" t="s">
        <v>456</v>
      </c>
      <c r="D180" s="30" t="s">
        <v>137</v>
      </c>
      <c r="E180" s="30" t="s">
        <v>879</v>
      </c>
      <c r="F180" s="36" t="str">
        <f>IF(ISBLANK(Table2[[#This Row],[unique_id]]), "", PROPER(SUBSTITUTE(Table2[[#This Row],[unique_id]], "_", " ")))</f>
        <v>Bathroom Sconces</v>
      </c>
      <c r="G180" s="30" t="s">
        <v>882</v>
      </c>
      <c r="H180" s="30" t="s">
        <v>139</v>
      </c>
      <c r="I180" s="30" t="s">
        <v>132</v>
      </c>
      <c r="J180" s="30" t="s">
        <v>866</v>
      </c>
      <c r="K180" s="30" t="s">
        <v>904</v>
      </c>
      <c r="M180" s="30" t="s">
        <v>136</v>
      </c>
      <c r="O180" s="31"/>
      <c r="P180" s="30"/>
      <c r="T180" s="34"/>
      <c r="U180" s="30"/>
      <c r="V180" s="31"/>
      <c r="W180" s="31" t="s">
        <v>496</v>
      </c>
      <c r="X180" s="48">
        <v>121</v>
      </c>
      <c r="Y180" s="42" t="s">
        <v>770</v>
      </c>
      <c r="Z180" s="31" t="s">
        <v>1009</v>
      </c>
      <c r="AB180" s="30"/>
      <c r="AE180" s="30" t="s">
        <v>292</v>
      </c>
      <c r="AG180" s="31"/>
      <c r="AH180" s="31"/>
      <c r="AT180" s="39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866</v>
      </c>
      <c r="BC180" s="30" t="s">
        <v>869</v>
      </c>
      <c r="BD180" s="30" t="s">
        <v>456</v>
      </c>
      <c r="BE180" s="30" t="s">
        <v>867</v>
      </c>
      <c r="BF180" s="30" t="s">
        <v>360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 x14ac:dyDescent="0.2">
      <c r="A181" s="30">
        <v>1655</v>
      </c>
      <c r="B181" s="30" t="s">
        <v>26</v>
      </c>
      <c r="C181" s="30" t="s">
        <v>456</v>
      </c>
      <c r="D181" s="30" t="s">
        <v>137</v>
      </c>
      <c r="E181" s="30" t="s">
        <v>880</v>
      </c>
      <c r="F181" s="36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800</v>
      </c>
      <c r="P181" s="30" t="s">
        <v>165</v>
      </c>
      <c r="Q181" s="30" t="s">
        <v>772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4"/>
      <c r="U181" s="30"/>
      <c r="V181" s="31"/>
      <c r="W181" s="31" t="s">
        <v>495</v>
      </c>
      <c r="X181" s="48">
        <v>121</v>
      </c>
      <c r="Y181" s="42" t="s">
        <v>768</v>
      </c>
      <c r="Z181" s="31" t="s">
        <v>1009</v>
      </c>
      <c r="AB181" s="30"/>
      <c r="AG181" s="31"/>
      <c r="AH181" s="31"/>
      <c r="AT181" s="39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1021</v>
      </c>
      <c r="BC181" s="30" t="s">
        <v>869</v>
      </c>
      <c r="BD181" s="30" t="s">
        <v>456</v>
      </c>
      <c r="BE181" s="30" t="s">
        <v>867</v>
      </c>
      <c r="BF181" s="30" t="s">
        <v>360</v>
      </c>
      <c r="BK181" s="30" t="s">
        <v>883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customHeight="1" x14ac:dyDescent="0.2">
      <c r="A182" s="30">
        <v>1656</v>
      </c>
      <c r="B182" s="30" t="s">
        <v>26</v>
      </c>
      <c r="C182" s="30" t="s">
        <v>456</v>
      </c>
      <c r="D182" s="30" t="s">
        <v>137</v>
      </c>
      <c r="E182" s="30" t="s">
        <v>881</v>
      </c>
      <c r="F182" s="36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800</v>
      </c>
      <c r="P182" s="30" t="s">
        <v>165</v>
      </c>
      <c r="Q182" s="30" t="s">
        <v>772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4"/>
      <c r="U182" s="30"/>
      <c r="V182" s="31"/>
      <c r="W182" s="31" t="s">
        <v>495</v>
      </c>
      <c r="X182" s="48">
        <v>121</v>
      </c>
      <c r="Y182" s="42" t="s">
        <v>768</v>
      </c>
      <c r="Z182" s="31" t="s">
        <v>1009</v>
      </c>
      <c r="AB182" s="30"/>
      <c r="AG182" s="31"/>
      <c r="AH182" s="31"/>
      <c r="AT182" s="39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1022</v>
      </c>
      <c r="BC182" s="30" t="s">
        <v>869</v>
      </c>
      <c r="BD182" s="30" t="s">
        <v>456</v>
      </c>
      <c r="BE182" s="30" t="s">
        <v>867</v>
      </c>
      <c r="BF182" s="30" t="s">
        <v>360</v>
      </c>
      <c r="BK182" s="30" t="s">
        <v>884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customHeight="1" x14ac:dyDescent="0.2">
      <c r="A183" s="30">
        <v>1657</v>
      </c>
      <c r="B183" s="30" t="s">
        <v>26</v>
      </c>
      <c r="C183" s="30" t="s">
        <v>379</v>
      </c>
      <c r="D183" s="30" t="s">
        <v>137</v>
      </c>
      <c r="E183" s="30" t="s">
        <v>305</v>
      </c>
      <c r="F183" s="36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735</v>
      </c>
      <c r="K183" s="30" t="s">
        <v>905</v>
      </c>
      <c r="M183" s="30" t="s">
        <v>136</v>
      </c>
      <c r="O183" s="31"/>
      <c r="P183" s="30"/>
      <c r="T183" s="34"/>
      <c r="U183" s="30"/>
      <c r="V183" s="31"/>
      <c r="W183" s="31" t="s">
        <v>496</v>
      </c>
      <c r="X183" s="48">
        <v>112</v>
      </c>
      <c r="Y183" s="42" t="s">
        <v>770</v>
      </c>
      <c r="Z183" s="42" t="s">
        <v>1008</v>
      </c>
      <c r="AA183" s="42"/>
      <c r="AB183" s="30"/>
      <c r="AE183" s="30" t="s">
        <v>292</v>
      </c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1034</v>
      </c>
      <c r="BC183" s="30" t="s">
        <v>571</v>
      </c>
      <c r="BD183" s="30" t="s">
        <v>379</v>
      </c>
      <c r="BE183" s="30" t="s">
        <v>568</v>
      </c>
      <c r="BF183" s="30" t="s">
        <v>398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0">
        <v>1658</v>
      </c>
      <c r="B184" s="30" t="s">
        <v>26</v>
      </c>
      <c r="C184" s="30" t="s">
        <v>379</v>
      </c>
      <c r="D184" s="30" t="s">
        <v>137</v>
      </c>
      <c r="E184" s="30" t="s">
        <v>978</v>
      </c>
      <c r="F184" s="36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800</v>
      </c>
      <c r="P184" s="30" t="s">
        <v>165</v>
      </c>
      <c r="Q184" s="30" t="s">
        <v>772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4"/>
      <c r="U184" s="30"/>
      <c r="V184" s="31"/>
      <c r="W184" s="31" t="s">
        <v>495</v>
      </c>
      <c r="X184" s="48">
        <v>112</v>
      </c>
      <c r="Y184" s="42" t="s">
        <v>768</v>
      </c>
      <c r="Z184" s="42" t="s">
        <v>1008</v>
      </c>
      <c r="AA184" s="42"/>
      <c r="AB184" s="30"/>
      <c r="AG184" s="31"/>
      <c r="AH184" s="31"/>
      <c r="AT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1035</v>
      </c>
      <c r="BC184" s="30" t="s">
        <v>571</v>
      </c>
      <c r="BD184" s="30" t="s">
        <v>379</v>
      </c>
      <c r="BE184" s="30" t="s">
        <v>568</v>
      </c>
      <c r="BF184" s="30" t="s">
        <v>398</v>
      </c>
      <c r="BK184" s="30" t="s">
        <v>525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customHeight="1" x14ac:dyDescent="0.2">
      <c r="A185" s="30">
        <v>1659</v>
      </c>
      <c r="B185" s="30" t="s">
        <v>26</v>
      </c>
      <c r="C185" s="30" t="s">
        <v>456</v>
      </c>
      <c r="D185" s="30" t="s">
        <v>137</v>
      </c>
      <c r="E185" s="30" t="s">
        <v>861</v>
      </c>
      <c r="F185" s="36" t="str">
        <f>IF(ISBLANK(Table2[[#This Row],[unique_id]]), "", PROPER(SUBSTITUTE(Table2[[#This Row],[unique_id]], "_", " ")))</f>
        <v>Ensuite Sconces</v>
      </c>
      <c r="G185" s="30" t="s">
        <v>865</v>
      </c>
      <c r="H185" s="30" t="s">
        <v>139</v>
      </c>
      <c r="I185" s="30" t="s">
        <v>132</v>
      </c>
      <c r="J185" s="30" t="s">
        <v>866</v>
      </c>
      <c r="K185" s="30" t="s">
        <v>904</v>
      </c>
      <c r="M185" s="30" t="s">
        <v>136</v>
      </c>
      <c r="O185" s="31"/>
      <c r="P185" s="30"/>
      <c r="T185" s="34"/>
      <c r="U185" s="30"/>
      <c r="V185" s="31"/>
      <c r="W185" s="31" t="s">
        <v>496</v>
      </c>
      <c r="X185" s="48">
        <v>118</v>
      </c>
      <c r="Y185" s="42" t="s">
        <v>770</v>
      </c>
      <c r="Z185" s="31" t="s">
        <v>1009</v>
      </c>
      <c r="AB185" s="30"/>
      <c r="AE185" s="30" t="s">
        <v>292</v>
      </c>
      <c r="AG185" s="31"/>
      <c r="AH185" s="31"/>
      <c r="AT185" s="39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866</v>
      </c>
      <c r="BC185" s="30" t="s">
        <v>869</v>
      </c>
      <c r="BD185" s="30" t="s">
        <v>456</v>
      </c>
      <c r="BE185" s="30" t="s">
        <v>867</v>
      </c>
      <c r="BF185" s="30" t="s">
        <v>398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customHeight="1" x14ac:dyDescent="0.2">
      <c r="A186" s="30">
        <v>1660</v>
      </c>
      <c r="B186" s="30" t="s">
        <v>26</v>
      </c>
      <c r="C186" s="30" t="s">
        <v>456</v>
      </c>
      <c r="D186" s="30" t="s">
        <v>137</v>
      </c>
      <c r="E186" s="30" t="s">
        <v>862</v>
      </c>
      <c r="F186" s="36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800</v>
      </c>
      <c r="P186" s="30" t="s">
        <v>165</v>
      </c>
      <c r="Q186" s="30" t="s">
        <v>772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4"/>
      <c r="U186" s="30"/>
      <c r="V186" s="31"/>
      <c r="W186" s="31" t="s">
        <v>495</v>
      </c>
      <c r="X186" s="48">
        <v>118</v>
      </c>
      <c r="Y186" s="42" t="s">
        <v>768</v>
      </c>
      <c r="Z186" s="31" t="s">
        <v>1009</v>
      </c>
      <c r="AB186" s="30"/>
      <c r="AG186" s="31"/>
      <c r="AH186" s="31"/>
      <c r="AT186" s="39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1021</v>
      </c>
      <c r="BC186" s="30" t="s">
        <v>869</v>
      </c>
      <c r="BD186" s="30" t="s">
        <v>456</v>
      </c>
      <c r="BE186" s="30" t="s">
        <v>867</v>
      </c>
      <c r="BF186" s="30" t="s">
        <v>398</v>
      </c>
      <c r="BK186" s="30" t="s">
        <v>868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customHeight="1" x14ac:dyDescent="0.2">
      <c r="A187" s="30">
        <v>1661</v>
      </c>
      <c r="B187" s="30" t="s">
        <v>26</v>
      </c>
      <c r="C187" s="30" t="s">
        <v>456</v>
      </c>
      <c r="D187" s="30" t="s">
        <v>137</v>
      </c>
      <c r="E187" s="30" t="s">
        <v>863</v>
      </c>
      <c r="F187" s="36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800</v>
      </c>
      <c r="P187" s="30" t="s">
        <v>165</v>
      </c>
      <c r="Q187" s="30" t="s">
        <v>772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4"/>
      <c r="U187" s="30"/>
      <c r="V187" s="31"/>
      <c r="W187" s="31" t="s">
        <v>495</v>
      </c>
      <c r="X187" s="48">
        <v>118</v>
      </c>
      <c r="Y187" s="42" t="s">
        <v>768</v>
      </c>
      <c r="Z187" s="31" t="s">
        <v>1009</v>
      </c>
      <c r="AB187" s="30"/>
      <c r="AG187" s="31"/>
      <c r="AH187" s="31"/>
      <c r="AT187" s="39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1022</v>
      </c>
      <c r="BC187" s="30" t="s">
        <v>869</v>
      </c>
      <c r="BD187" s="30" t="s">
        <v>456</v>
      </c>
      <c r="BE187" s="30" t="s">
        <v>867</v>
      </c>
      <c r="BF187" s="30" t="s">
        <v>398</v>
      </c>
      <c r="BK187" s="30" t="s">
        <v>870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customHeight="1" x14ac:dyDescent="0.2">
      <c r="A188" s="30">
        <v>1662</v>
      </c>
      <c r="B188" s="30" t="s">
        <v>26</v>
      </c>
      <c r="C188" s="30" t="s">
        <v>456</v>
      </c>
      <c r="D188" s="30" t="s">
        <v>137</v>
      </c>
      <c r="E188" s="30" t="s">
        <v>864</v>
      </c>
      <c r="F188" s="36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800</v>
      </c>
      <c r="P188" s="30" t="s">
        <v>165</v>
      </c>
      <c r="Q188" s="30" t="s">
        <v>772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4"/>
      <c r="U188" s="30"/>
      <c r="V188" s="31"/>
      <c r="W188" s="31" t="s">
        <v>495</v>
      </c>
      <c r="X188" s="48">
        <v>118</v>
      </c>
      <c r="Y188" s="42" t="s">
        <v>768</v>
      </c>
      <c r="Z188" s="31" t="s">
        <v>1009</v>
      </c>
      <c r="AB188" s="30"/>
      <c r="AG188" s="31"/>
      <c r="AH188" s="31"/>
      <c r="AT188" s="39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1025</v>
      </c>
      <c r="BC188" s="30" t="s">
        <v>869</v>
      </c>
      <c r="BD188" s="30" t="s">
        <v>456</v>
      </c>
      <c r="BE188" s="30" t="s">
        <v>867</v>
      </c>
      <c r="BF188" s="30" t="s">
        <v>398</v>
      </c>
      <c r="BK188" s="30" t="s">
        <v>871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customHeight="1" x14ac:dyDescent="0.2">
      <c r="A189" s="30">
        <v>1663</v>
      </c>
      <c r="B189" s="30" t="s">
        <v>26</v>
      </c>
      <c r="C189" s="30" t="s">
        <v>379</v>
      </c>
      <c r="D189" s="30" t="s">
        <v>137</v>
      </c>
      <c r="E189" s="30" t="s">
        <v>306</v>
      </c>
      <c r="F189" s="36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735</v>
      </c>
      <c r="K189" s="38" t="s">
        <v>902</v>
      </c>
      <c r="M189" s="30" t="s">
        <v>136</v>
      </c>
      <c r="O189" s="31"/>
      <c r="P189" s="30"/>
      <c r="T189" s="34"/>
      <c r="U189" s="30"/>
      <c r="V189" s="31"/>
      <c r="W189" s="31" t="s">
        <v>496</v>
      </c>
      <c r="X189" s="48">
        <v>113</v>
      </c>
      <c r="Y189" s="42" t="s">
        <v>770</v>
      </c>
      <c r="Z189" s="42" t="s">
        <v>1006</v>
      </c>
      <c r="AA189" s="42"/>
      <c r="AB189" s="30"/>
      <c r="AE189" s="30" t="s">
        <v>292</v>
      </c>
      <c r="AG189" s="31"/>
      <c r="AH189" s="31"/>
      <c r="AT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1034</v>
      </c>
      <c r="BC189" s="30" t="s">
        <v>571</v>
      </c>
      <c r="BD189" s="30" t="s">
        <v>379</v>
      </c>
      <c r="BE189" s="30" t="s">
        <v>568</v>
      </c>
      <c r="BF189" s="30" t="s">
        <v>501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1664</v>
      </c>
      <c r="B190" s="30" t="s">
        <v>26</v>
      </c>
      <c r="C190" s="30" t="s">
        <v>379</v>
      </c>
      <c r="D190" s="30" t="s">
        <v>137</v>
      </c>
      <c r="E190" s="30" t="s">
        <v>979</v>
      </c>
      <c r="F190" s="36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800</v>
      </c>
      <c r="P190" s="30" t="s">
        <v>165</v>
      </c>
      <c r="Q190" s="30" t="s">
        <v>772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4"/>
      <c r="U190" s="30"/>
      <c r="V190" s="31"/>
      <c r="W190" s="31" t="s">
        <v>495</v>
      </c>
      <c r="X190" s="48">
        <v>113</v>
      </c>
      <c r="Y190" s="42" t="s">
        <v>768</v>
      </c>
      <c r="Z190" s="42" t="s">
        <v>1006</v>
      </c>
      <c r="AA190" s="42"/>
      <c r="AB190" s="30"/>
      <c r="AG190" s="31"/>
      <c r="AH190" s="31"/>
      <c r="AT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1035</v>
      </c>
      <c r="BC190" s="30" t="s">
        <v>571</v>
      </c>
      <c r="BD190" s="30" t="s">
        <v>379</v>
      </c>
      <c r="BE190" s="30" t="s">
        <v>568</v>
      </c>
      <c r="BF190" s="30" t="s">
        <v>501</v>
      </c>
      <c r="BK190" s="30" t="s">
        <v>526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customHeight="1" x14ac:dyDescent="0.2">
      <c r="A191" s="30">
        <v>1665</v>
      </c>
      <c r="B191" s="30" t="s">
        <v>26</v>
      </c>
      <c r="C191" s="30" t="s">
        <v>820</v>
      </c>
      <c r="D191" s="30" t="s">
        <v>148</v>
      </c>
      <c r="E191" s="34" t="s">
        <v>1098</v>
      </c>
      <c r="F191" s="36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800</v>
      </c>
      <c r="P191" s="30"/>
      <c r="T1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39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739</v>
      </c>
      <c r="BC191" s="30" t="s">
        <v>362</v>
      </c>
      <c r="BD191" s="30" t="s">
        <v>233</v>
      </c>
      <c r="BE191" s="30" t="s">
        <v>363</v>
      </c>
      <c r="BF191" s="30" t="s">
        <v>359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1097</v>
      </c>
      <c r="F192" s="36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800</v>
      </c>
      <c r="P192" s="30"/>
      <c r="T192" s="34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292</v>
      </c>
      <c r="AG192" s="31"/>
      <c r="AH192" s="31"/>
      <c r="AT192" s="39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739</v>
      </c>
      <c r="BC192" s="30" t="s">
        <v>362</v>
      </c>
      <c r="BD192" s="30" t="s">
        <v>233</v>
      </c>
      <c r="BE192" s="30" t="s">
        <v>363</v>
      </c>
      <c r="BF192" s="30" t="s">
        <v>359</v>
      </c>
      <c r="BI192" s="30" t="s">
        <v>1012</v>
      </c>
      <c r="BJ192" s="30" t="s">
        <v>1392</v>
      </c>
      <c r="BK192" s="30" t="s">
        <v>567</v>
      </c>
      <c r="BL192" s="30" t="s">
        <v>1427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customHeight="1" x14ac:dyDescent="0.2">
      <c r="A193" s="30">
        <v>1667</v>
      </c>
      <c r="B193" s="30" t="s">
        <v>26</v>
      </c>
      <c r="C193" s="30" t="s">
        <v>820</v>
      </c>
      <c r="D193" s="30" t="s">
        <v>148</v>
      </c>
      <c r="E193" s="34" t="s">
        <v>980</v>
      </c>
      <c r="F193" s="36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800</v>
      </c>
      <c r="P193" s="30" t="s">
        <v>165</v>
      </c>
      <c r="Q193" s="30" t="s">
        <v>772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4" t="s">
        <v>1128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39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739</v>
      </c>
      <c r="BC193" s="30" t="s">
        <v>1174</v>
      </c>
      <c r="BD193" s="30" t="s">
        <v>1173</v>
      </c>
      <c r="BE193" s="30" t="s">
        <v>908</v>
      </c>
      <c r="BF193" s="30" t="s">
        <v>359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0">
        <v>1668</v>
      </c>
      <c r="B194" s="30" t="s">
        <v>26</v>
      </c>
      <c r="C194" s="30" t="s">
        <v>705</v>
      </c>
      <c r="D194" s="30" t="s">
        <v>137</v>
      </c>
      <c r="E194" s="30" t="s">
        <v>844</v>
      </c>
      <c r="F194" s="36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739</v>
      </c>
      <c r="M194" s="30" t="s">
        <v>136</v>
      </c>
      <c r="O194" s="31" t="s">
        <v>800</v>
      </c>
      <c r="P194" s="30" t="s">
        <v>165</v>
      </c>
      <c r="Q194" s="30" t="s">
        <v>772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4" t="s">
        <v>1105</v>
      </c>
      <c r="U194" s="30"/>
      <c r="V194" s="31"/>
      <c r="W194" s="31"/>
      <c r="X194" s="31"/>
      <c r="Y194" s="31"/>
      <c r="Z194" s="31"/>
      <c r="AA194" s="42" t="s">
        <v>1166</v>
      </c>
      <c r="AB194" s="30"/>
      <c r="AE194" s="30" t="s">
        <v>292</v>
      </c>
      <c r="AF194" s="30">
        <v>10</v>
      </c>
      <c r="AG194" s="31" t="s">
        <v>34</v>
      </c>
      <c r="AH194" s="31" t="s">
        <v>918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937</v>
      </c>
      <c r="AO194" s="30" t="s">
        <v>938</v>
      </c>
      <c r="AP194" s="30" t="s">
        <v>927</v>
      </c>
      <c r="AQ194" s="30" t="s">
        <v>928</v>
      </c>
      <c r="AR194" s="30" t="s">
        <v>1004</v>
      </c>
      <c r="AS194" s="30">
        <v>1</v>
      </c>
      <c r="AT194" s="40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739</v>
      </c>
      <c r="BC194" s="30" t="s">
        <v>1174</v>
      </c>
      <c r="BD194" s="30" t="s">
        <v>1173</v>
      </c>
      <c r="BE194" s="30" t="s">
        <v>908</v>
      </c>
      <c r="BF194" s="30" t="s">
        <v>359</v>
      </c>
      <c r="BJ194" s="30" t="s">
        <v>1392</v>
      </c>
      <c r="BK194" s="30" t="s">
        <v>1107</v>
      </c>
      <c r="BL194" s="30" t="s">
        <v>1428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customHeight="1" x14ac:dyDescent="0.2">
      <c r="A195" s="30">
        <v>1669</v>
      </c>
      <c r="B195" s="30" t="s">
        <v>26</v>
      </c>
      <c r="C195" s="30" t="s">
        <v>705</v>
      </c>
      <c r="D195" s="30" t="s">
        <v>27</v>
      </c>
      <c r="E195" s="30" t="s">
        <v>1102</v>
      </c>
      <c r="F195" s="36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4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918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937</v>
      </c>
      <c r="AO195" s="30" t="s">
        <v>938</v>
      </c>
      <c r="AP195" s="30" t="s">
        <v>927</v>
      </c>
      <c r="AQ195" s="30" t="s">
        <v>928</v>
      </c>
      <c r="AR195" s="30" t="s">
        <v>1306</v>
      </c>
      <c r="AS195" s="30">
        <v>1</v>
      </c>
      <c r="AT195" s="4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739</v>
      </c>
      <c r="BC195" s="30" t="s">
        <v>1174</v>
      </c>
      <c r="BD195" s="30" t="s">
        <v>1173</v>
      </c>
      <c r="BE195" s="30" t="s">
        <v>908</v>
      </c>
      <c r="BF195" s="30" t="s">
        <v>359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 x14ac:dyDescent="0.2">
      <c r="A196" s="30">
        <v>1670</v>
      </c>
      <c r="B196" s="30" t="s">
        <v>26</v>
      </c>
      <c r="C196" s="30" t="s">
        <v>820</v>
      </c>
      <c r="D196" s="30" t="s">
        <v>148</v>
      </c>
      <c r="E196" s="34" t="s">
        <v>1099</v>
      </c>
      <c r="F196" s="36" t="str">
        <f>IF(ISBLANK(Table2[[#This Row],[unique_id]]), "", PROPER(SUBSTITUTE(Table2[[#This Row],[unique_id]], "_", " ")))</f>
        <v>Template Old Landing Festoons Plug Proxy</v>
      </c>
      <c r="G196" s="30" t="s">
        <v>564</v>
      </c>
      <c r="H196" s="30" t="s">
        <v>139</v>
      </c>
      <c r="I196" s="30" t="s">
        <v>132</v>
      </c>
      <c r="O196" s="31" t="s">
        <v>800</v>
      </c>
      <c r="P196" s="30"/>
      <c r="T196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39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739</v>
      </c>
      <c r="BC196" s="30" t="s">
        <v>362</v>
      </c>
      <c r="BD196" s="30" t="s">
        <v>233</v>
      </c>
      <c r="BE196" s="30" t="s">
        <v>363</v>
      </c>
      <c r="BF196" s="30" t="s">
        <v>565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1100</v>
      </c>
      <c r="F197" s="36" t="str">
        <f>IF(ISBLANK(Table2[[#This Row],[unique_id]]), "", PROPER(SUBSTITUTE(Table2[[#This Row],[unique_id]], "_", " ")))</f>
        <v>Old Landing Festoons Plug</v>
      </c>
      <c r="G197" s="30" t="s">
        <v>564</v>
      </c>
      <c r="H197" s="30" t="s">
        <v>139</v>
      </c>
      <c r="I197" s="30" t="s">
        <v>132</v>
      </c>
      <c r="O197" s="31" t="s">
        <v>800</v>
      </c>
      <c r="P197" s="30"/>
      <c r="T197" s="34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292</v>
      </c>
      <c r="AG197" s="31"/>
      <c r="AH197" s="31"/>
      <c r="AT197" s="39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739</v>
      </c>
      <c r="BC197" s="30" t="s">
        <v>362</v>
      </c>
      <c r="BD197" s="30" t="s">
        <v>233</v>
      </c>
      <c r="BE197" s="30" t="s">
        <v>363</v>
      </c>
      <c r="BF197" s="30" t="s">
        <v>565</v>
      </c>
      <c r="BI197" s="30" t="s">
        <v>1012</v>
      </c>
      <c r="BJ197" s="30" t="s">
        <v>1392</v>
      </c>
      <c r="BK197" s="30" t="s">
        <v>566</v>
      </c>
      <c r="BL197" s="30" t="s">
        <v>1429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customHeight="1" x14ac:dyDescent="0.2">
      <c r="A198" s="30">
        <v>1672</v>
      </c>
      <c r="B198" s="30" t="s">
        <v>26</v>
      </c>
      <c r="C198" s="30" t="s">
        <v>820</v>
      </c>
      <c r="D198" s="30" t="s">
        <v>148</v>
      </c>
      <c r="E198" s="34" t="s">
        <v>981</v>
      </c>
      <c r="F198" s="36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800</v>
      </c>
      <c r="P198" s="30" t="s">
        <v>165</v>
      </c>
      <c r="Q198" s="30" t="s">
        <v>772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4" t="s">
        <v>1128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39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739</v>
      </c>
      <c r="BC198" s="30" t="s">
        <v>1175</v>
      </c>
      <c r="BD198" s="30" t="s">
        <v>1173</v>
      </c>
      <c r="BE198" s="30" t="s">
        <v>908</v>
      </c>
      <c r="BF198" s="30" t="s">
        <v>565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30">
        <v>1673</v>
      </c>
      <c r="B199" s="30" t="s">
        <v>26</v>
      </c>
      <c r="C199" s="30" t="s">
        <v>705</v>
      </c>
      <c r="D199" s="30" t="s">
        <v>137</v>
      </c>
      <c r="E199" s="30" t="s">
        <v>845</v>
      </c>
      <c r="F199" s="36" t="str">
        <f>IF(ISBLANK(Table2[[#This Row],[unique_id]]), "", PROPER(SUBSTITUTE(Table2[[#This Row],[unique_id]], "_", " ")))</f>
        <v>Landing Festoons Plug</v>
      </c>
      <c r="G199" s="30" t="s">
        <v>564</v>
      </c>
      <c r="H199" s="30" t="s">
        <v>139</v>
      </c>
      <c r="I199" s="30" t="s">
        <v>132</v>
      </c>
      <c r="J199" s="30" t="s">
        <v>739</v>
      </c>
      <c r="M199" s="30" t="s">
        <v>136</v>
      </c>
      <c r="O199" s="31" t="s">
        <v>800</v>
      </c>
      <c r="P199" s="30" t="s">
        <v>165</v>
      </c>
      <c r="Q199" s="30" t="s">
        <v>772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4" t="s">
        <v>1104</v>
      </c>
      <c r="U199" s="30"/>
      <c r="V199" s="31"/>
      <c r="W199" s="31"/>
      <c r="X199" s="31"/>
      <c r="Y199" s="31"/>
      <c r="Z199" s="31"/>
      <c r="AA199" s="42" t="s">
        <v>1166</v>
      </c>
      <c r="AB199" s="30"/>
      <c r="AE199" s="30" t="s">
        <v>292</v>
      </c>
      <c r="AF199" s="30">
        <v>10</v>
      </c>
      <c r="AG199" s="31" t="s">
        <v>34</v>
      </c>
      <c r="AH199" s="31" t="s">
        <v>918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937</v>
      </c>
      <c r="AO199" s="30" t="s">
        <v>938</v>
      </c>
      <c r="AP199" s="30" t="s">
        <v>927</v>
      </c>
      <c r="AQ199" s="30" t="s">
        <v>928</v>
      </c>
      <c r="AR199" s="30" t="s">
        <v>1004</v>
      </c>
      <c r="AS199" s="30">
        <v>1</v>
      </c>
      <c r="AT199" s="40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739</v>
      </c>
      <c r="BC199" s="30" t="s">
        <v>1175</v>
      </c>
      <c r="BD199" s="30" t="s">
        <v>1173</v>
      </c>
      <c r="BE199" s="30" t="s">
        <v>908</v>
      </c>
      <c r="BF199" s="30" t="s">
        <v>565</v>
      </c>
      <c r="BJ199" s="30" t="s">
        <v>1392</v>
      </c>
      <c r="BK199" s="30" t="s">
        <v>1106</v>
      </c>
      <c r="BL199" s="30" t="s">
        <v>1430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customHeight="1" x14ac:dyDescent="0.2">
      <c r="A200" s="30">
        <v>1674</v>
      </c>
      <c r="B200" s="30" t="s">
        <v>585</v>
      </c>
      <c r="C200" s="30" t="s">
        <v>379</v>
      </c>
      <c r="D200" s="30" t="s">
        <v>137</v>
      </c>
      <c r="E200" s="30" t="s">
        <v>580</v>
      </c>
      <c r="F200" s="36" t="str">
        <f>IF(ISBLANK(Table2[[#This Row],[unique_id]]), "", PROPER(SUBSTITUTE(Table2[[#This Row],[unique_id]], "_", " ")))</f>
        <v>Garden Pedestals</v>
      </c>
      <c r="G200" s="30" t="s">
        <v>581</v>
      </c>
      <c r="H200" s="30" t="s">
        <v>139</v>
      </c>
      <c r="I200" s="30" t="s">
        <v>132</v>
      </c>
      <c r="J200" s="30" t="s">
        <v>738</v>
      </c>
      <c r="O200" s="31"/>
      <c r="P200" s="30"/>
      <c r="T200" s="34"/>
      <c r="U200" s="30"/>
      <c r="V200" s="31"/>
      <c r="W200" s="31" t="s">
        <v>496</v>
      </c>
      <c r="X200" s="48">
        <v>115</v>
      </c>
      <c r="Y200" s="42" t="s">
        <v>771</v>
      </c>
      <c r="Z200" s="42"/>
      <c r="AA200" s="42"/>
      <c r="AB200" s="30"/>
      <c r="AE200" s="30" t="s">
        <v>292</v>
      </c>
      <c r="AG200" s="31"/>
      <c r="AH200" s="31"/>
      <c r="AT20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738</v>
      </c>
      <c r="BC200" s="30" t="s">
        <v>572</v>
      </c>
      <c r="BD200" s="30" t="s">
        <v>379</v>
      </c>
      <c r="BE200" s="30" t="s">
        <v>570</v>
      </c>
      <c r="BF200" s="30" t="s">
        <v>582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 x14ac:dyDescent="0.2">
      <c r="A201" s="30">
        <v>1675</v>
      </c>
      <c r="B201" s="30" t="s">
        <v>585</v>
      </c>
      <c r="C201" s="30" t="s">
        <v>379</v>
      </c>
      <c r="D201" s="30" t="s">
        <v>137</v>
      </c>
      <c r="E201" s="30" t="s">
        <v>982</v>
      </c>
      <c r="F201" s="36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772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4"/>
      <c r="U201" s="30"/>
      <c r="V201" s="31"/>
      <c r="W201" s="31" t="s">
        <v>495</v>
      </c>
      <c r="X201" s="48">
        <v>115</v>
      </c>
      <c r="Y201" s="42" t="s">
        <v>768</v>
      </c>
      <c r="Z201" s="42"/>
      <c r="AA201" s="42"/>
      <c r="AB201" s="30"/>
      <c r="AG201" s="31"/>
      <c r="AH201" s="31"/>
      <c r="AT20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1041</v>
      </c>
      <c r="BC201" s="30" t="s">
        <v>572</v>
      </c>
      <c r="BD201" s="30" t="s">
        <v>379</v>
      </c>
      <c r="BE201" s="30" t="s">
        <v>570</v>
      </c>
      <c r="BF201" s="30" t="s">
        <v>582</v>
      </c>
      <c r="BK201" s="30" t="s">
        <v>569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30">
        <v>1676</v>
      </c>
      <c r="B202" s="30" t="s">
        <v>585</v>
      </c>
      <c r="C202" s="30" t="s">
        <v>379</v>
      </c>
      <c r="D202" s="30" t="s">
        <v>137</v>
      </c>
      <c r="E202" s="30" t="s">
        <v>983</v>
      </c>
      <c r="F202" s="36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772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4"/>
      <c r="U202" s="30"/>
      <c r="V202" s="31"/>
      <c r="W202" s="31" t="s">
        <v>495</v>
      </c>
      <c r="X202" s="48">
        <v>115</v>
      </c>
      <c r="Y202" s="42" t="s">
        <v>768</v>
      </c>
      <c r="Z202" s="42"/>
      <c r="AA202" s="42"/>
      <c r="AB202" s="30"/>
      <c r="AG202" s="31"/>
      <c r="AH202" s="31"/>
      <c r="AT20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1042</v>
      </c>
      <c r="BC202" s="30" t="s">
        <v>572</v>
      </c>
      <c r="BD202" s="30" t="s">
        <v>379</v>
      </c>
      <c r="BE202" s="30" t="s">
        <v>570</v>
      </c>
      <c r="BF202" s="30" t="s">
        <v>582</v>
      </c>
      <c r="BK202" s="30" t="s">
        <v>573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30">
        <v>1677</v>
      </c>
      <c r="B203" s="30" t="s">
        <v>585</v>
      </c>
      <c r="C203" s="30" t="s">
        <v>379</v>
      </c>
      <c r="D203" s="30" t="s">
        <v>137</v>
      </c>
      <c r="E203" s="30" t="s">
        <v>984</v>
      </c>
      <c r="F203" s="36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772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4"/>
      <c r="U203" s="30"/>
      <c r="V203" s="31"/>
      <c r="W203" s="31" t="s">
        <v>495</v>
      </c>
      <c r="X203" s="48">
        <v>115</v>
      </c>
      <c r="Y203" s="42" t="s">
        <v>768</v>
      </c>
      <c r="Z203" s="42"/>
      <c r="AA203" s="42"/>
      <c r="AB203" s="30"/>
      <c r="AG203" s="31"/>
      <c r="AH203" s="31"/>
      <c r="AT20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1043</v>
      </c>
      <c r="BC203" s="30" t="s">
        <v>572</v>
      </c>
      <c r="BD203" s="30" t="s">
        <v>379</v>
      </c>
      <c r="BE203" s="30" t="s">
        <v>570</v>
      </c>
      <c r="BF203" s="30" t="s">
        <v>582</v>
      </c>
      <c r="BK203" s="30" t="s">
        <v>574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30">
        <v>1678</v>
      </c>
      <c r="B204" s="30" t="s">
        <v>585</v>
      </c>
      <c r="C204" s="30" t="s">
        <v>379</v>
      </c>
      <c r="D204" s="30" t="s">
        <v>137</v>
      </c>
      <c r="E204" s="30" t="s">
        <v>985</v>
      </c>
      <c r="F204" s="36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772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4"/>
      <c r="U204" s="30"/>
      <c r="V204" s="31"/>
      <c r="W204" s="31" t="s">
        <v>495</v>
      </c>
      <c r="X204" s="48">
        <v>115</v>
      </c>
      <c r="Y204" s="42" t="s">
        <v>768</v>
      </c>
      <c r="Z204" s="42"/>
      <c r="AA204" s="42"/>
      <c r="AB204" s="30"/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1044</v>
      </c>
      <c r="BC204" s="30" t="s">
        <v>572</v>
      </c>
      <c r="BD204" s="30" t="s">
        <v>379</v>
      </c>
      <c r="BE204" s="30" t="s">
        <v>570</v>
      </c>
      <c r="BF204" s="30" t="s">
        <v>582</v>
      </c>
      <c r="BK204" s="30" t="s">
        <v>575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30">
        <v>1679</v>
      </c>
      <c r="B205" s="30" t="s">
        <v>585</v>
      </c>
      <c r="C205" s="30" t="s">
        <v>379</v>
      </c>
      <c r="D205" s="30" t="s">
        <v>137</v>
      </c>
      <c r="F205" s="36" t="str">
        <f>IF(ISBLANK(Table2[[#This Row],[unique_id]]), "", PROPER(SUBSTITUTE(Table2[[#This Row],[unique_id]], "_", " ")))</f>
        <v/>
      </c>
      <c r="O205" s="31"/>
      <c r="P205" s="30"/>
      <c r="T205" s="34"/>
      <c r="U205" s="30"/>
      <c r="V205" s="31"/>
      <c r="W205" s="31" t="s">
        <v>495</v>
      </c>
      <c r="X205" s="48">
        <v>115</v>
      </c>
      <c r="Y205" s="42" t="s">
        <v>768</v>
      </c>
      <c r="Z205" s="42" t="s">
        <v>1011</v>
      </c>
      <c r="AA205" s="42"/>
      <c r="AB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1045</v>
      </c>
      <c r="BC205" s="30" t="s">
        <v>572</v>
      </c>
      <c r="BD205" s="30" t="s">
        <v>379</v>
      </c>
      <c r="BE205" s="30" t="s">
        <v>570</v>
      </c>
      <c r="BF205" s="30" t="s">
        <v>582</v>
      </c>
      <c r="BK205" s="30" t="s">
        <v>1108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0">
        <v>1680</v>
      </c>
      <c r="B206" s="30" t="s">
        <v>585</v>
      </c>
      <c r="C206" s="30" t="s">
        <v>379</v>
      </c>
      <c r="D206" s="30" t="s">
        <v>137</v>
      </c>
      <c r="F206" s="36" t="str">
        <f>IF(ISBLANK(Table2[[#This Row],[unique_id]]), "", PROPER(SUBSTITUTE(Table2[[#This Row],[unique_id]], "_", " ")))</f>
        <v/>
      </c>
      <c r="O206" s="31"/>
      <c r="P206" s="30"/>
      <c r="T206" s="34"/>
      <c r="U206" s="30"/>
      <c r="V206" s="31"/>
      <c r="W206" s="31" t="s">
        <v>495</v>
      </c>
      <c r="X206" s="48">
        <v>115</v>
      </c>
      <c r="Y206" s="42" t="s">
        <v>768</v>
      </c>
      <c r="Z206" s="42" t="s">
        <v>1011</v>
      </c>
      <c r="AA206" s="42"/>
      <c r="AB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1046</v>
      </c>
      <c r="BC206" s="30" t="s">
        <v>572</v>
      </c>
      <c r="BD206" s="30" t="s">
        <v>379</v>
      </c>
      <c r="BE206" s="30" t="s">
        <v>570</v>
      </c>
      <c r="BF206" s="30" t="s">
        <v>582</v>
      </c>
      <c r="BK206" s="30" t="s">
        <v>1108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30">
        <v>1681</v>
      </c>
      <c r="B207" s="30" t="s">
        <v>585</v>
      </c>
      <c r="C207" s="30" t="s">
        <v>379</v>
      </c>
      <c r="D207" s="30" t="s">
        <v>137</v>
      </c>
      <c r="F207" s="36" t="str">
        <f>IF(ISBLANK(Table2[[#This Row],[unique_id]]), "", PROPER(SUBSTITUTE(Table2[[#This Row],[unique_id]], "_", " ")))</f>
        <v/>
      </c>
      <c r="O207" s="31"/>
      <c r="P207" s="30"/>
      <c r="T207" s="34"/>
      <c r="U207" s="30"/>
      <c r="V207" s="31"/>
      <c r="W207" s="31" t="s">
        <v>495</v>
      </c>
      <c r="X207" s="48">
        <v>115</v>
      </c>
      <c r="Y207" s="42" t="s">
        <v>768</v>
      </c>
      <c r="Z207" s="42" t="s">
        <v>1011</v>
      </c>
      <c r="AA207" s="42"/>
      <c r="AB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1047</v>
      </c>
      <c r="BC207" s="30" t="s">
        <v>572</v>
      </c>
      <c r="BD207" s="30" t="s">
        <v>379</v>
      </c>
      <c r="BE207" s="30" t="s">
        <v>570</v>
      </c>
      <c r="BF207" s="30" t="s">
        <v>582</v>
      </c>
      <c r="BK207" s="30" t="s">
        <v>1108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 x14ac:dyDescent="0.2">
      <c r="A208" s="30">
        <v>1682</v>
      </c>
      <c r="B208" s="30" t="s">
        <v>585</v>
      </c>
      <c r="C208" s="30" t="s">
        <v>379</v>
      </c>
      <c r="D208" s="30" t="s">
        <v>137</v>
      </c>
      <c r="F208" s="36" t="str">
        <f>IF(ISBLANK(Table2[[#This Row],[unique_id]]), "", PROPER(SUBSTITUTE(Table2[[#This Row],[unique_id]], "_", " ")))</f>
        <v/>
      </c>
      <c r="O208" s="31"/>
      <c r="P208" s="30"/>
      <c r="T208" s="34"/>
      <c r="U208" s="30"/>
      <c r="V208" s="31"/>
      <c r="W208" s="31" t="s">
        <v>495</v>
      </c>
      <c r="X208" s="48">
        <v>115</v>
      </c>
      <c r="Y208" s="42" t="s">
        <v>768</v>
      </c>
      <c r="Z208" s="42" t="s">
        <v>1011</v>
      </c>
      <c r="AA208" s="42"/>
      <c r="AB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1048</v>
      </c>
      <c r="BC208" s="30" t="s">
        <v>572</v>
      </c>
      <c r="BD208" s="30" t="s">
        <v>379</v>
      </c>
      <c r="BE208" s="30" t="s">
        <v>570</v>
      </c>
      <c r="BF208" s="30" t="s">
        <v>582</v>
      </c>
      <c r="BK208" s="30" t="s">
        <v>1108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30">
        <v>1683</v>
      </c>
      <c r="B209" s="30" t="s">
        <v>26</v>
      </c>
      <c r="C209" s="30" t="s">
        <v>379</v>
      </c>
      <c r="D209" s="30" t="s">
        <v>137</v>
      </c>
      <c r="E209" s="30" t="s">
        <v>583</v>
      </c>
      <c r="F209" s="36" t="str">
        <f>IF(ISBLANK(Table2[[#This Row],[unique_id]]), "", PROPER(SUBSTITUTE(Table2[[#This Row],[unique_id]], "_", " ")))</f>
        <v>Tree Spotlights</v>
      </c>
      <c r="G209" s="30" t="s">
        <v>579</v>
      </c>
      <c r="H209" s="30" t="s">
        <v>139</v>
      </c>
      <c r="I209" s="30" t="s">
        <v>132</v>
      </c>
      <c r="J209" s="30" t="s">
        <v>740</v>
      </c>
      <c r="O209" s="31"/>
      <c r="P209" s="30"/>
      <c r="T209" s="34"/>
      <c r="U209" s="30"/>
      <c r="V209" s="31"/>
      <c r="W209" s="31" t="s">
        <v>496</v>
      </c>
      <c r="X209" s="48">
        <v>116</v>
      </c>
      <c r="Y209" s="42" t="s">
        <v>771</v>
      </c>
      <c r="Z209" s="42"/>
      <c r="AA209" s="42"/>
      <c r="AB209" s="30"/>
      <c r="AE209" s="30" t="s">
        <v>292</v>
      </c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740</v>
      </c>
      <c r="BC209" s="30" t="s">
        <v>578</v>
      </c>
      <c r="BD209" s="30" t="s">
        <v>379</v>
      </c>
      <c r="BE209" s="30" t="s">
        <v>570</v>
      </c>
      <c r="BF209" s="30" t="s">
        <v>577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 x14ac:dyDescent="0.2">
      <c r="A210" s="30">
        <v>1684</v>
      </c>
      <c r="B210" s="30" t="s">
        <v>585</v>
      </c>
      <c r="C210" s="30" t="s">
        <v>379</v>
      </c>
      <c r="D210" s="30" t="s">
        <v>137</v>
      </c>
      <c r="E210" s="30" t="s">
        <v>986</v>
      </c>
      <c r="F210" s="36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800</v>
      </c>
      <c r="P210" s="30" t="s">
        <v>165</v>
      </c>
      <c r="Q210" s="30" t="s">
        <v>772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4"/>
      <c r="U210" s="30"/>
      <c r="V210" s="31"/>
      <c r="W210" s="31" t="s">
        <v>495</v>
      </c>
      <c r="X210" s="48">
        <v>116</v>
      </c>
      <c r="Y210" s="42" t="s">
        <v>768</v>
      </c>
      <c r="Z210" s="42"/>
      <c r="AA210" s="42"/>
      <c r="AB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1049</v>
      </c>
      <c r="BC210" s="30" t="s">
        <v>578</v>
      </c>
      <c r="BD210" s="30" t="s">
        <v>379</v>
      </c>
      <c r="BE210" s="30" t="s">
        <v>570</v>
      </c>
      <c r="BF210" s="30" t="s">
        <v>577</v>
      </c>
      <c r="BK210" s="30" t="s">
        <v>576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customHeight="1" x14ac:dyDescent="0.2">
      <c r="A211" s="30">
        <v>1685</v>
      </c>
      <c r="B211" s="30" t="s">
        <v>585</v>
      </c>
      <c r="C211" s="30" t="s">
        <v>379</v>
      </c>
      <c r="D211" s="30" t="s">
        <v>137</v>
      </c>
      <c r="E211" s="30" t="s">
        <v>987</v>
      </c>
      <c r="F211" s="36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800</v>
      </c>
      <c r="P211" s="30" t="s">
        <v>165</v>
      </c>
      <c r="Q211" s="30" t="s">
        <v>772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4"/>
      <c r="U211" s="30"/>
      <c r="V211" s="31"/>
      <c r="W211" s="31" t="s">
        <v>495</v>
      </c>
      <c r="X211" s="48">
        <v>116</v>
      </c>
      <c r="Y211" s="42" t="s">
        <v>768</v>
      </c>
      <c r="Z211" s="42"/>
      <c r="AA211" s="42"/>
      <c r="AB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1050</v>
      </c>
      <c r="BC211" s="30" t="s">
        <v>578</v>
      </c>
      <c r="BD211" s="30" t="s">
        <v>379</v>
      </c>
      <c r="BE211" s="30" t="s">
        <v>570</v>
      </c>
      <c r="BF211" s="30" t="s">
        <v>577</v>
      </c>
      <c r="BK211" s="30" t="s">
        <v>584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customHeight="1" x14ac:dyDescent="0.2">
      <c r="A212" s="30">
        <v>1686</v>
      </c>
      <c r="B212" s="30" t="s">
        <v>585</v>
      </c>
      <c r="C212" s="30" t="s">
        <v>379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4"/>
      <c r="U212" s="30"/>
      <c r="V212" s="31"/>
      <c r="W212" s="31" t="s">
        <v>495</v>
      </c>
      <c r="X212" s="48">
        <v>116</v>
      </c>
      <c r="Y212" s="42" t="s">
        <v>768</v>
      </c>
      <c r="Z212" s="42" t="s">
        <v>1011</v>
      </c>
      <c r="AA212" s="42"/>
      <c r="AB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1051</v>
      </c>
      <c r="BC212" s="30" t="s">
        <v>578</v>
      </c>
      <c r="BD212" s="30" t="s">
        <v>379</v>
      </c>
      <c r="BE212" s="30" t="s">
        <v>570</v>
      </c>
      <c r="BF212" s="30" t="s">
        <v>577</v>
      </c>
      <c r="BK212" s="30" t="s">
        <v>1108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customHeight="1" x14ac:dyDescent="0.2">
      <c r="A213" s="30">
        <v>1800</v>
      </c>
      <c r="B213" s="30" t="s">
        <v>26</v>
      </c>
      <c r="C213" s="30" t="s">
        <v>446</v>
      </c>
      <c r="D213" s="30" t="s">
        <v>334</v>
      </c>
      <c r="E213" s="30" t="s">
        <v>333</v>
      </c>
      <c r="F213" s="36" t="str">
        <f>IF(ISBLANK(Table2[[#This Row],[unique_id]]), "", PROPER(SUBSTITUTE(Table2[[#This Row],[unique_id]], "_", " ")))</f>
        <v>Column Break</v>
      </c>
      <c r="G213" s="30" t="s">
        <v>330</v>
      </c>
      <c r="H213" s="30" t="s">
        <v>139</v>
      </c>
      <c r="I213" s="30" t="s">
        <v>132</v>
      </c>
      <c r="M213" s="30" t="s">
        <v>331</v>
      </c>
      <c r="N213" s="30" t="s">
        <v>332</v>
      </c>
      <c r="O213" s="31"/>
      <c r="P213" s="30"/>
      <c r="T213" s="34"/>
      <c r="U213" s="30"/>
      <c r="V213" s="31"/>
      <c r="W213" s="31"/>
      <c r="X213" s="31"/>
      <c r="Y213" s="31"/>
      <c r="Z213" s="31"/>
      <c r="AB213" s="30"/>
      <c r="AG213" s="31"/>
      <c r="AH213" s="31"/>
      <c r="AT213" s="39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 x14ac:dyDescent="0.2">
      <c r="A214" s="30">
        <v>1801</v>
      </c>
      <c r="B214" s="30" t="s">
        <v>26</v>
      </c>
      <c r="C214" s="30" t="s">
        <v>820</v>
      </c>
      <c r="D214" s="30" t="s">
        <v>148</v>
      </c>
      <c r="E214" s="34" t="s">
        <v>988</v>
      </c>
      <c r="F214" s="36" t="str">
        <f>IF(ISBLANK(Table2[[#This Row],[unique_id]]), "", PROPER(SUBSTITUTE(Table2[[#This Row],[unique_id]], "_", " ")))</f>
        <v>Template Bathroom Rails Plug Proxy</v>
      </c>
      <c r="G214" s="30" t="s">
        <v>454</v>
      </c>
      <c r="H214" s="30" t="s">
        <v>662</v>
      </c>
      <c r="I214" s="30" t="s">
        <v>132</v>
      </c>
      <c r="O214" s="31" t="s">
        <v>800</v>
      </c>
      <c r="P214" s="30" t="s">
        <v>165</v>
      </c>
      <c r="Q214" s="38" t="s">
        <v>773</v>
      </c>
      <c r="R214" s="30" t="str">
        <f>Table2[[#This Row],[entity_domain]]</f>
        <v>Heating &amp; Cooling</v>
      </c>
      <c r="S214" s="30" t="s">
        <v>454</v>
      </c>
      <c r="T214" s="34" t="s">
        <v>1127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39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1058</v>
      </c>
      <c r="BC214" s="30" t="s">
        <v>361</v>
      </c>
      <c r="BD214" s="30" t="s">
        <v>233</v>
      </c>
      <c r="BE214" s="30" t="s">
        <v>364</v>
      </c>
      <c r="BF214" s="30" t="s">
        <v>360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846</v>
      </c>
      <c r="F215" s="36" t="str">
        <f>IF(ISBLANK(Table2[[#This Row],[unique_id]]), "", PROPER(SUBSTITUTE(Table2[[#This Row],[unique_id]], "_", " ")))</f>
        <v>Bathroom Rails Plug</v>
      </c>
      <c r="G215" s="30" t="s">
        <v>454</v>
      </c>
      <c r="H215" s="30" t="s">
        <v>662</v>
      </c>
      <c r="I215" s="30" t="s">
        <v>132</v>
      </c>
      <c r="J215" s="30" t="s">
        <v>454</v>
      </c>
      <c r="M215" s="30" t="s">
        <v>257</v>
      </c>
      <c r="O215" s="31" t="s">
        <v>800</v>
      </c>
      <c r="P215" s="30" t="s">
        <v>165</v>
      </c>
      <c r="Q215" s="38" t="s">
        <v>773</v>
      </c>
      <c r="R215" s="30" t="str">
        <f>Table2[[#This Row],[entity_domain]]</f>
        <v>Heating &amp; Cooling</v>
      </c>
      <c r="S215" s="30" t="s">
        <v>454</v>
      </c>
      <c r="T215" s="34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256</v>
      </c>
      <c r="AG215" s="31"/>
      <c r="AH215" s="31"/>
      <c r="AT215" s="39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1058</v>
      </c>
      <c r="BC215" s="30" t="s">
        <v>361</v>
      </c>
      <c r="BD215" s="30" t="s">
        <v>233</v>
      </c>
      <c r="BE215" s="30" t="s">
        <v>364</v>
      </c>
      <c r="BF215" s="30" t="s">
        <v>360</v>
      </c>
      <c r="BI215" s="30" t="s">
        <v>1012</v>
      </c>
      <c r="BJ215" s="30" t="s">
        <v>1392</v>
      </c>
      <c r="BK215" s="30" t="s">
        <v>352</v>
      </c>
      <c r="BL215" s="30" t="s">
        <v>1431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customHeight="1" x14ac:dyDescent="0.2">
      <c r="A216" s="30">
        <v>1803</v>
      </c>
      <c r="B216" s="30" t="s">
        <v>26</v>
      </c>
      <c r="C216" s="30" t="s">
        <v>820</v>
      </c>
      <c r="D216" s="30" t="s">
        <v>148</v>
      </c>
      <c r="E216" s="34" t="s">
        <v>1153</v>
      </c>
      <c r="F216" s="36" t="str">
        <f>IF(ISBLANK(Table2[[#This Row],[unique_id]]), "", PROPER(SUBSTITUTE(Table2[[#This Row],[unique_id]], "_", " ")))</f>
        <v>Template Ceiling Water Booster Plug Proxy</v>
      </c>
      <c r="G216" s="30" t="s">
        <v>1232</v>
      </c>
      <c r="H216" s="30" t="s">
        <v>662</v>
      </c>
      <c r="I216" s="30" t="s">
        <v>132</v>
      </c>
      <c r="O216" s="31" t="s">
        <v>800</v>
      </c>
      <c r="P216" s="30" t="s">
        <v>165</v>
      </c>
      <c r="Q216" s="38" t="s">
        <v>773</v>
      </c>
      <c r="R216" s="30" t="str">
        <f>Table2[[#This Row],[entity_domain]]</f>
        <v>Heating &amp; Cooling</v>
      </c>
      <c r="S216" s="30" t="s">
        <v>451</v>
      </c>
      <c r="T216" s="34" t="s">
        <v>1127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39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451</v>
      </c>
      <c r="BC216" s="30" t="s">
        <v>449</v>
      </c>
      <c r="BD216" s="30" t="s">
        <v>1173</v>
      </c>
      <c r="BE216" s="30" t="s">
        <v>908</v>
      </c>
      <c r="BF216" s="30" t="s">
        <v>407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 x14ac:dyDescent="0.2">
      <c r="A217" s="30">
        <v>1804</v>
      </c>
      <c r="B217" s="30" t="s">
        <v>26</v>
      </c>
      <c r="C217" s="30" t="s">
        <v>705</v>
      </c>
      <c r="D217" s="30" t="s">
        <v>134</v>
      </c>
      <c r="E217" s="30" t="s">
        <v>1154</v>
      </c>
      <c r="F217" s="36" t="str">
        <f>IF(ISBLANK(Table2[[#This Row],[unique_id]]), "", PROPER(SUBSTITUTE(Table2[[#This Row],[unique_id]], "_", " ")))</f>
        <v>Ceiling Water Booster Plug</v>
      </c>
      <c r="G217" s="30" t="s">
        <v>1232</v>
      </c>
      <c r="H217" s="30" t="s">
        <v>662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800</v>
      </c>
      <c r="P217" s="30" t="s">
        <v>165</v>
      </c>
      <c r="Q217" s="30" t="s">
        <v>773</v>
      </c>
      <c r="R217" s="30" t="str">
        <f>Table2[[#This Row],[entity_domain]]</f>
        <v>Heating &amp; Cooling</v>
      </c>
      <c r="S217" s="30" t="s">
        <v>451</v>
      </c>
      <c r="T21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42" t="s">
        <v>1170</v>
      </c>
      <c r="AB217" s="30"/>
      <c r="AE217" s="30" t="s">
        <v>450</v>
      </c>
      <c r="AF217" s="30">
        <v>10</v>
      </c>
      <c r="AG217" s="31" t="s">
        <v>34</v>
      </c>
      <c r="AH217" s="31" t="s">
        <v>918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937</v>
      </c>
      <c r="AO217" s="30" t="s">
        <v>938</v>
      </c>
      <c r="AP217" s="30" t="s">
        <v>927</v>
      </c>
      <c r="AQ217" s="30" t="s">
        <v>928</v>
      </c>
      <c r="AR217" s="30" t="s">
        <v>1004</v>
      </c>
      <c r="AS217" s="30">
        <v>1</v>
      </c>
      <c r="AT217" s="40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451</v>
      </c>
      <c r="BC217" s="30" t="s">
        <v>449</v>
      </c>
      <c r="BD217" s="30" t="s">
        <v>1173</v>
      </c>
      <c r="BE217" s="30" t="s">
        <v>908</v>
      </c>
      <c r="BF217" s="30" t="s">
        <v>407</v>
      </c>
      <c r="BJ217" s="30" t="s">
        <v>1392</v>
      </c>
      <c r="BK217" s="30" t="s">
        <v>448</v>
      </c>
      <c r="BL217" s="30" t="s">
        <v>1432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customHeight="1" x14ac:dyDescent="0.2">
      <c r="A218" s="30">
        <v>1805</v>
      </c>
      <c r="B218" s="30" t="s">
        <v>26</v>
      </c>
      <c r="C218" s="30" t="s">
        <v>705</v>
      </c>
      <c r="D218" s="30" t="s">
        <v>27</v>
      </c>
      <c r="E218" s="30" t="s">
        <v>1155</v>
      </c>
      <c r="F218" s="36" t="str">
        <f>IF(ISBLANK(Table2[[#This Row],[unique_id]]), "", PROPER(SUBSTITUTE(Table2[[#This Row],[unique_id]], "_", " ")))</f>
        <v>Ceiling Water Booster Plug Energy Power</v>
      </c>
      <c r="G218" s="30" t="s">
        <v>921</v>
      </c>
      <c r="H218" s="30" t="s">
        <v>662</v>
      </c>
      <c r="I218" s="30" t="s">
        <v>132</v>
      </c>
      <c r="O218" s="31"/>
      <c r="P218" s="30"/>
      <c r="T218" s="34"/>
      <c r="U218" s="30"/>
      <c r="V218" s="31"/>
      <c r="W218" s="31"/>
      <c r="X218" s="31"/>
      <c r="Y218" s="31"/>
      <c r="Z218" s="31"/>
      <c r="AB218" s="30" t="s">
        <v>31</v>
      </c>
      <c r="AC218" s="30" t="s">
        <v>328</v>
      </c>
      <c r="AD218" s="30" t="s">
        <v>919</v>
      </c>
      <c r="AF218" s="30">
        <v>10</v>
      </c>
      <c r="AG218" s="31" t="s">
        <v>34</v>
      </c>
      <c r="AH218" s="31" t="s">
        <v>918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937</v>
      </c>
      <c r="AO218" s="30" t="s">
        <v>938</v>
      </c>
      <c r="AP218" s="30" t="s">
        <v>927</v>
      </c>
      <c r="AQ218" s="30" t="s">
        <v>928</v>
      </c>
      <c r="AR218" s="30" t="s">
        <v>1167</v>
      </c>
      <c r="AS218" s="30">
        <v>1</v>
      </c>
      <c r="AT218" s="4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451</v>
      </c>
      <c r="BC218" s="30" t="s">
        <v>449</v>
      </c>
      <c r="BD218" s="30" t="s">
        <v>1173</v>
      </c>
      <c r="BE218" s="30" t="s">
        <v>908</v>
      </c>
      <c r="BF218" s="30" t="s">
        <v>407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0">
        <v>1806</v>
      </c>
      <c r="B219" s="30" t="s">
        <v>26</v>
      </c>
      <c r="C219" s="30" t="s">
        <v>705</v>
      </c>
      <c r="D219" s="30" t="s">
        <v>27</v>
      </c>
      <c r="E219" s="30" t="s">
        <v>1156</v>
      </c>
      <c r="F219" s="36" t="str">
        <f>IF(ISBLANK(Table2[[#This Row],[unique_id]]), "", PROPER(SUBSTITUTE(Table2[[#This Row],[unique_id]], "_", " ")))</f>
        <v>Ceiling Water Booster Plug Energy Total</v>
      </c>
      <c r="G219" s="30" t="s">
        <v>922</v>
      </c>
      <c r="H219" s="30" t="s">
        <v>662</v>
      </c>
      <c r="I219" s="30" t="s">
        <v>132</v>
      </c>
      <c r="O219" s="31"/>
      <c r="P219" s="30"/>
      <c r="T219" s="34"/>
      <c r="U219" s="30"/>
      <c r="V219" s="31"/>
      <c r="W219" s="31"/>
      <c r="X219" s="31"/>
      <c r="Y219" s="31"/>
      <c r="Z219" s="31"/>
      <c r="AB219" s="30" t="s">
        <v>76</v>
      </c>
      <c r="AC219" s="30" t="s">
        <v>329</v>
      </c>
      <c r="AD219" s="30" t="s">
        <v>920</v>
      </c>
      <c r="AF219" s="30">
        <v>10</v>
      </c>
      <c r="AG219" s="31" t="s">
        <v>34</v>
      </c>
      <c r="AH219" s="31" t="s">
        <v>918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937</v>
      </c>
      <c r="AO219" s="30" t="s">
        <v>938</v>
      </c>
      <c r="AP219" s="30" t="s">
        <v>927</v>
      </c>
      <c r="AQ219" s="30" t="s">
        <v>928</v>
      </c>
      <c r="AR219" s="30" t="s">
        <v>1168</v>
      </c>
      <c r="AS219" s="30">
        <v>1</v>
      </c>
      <c r="AT219" s="4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451</v>
      </c>
      <c r="BC219" s="30" t="s">
        <v>449</v>
      </c>
      <c r="BD219" s="30" t="s">
        <v>1173</v>
      </c>
      <c r="BE219" s="30" t="s">
        <v>908</v>
      </c>
      <c r="BF219" s="30" t="s">
        <v>407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 x14ac:dyDescent="0.2">
      <c r="A220" s="30">
        <v>1807</v>
      </c>
      <c r="B220" s="30" t="s">
        <v>26</v>
      </c>
      <c r="C220" s="30" t="s">
        <v>820</v>
      </c>
      <c r="D220" s="30" t="s">
        <v>148</v>
      </c>
      <c r="E220" s="34" t="s">
        <v>1161</v>
      </c>
      <c r="F220" s="36" t="str">
        <f>IF(ISBLANK(Table2[[#This Row],[unique_id]]), "", PROPER(SUBSTITUTE(Table2[[#This Row],[unique_id]], "_", " ")))</f>
        <v>Template Garden Pool Filter Plug Proxy</v>
      </c>
      <c r="G220" s="30" t="s">
        <v>320</v>
      </c>
      <c r="H220" s="30" t="s">
        <v>662</v>
      </c>
      <c r="I220" s="30" t="s">
        <v>132</v>
      </c>
      <c r="O220" s="31" t="s">
        <v>800</v>
      </c>
      <c r="P220" s="30" t="s">
        <v>165</v>
      </c>
      <c r="Q220" s="38" t="s">
        <v>773</v>
      </c>
      <c r="R220" s="30" t="str">
        <f>Table2[[#This Row],[entity_domain]]</f>
        <v>Heating &amp; Cooling</v>
      </c>
      <c r="S220" s="30" t="s">
        <v>320</v>
      </c>
      <c r="T220" s="34" t="s">
        <v>1127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39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320</v>
      </c>
      <c r="BC220" s="30" t="s">
        <v>449</v>
      </c>
      <c r="BD220" s="30" t="s">
        <v>1173</v>
      </c>
      <c r="BE220" s="30" t="s">
        <v>908</v>
      </c>
      <c r="BF220" s="30" t="s">
        <v>582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0">
        <v>1808</v>
      </c>
      <c r="B221" s="30" t="s">
        <v>26</v>
      </c>
      <c r="C221" s="30" t="s">
        <v>705</v>
      </c>
      <c r="D221" s="30" t="s">
        <v>134</v>
      </c>
      <c r="E221" s="30" t="s">
        <v>1162</v>
      </c>
      <c r="F221" s="36" t="str">
        <f>IF(ISBLANK(Table2[[#This Row],[unique_id]]), "", PROPER(SUBSTITUTE(Table2[[#This Row],[unique_id]], "_", " ")))</f>
        <v>Garden Pool Filter Plug</v>
      </c>
      <c r="G221" s="30" t="s">
        <v>320</v>
      </c>
      <c r="H221" s="30" t="s">
        <v>662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800</v>
      </c>
      <c r="P221" s="30" t="s">
        <v>165</v>
      </c>
      <c r="Q221" s="30" t="s">
        <v>773</v>
      </c>
      <c r="R221" s="30" t="str">
        <f>Table2[[#This Row],[entity_domain]]</f>
        <v>Heating &amp; Cooling</v>
      </c>
      <c r="S221" s="30" t="s">
        <v>320</v>
      </c>
      <c r="T22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42" t="s">
        <v>1170</v>
      </c>
      <c r="AB221" s="30"/>
      <c r="AE221" s="30" t="s">
        <v>1165</v>
      </c>
      <c r="AF221" s="30">
        <v>10</v>
      </c>
      <c r="AG221" s="31" t="s">
        <v>34</v>
      </c>
      <c r="AH221" s="31" t="s">
        <v>918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937</v>
      </c>
      <c r="AO221" s="30" t="s">
        <v>938</v>
      </c>
      <c r="AP221" s="30" t="s">
        <v>927</v>
      </c>
      <c r="AQ221" s="30" t="s">
        <v>928</v>
      </c>
      <c r="AR221" s="30" t="s">
        <v>1004</v>
      </c>
      <c r="AS221" s="30">
        <v>1</v>
      </c>
      <c r="AT221" s="40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320</v>
      </c>
      <c r="BC221" s="30" t="s">
        <v>449</v>
      </c>
      <c r="BD221" s="30" t="s">
        <v>1173</v>
      </c>
      <c r="BE221" s="30" t="s">
        <v>908</v>
      </c>
      <c r="BF221" s="30" t="s">
        <v>582</v>
      </c>
      <c r="BJ221" s="30" t="s">
        <v>1392</v>
      </c>
      <c r="BK221" s="30" t="s">
        <v>1096</v>
      </c>
      <c r="BL221" s="30" t="s">
        <v>1433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customHeight="1" x14ac:dyDescent="0.2">
      <c r="A222" s="30">
        <v>1809</v>
      </c>
      <c r="B222" s="30" t="s">
        <v>26</v>
      </c>
      <c r="C222" s="30" t="s">
        <v>705</v>
      </c>
      <c r="D222" s="30" t="s">
        <v>27</v>
      </c>
      <c r="E222" s="30" t="s">
        <v>1163</v>
      </c>
      <c r="F222" s="36" t="str">
        <f>IF(ISBLANK(Table2[[#This Row],[unique_id]]), "", PROPER(SUBSTITUTE(Table2[[#This Row],[unique_id]], "_", " ")))</f>
        <v>Garden Pool Filter Plug Energy Power</v>
      </c>
      <c r="G222" s="30" t="s">
        <v>921</v>
      </c>
      <c r="H222" s="30" t="s">
        <v>662</v>
      </c>
      <c r="I222" s="30" t="s">
        <v>132</v>
      </c>
      <c r="O222" s="31"/>
      <c r="P222" s="30"/>
      <c r="T222" s="34"/>
      <c r="U222" s="30"/>
      <c r="V222" s="31"/>
      <c r="W222" s="31"/>
      <c r="X222" s="31"/>
      <c r="Y222" s="31"/>
      <c r="Z222" s="31"/>
      <c r="AB222" s="30" t="s">
        <v>31</v>
      </c>
      <c r="AC222" s="30" t="s">
        <v>328</v>
      </c>
      <c r="AD222" s="30" t="s">
        <v>919</v>
      </c>
      <c r="AF222" s="30">
        <v>10</v>
      </c>
      <c r="AG222" s="31" t="s">
        <v>34</v>
      </c>
      <c r="AH222" s="31" t="s">
        <v>918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937</v>
      </c>
      <c r="AO222" s="30" t="s">
        <v>938</v>
      </c>
      <c r="AP222" s="30" t="s">
        <v>927</v>
      </c>
      <c r="AQ222" s="30" t="s">
        <v>928</v>
      </c>
      <c r="AR222" s="30" t="s">
        <v>1167</v>
      </c>
      <c r="AS222" s="30">
        <v>1</v>
      </c>
      <c r="AT222" s="4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320</v>
      </c>
      <c r="BC222" s="30" t="s">
        <v>449</v>
      </c>
      <c r="BD222" s="30" t="s">
        <v>1173</v>
      </c>
      <c r="BE222" s="30" t="s">
        <v>908</v>
      </c>
      <c r="BF222" s="30" t="s">
        <v>582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0">
        <v>1810</v>
      </c>
      <c r="B223" s="30" t="s">
        <v>26</v>
      </c>
      <c r="C223" s="30" t="s">
        <v>705</v>
      </c>
      <c r="D223" s="30" t="s">
        <v>27</v>
      </c>
      <c r="E223" s="30" t="s">
        <v>1164</v>
      </c>
      <c r="F223" s="36" t="str">
        <f>IF(ISBLANK(Table2[[#This Row],[unique_id]]), "", PROPER(SUBSTITUTE(Table2[[#This Row],[unique_id]], "_", " ")))</f>
        <v>Garden Pool Filter Plug Energy Total</v>
      </c>
      <c r="G223" s="30" t="s">
        <v>922</v>
      </c>
      <c r="H223" s="30" t="s">
        <v>662</v>
      </c>
      <c r="I223" s="30" t="s">
        <v>132</v>
      </c>
      <c r="O223" s="31"/>
      <c r="P223" s="30"/>
      <c r="T223" s="34"/>
      <c r="U223" s="30"/>
      <c r="V223" s="31"/>
      <c r="W223" s="31"/>
      <c r="X223" s="31"/>
      <c r="Y223" s="31"/>
      <c r="Z223" s="31"/>
      <c r="AB223" s="30" t="s">
        <v>76</v>
      </c>
      <c r="AC223" s="30" t="s">
        <v>329</v>
      </c>
      <c r="AD223" s="30" t="s">
        <v>920</v>
      </c>
      <c r="AF223" s="30">
        <v>10</v>
      </c>
      <c r="AG223" s="31" t="s">
        <v>34</v>
      </c>
      <c r="AH223" s="31" t="s">
        <v>918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937</v>
      </c>
      <c r="AO223" s="30" t="s">
        <v>938</v>
      </c>
      <c r="AP223" s="30" t="s">
        <v>927</v>
      </c>
      <c r="AQ223" s="30" t="s">
        <v>928</v>
      </c>
      <c r="AR223" s="30" t="s">
        <v>1168</v>
      </c>
      <c r="AS223" s="30">
        <v>1</v>
      </c>
      <c r="AT223" s="4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320</v>
      </c>
      <c r="BC223" s="30" t="s">
        <v>449</v>
      </c>
      <c r="BD223" s="30" t="s">
        <v>1173</v>
      </c>
      <c r="BE223" s="30" t="s">
        <v>908</v>
      </c>
      <c r="BF223" s="30" t="s">
        <v>582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0">
        <v>1811</v>
      </c>
      <c r="B224" s="30" t="s">
        <v>26</v>
      </c>
      <c r="C224" s="30" t="s">
        <v>705</v>
      </c>
      <c r="D224" s="30" t="s">
        <v>27</v>
      </c>
      <c r="E224" s="30" t="s">
        <v>1103</v>
      </c>
      <c r="F224" s="36" t="str">
        <f>IF(ISBLANK(Table2[[#This Row],[unique_id]]), "", PROPER(SUBSTITUTE(Table2[[#This Row],[unique_id]], "_", " ")))</f>
        <v>Landing Festoons Plug Temperature</v>
      </c>
      <c r="G224" s="30" t="s">
        <v>1223</v>
      </c>
      <c r="H224" s="30" t="s">
        <v>1501</v>
      </c>
      <c r="I224" s="30" t="s">
        <v>132</v>
      </c>
      <c r="K224" s="30" t="s">
        <v>1231</v>
      </c>
      <c r="O224" s="31"/>
      <c r="P224" s="30"/>
      <c r="T224" s="34"/>
      <c r="U224" s="30" t="s">
        <v>442</v>
      </c>
      <c r="V224" s="31" t="s">
        <v>1246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450</v>
      </c>
      <c r="AF224" s="30">
        <v>10</v>
      </c>
      <c r="AG224" s="31" t="s">
        <v>34</v>
      </c>
      <c r="AH224" s="31" t="s">
        <v>918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937</v>
      </c>
      <c r="AO224" s="30" t="s">
        <v>938</v>
      </c>
      <c r="AP224" s="30" t="s">
        <v>927</v>
      </c>
      <c r="AQ224" s="30" t="s">
        <v>928</v>
      </c>
      <c r="AR224" s="30" t="s">
        <v>1176</v>
      </c>
      <c r="AS224" s="30">
        <v>1</v>
      </c>
      <c r="AT224" s="4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739</v>
      </c>
      <c r="BC224" s="30" t="s">
        <v>1175</v>
      </c>
      <c r="BD224" s="30" t="s">
        <v>1173</v>
      </c>
      <c r="BE224" s="30" t="s">
        <v>908</v>
      </c>
      <c r="BF224" s="30" t="s">
        <v>565</v>
      </c>
      <c r="BG224" s="30" t="s">
        <v>407</v>
      </c>
      <c r="BH224" s="30" t="s">
        <v>407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0">
        <v>1812</v>
      </c>
      <c r="B225" s="30" t="s">
        <v>26</v>
      </c>
      <c r="C225" s="30" t="s">
        <v>705</v>
      </c>
      <c r="D225" s="30" t="s">
        <v>27</v>
      </c>
      <c r="E225" s="30" t="s">
        <v>1231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1223</v>
      </c>
      <c r="H225" s="30" t="s">
        <v>1501</v>
      </c>
      <c r="I225" s="30" t="s">
        <v>132</v>
      </c>
      <c r="J225" s="30" t="s">
        <v>87</v>
      </c>
      <c r="M225" s="30" t="s">
        <v>90</v>
      </c>
      <c r="O225" s="31"/>
      <c r="P225" s="30"/>
      <c r="T225" s="34"/>
      <c r="U225" s="30" t="s">
        <v>442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450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39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565</v>
      </c>
      <c r="BG225" s="30" t="s">
        <v>407</v>
      </c>
      <c r="BH225" s="30" t="s">
        <v>407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 x14ac:dyDescent="0.2">
      <c r="A226" s="30">
        <v>2100</v>
      </c>
      <c r="B226" s="30" t="s">
        <v>26</v>
      </c>
      <c r="C226" s="30" t="s">
        <v>789</v>
      </c>
      <c r="D226" s="30" t="s">
        <v>27</v>
      </c>
      <c r="E226" s="30" t="s">
        <v>232</v>
      </c>
      <c r="F226" s="36" t="str">
        <f>IF(ISBLANK(Table2[[#This Row],[unique_id]]), "", PROPER(SUBSTITUTE(Table2[[#This Row],[unique_id]], "_", " ")))</f>
        <v>Home Power</v>
      </c>
      <c r="G226" s="30" t="s">
        <v>325</v>
      </c>
      <c r="H226" s="30" t="s">
        <v>240</v>
      </c>
      <c r="I226" s="30" t="s">
        <v>141</v>
      </c>
      <c r="M226" s="30" t="s">
        <v>90</v>
      </c>
      <c r="O226" s="31"/>
      <c r="P226" s="30"/>
      <c r="T226" s="34"/>
      <c r="U226" s="30" t="s">
        <v>443</v>
      </c>
      <c r="V226" s="31"/>
      <c r="W226" s="31"/>
      <c r="X226" s="31"/>
      <c r="Y226" s="31"/>
      <c r="Z226" s="31"/>
      <c r="AB226" s="30"/>
      <c r="AC226" s="30" t="s">
        <v>328</v>
      </c>
      <c r="AE226" s="30" t="s">
        <v>241</v>
      </c>
      <c r="AG226" s="31"/>
      <c r="AH226" s="31"/>
      <c r="AT226" s="39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0">
        <v>2101</v>
      </c>
      <c r="B227" s="30" t="s">
        <v>26</v>
      </c>
      <c r="C227" s="30" t="s">
        <v>789</v>
      </c>
      <c r="D227" s="30" t="s">
        <v>27</v>
      </c>
      <c r="E227" s="30" t="s">
        <v>322</v>
      </c>
      <c r="F227" s="36" t="str">
        <f>IF(ISBLANK(Table2[[#This Row],[unique_id]]), "", PROPER(SUBSTITUTE(Table2[[#This Row],[unique_id]], "_", " ")))</f>
        <v>Home Base Power</v>
      </c>
      <c r="G227" s="30" t="s">
        <v>323</v>
      </c>
      <c r="H227" s="30" t="s">
        <v>240</v>
      </c>
      <c r="I227" s="30" t="s">
        <v>141</v>
      </c>
      <c r="M227" s="30" t="s">
        <v>90</v>
      </c>
      <c r="O227" s="31"/>
      <c r="P227" s="30"/>
      <c r="T227" s="34"/>
      <c r="U227" s="30" t="s">
        <v>443</v>
      </c>
      <c r="V227" s="31"/>
      <c r="W227" s="31"/>
      <c r="X227" s="31"/>
      <c r="Y227" s="31"/>
      <c r="Z227" s="31"/>
      <c r="AB227" s="30"/>
      <c r="AC227" s="30" t="s">
        <v>328</v>
      </c>
      <c r="AE227" s="30" t="s">
        <v>241</v>
      </c>
      <c r="AG227" s="31"/>
      <c r="AH227" s="31"/>
      <c r="AT227" s="39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0">
        <v>2102</v>
      </c>
      <c r="B228" s="30" t="s">
        <v>26</v>
      </c>
      <c r="C228" s="30" t="s">
        <v>789</v>
      </c>
      <c r="D228" s="30" t="s">
        <v>27</v>
      </c>
      <c r="E228" s="30" t="s">
        <v>321</v>
      </c>
      <c r="F228" s="36" t="str">
        <f>IF(ISBLANK(Table2[[#This Row],[unique_id]]), "", PROPER(SUBSTITUTE(Table2[[#This Row],[unique_id]], "_", " ")))</f>
        <v>Home Peak Power</v>
      </c>
      <c r="G228" s="30" t="s">
        <v>324</v>
      </c>
      <c r="H228" s="30" t="s">
        <v>240</v>
      </c>
      <c r="I228" s="30" t="s">
        <v>141</v>
      </c>
      <c r="M228" s="30" t="s">
        <v>90</v>
      </c>
      <c r="O228" s="31"/>
      <c r="P228" s="30"/>
      <c r="T228" s="34"/>
      <c r="U228" s="30" t="s">
        <v>443</v>
      </c>
      <c r="V228" s="31"/>
      <c r="W228" s="31"/>
      <c r="X228" s="31"/>
      <c r="Y228" s="31"/>
      <c r="Z228" s="31"/>
      <c r="AB228" s="30"/>
      <c r="AC228" s="30" t="s">
        <v>328</v>
      </c>
      <c r="AE228" s="30" t="s">
        <v>241</v>
      </c>
      <c r="AG228" s="31"/>
      <c r="AH228" s="31"/>
      <c r="AT228" s="39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0">
        <v>2103</v>
      </c>
      <c r="B229" s="30" t="s">
        <v>26</v>
      </c>
      <c r="C229" s="30" t="s">
        <v>446</v>
      </c>
      <c r="D229" s="30" t="s">
        <v>334</v>
      </c>
      <c r="E229" s="30" t="s">
        <v>444</v>
      </c>
      <c r="F229" s="36" t="str">
        <f>IF(ISBLANK(Table2[[#This Row],[unique_id]]), "", PROPER(SUBSTITUTE(Table2[[#This Row],[unique_id]], "_", " ")))</f>
        <v>Graph Break</v>
      </c>
      <c r="G229" s="30" t="s">
        <v>445</v>
      </c>
      <c r="H229" s="30" t="s">
        <v>240</v>
      </c>
      <c r="I229" s="30" t="s">
        <v>141</v>
      </c>
      <c r="O229" s="31"/>
      <c r="P229" s="30"/>
      <c r="T229" s="34"/>
      <c r="U229" s="30" t="s">
        <v>443</v>
      </c>
      <c r="V229" s="31"/>
      <c r="W229" s="31"/>
      <c r="X229" s="31"/>
      <c r="Y229" s="31"/>
      <c r="Z229" s="31"/>
      <c r="AB229" s="30"/>
      <c r="AG229" s="31"/>
      <c r="AH229" s="31"/>
      <c r="AT229" s="39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0">
        <v>2104</v>
      </c>
      <c r="B230" s="30" t="s">
        <v>26</v>
      </c>
      <c r="C230" s="30" t="s">
        <v>789</v>
      </c>
      <c r="D230" s="30" t="s">
        <v>27</v>
      </c>
      <c r="E230" s="30" t="s">
        <v>775</v>
      </c>
      <c r="F230" s="36" t="str">
        <f>IF(ISBLANK(Table2[[#This Row],[unique_id]]), "", PROPER(SUBSTITUTE(Table2[[#This Row],[unique_id]], "_", " ")))</f>
        <v>Lights Power</v>
      </c>
      <c r="G230" s="30" t="s">
        <v>802</v>
      </c>
      <c r="H230" s="30" t="s">
        <v>240</v>
      </c>
      <c r="I230" s="30" t="s">
        <v>141</v>
      </c>
      <c r="M230" s="30" t="s">
        <v>136</v>
      </c>
      <c r="O230" s="31"/>
      <c r="P230" s="30"/>
      <c r="T230" s="34"/>
      <c r="U230" s="30" t="s">
        <v>443</v>
      </c>
      <c r="V230" s="31"/>
      <c r="W230" s="31"/>
      <c r="X230" s="31"/>
      <c r="Y230" s="31"/>
      <c r="Z230" s="31"/>
      <c r="AB230" s="30"/>
      <c r="AC230" s="30" t="s">
        <v>328</v>
      </c>
      <c r="AE230" s="30" t="s">
        <v>241</v>
      </c>
      <c r="AG230" s="31"/>
      <c r="AH230" s="31"/>
      <c r="AT230" s="39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0">
        <v>2105</v>
      </c>
      <c r="B231" s="30" t="s">
        <v>26</v>
      </c>
      <c r="C231" s="30" t="s">
        <v>789</v>
      </c>
      <c r="D231" s="30" t="s">
        <v>27</v>
      </c>
      <c r="E231" s="30" t="s">
        <v>776</v>
      </c>
      <c r="F231" s="36" t="str">
        <f>IF(ISBLANK(Table2[[#This Row],[unique_id]]), "", PROPER(SUBSTITUTE(Table2[[#This Row],[unique_id]], "_", " ")))</f>
        <v>Fans Power</v>
      </c>
      <c r="G231" s="30" t="s">
        <v>801</v>
      </c>
      <c r="H231" s="30" t="s">
        <v>240</v>
      </c>
      <c r="I231" s="30" t="s">
        <v>141</v>
      </c>
      <c r="M231" s="30" t="s">
        <v>136</v>
      </c>
      <c r="O231" s="31"/>
      <c r="P231" s="30"/>
      <c r="T231" s="34"/>
      <c r="U231" s="30" t="s">
        <v>443</v>
      </c>
      <c r="V231" s="31"/>
      <c r="W231" s="31"/>
      <c r="X231" s="31"/>
      <c r="Y231" s="31"/>
      <c r="Z231" s="31"/>
      <c r="AB231" s="30"/>
      <c r="AC231" s="30" t="s">
        <v>328</v>
      </c>
      <c r="AE231" s="30" t="s">
        <v>241</v>
      </c>
      <c r="AG231" s="31"/>
      <c r="AH231" s="31"/>
      <c r="AT231" s="39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0">
        <v>2106</v>
      </c>
      <c r="B232" s="30" t="s">
        <v>26</v>
      </c>
      <c r="C232" s="30" t="s">
        <v>789</v>
      </c>
      <c r="D232" s="30" t="s">
        <v>27</v>
      </c>
      <c r="E232" s="30" t="s">
        <v>838</v>
      </c>
      <c r="F232" s="36" t="str">
        <f>IF(ISBLANK(Table2[[#This Row],[unique_id]]), "", PROPER(SUBSTITUTE(Table2[[#This Row],[unique_id]], "_", " ")))</f>
        <v>All Standby Power</v>
      </c>
      <c r="G232" s="30" t="s">
        <v>860</v>
      </c>
      <c r="H232" s="30" t="s">
        <v>240</v>
      </c>
      <c r="I232" s="30" t="s">
        <v>141</v>
      </c>
      <c r="M232" s="30" t="s">
        <v>136</v>
      </c>
      <c r="O232" s="31"/>
      <c r="P232" s="30"/>
      <c r="T232" s="34"/>
      <c r="U232" s="30" t="s">
        <v>443</v>
      </c>
      <c r="V232" s="31"/>
      <c r="W232" s="31"/>
      <c r="X232" s="31"/>
      <c r="Y232" s="31"/>
      <c r="Z232" s="31"/>
      <c r="AB232" s="30"/>
      <c r="AC232" s="30" t="s">
        <v>328</v>
      </c>
      <c r="AE232" s="30" t="s">
        <v>241</v>
      </c>
      <c r="AG232" s="31"/>
      <c r="AH232" s="31"/>
      <c r="AT232" s="39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0">
        <v>2107</v>
      </c>
      <c r="B233" s="30" t="s">
        <v>26</v>
      </c>
      <c r="C233" s="30" t="s">
        <v>789</v>
      </c>
      <c r="D233" s="30" t="s">
        <v>27</v>
      </c>
      <c r="E233" s="30" t="s">
        <v>1135</v>
      </c>
      <c r="F233" s="36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4"/>
      <c r="U233" s="30" t="s">
        <v>443</v>
      </c>
      <c r="V233" s="31"/>
      <c r="W233" s="31"/>
      <c r="X233" s="31"/>
      <c r="Y233" s="31"/>
      <c r="Z233" s="31"/>
      <c r="AB233" s="30"/>
      <c r="AC233" s="30" t="s">
        <v>328</v>
      </c>
      <c r="AE233" s="30" t="s">
        <v>241</v>
      </c>
      <c r="AG233" s="31"/>
      <c r="AH233" s="31"/>
      <c r="AT233" s="39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0">
        <v>2108</v>
      </c>
      <c r="B234" s="30" t="s">
        <v>26</v>
      </c>
      <c r="C234" s="30" t="s">
        <v>789</v>
      </c>
      <c r="D234" s="30" t="s">
        <v>27</v>
      </c>
      <c r="E234" s="30" t="s">
        <v>1136</v>
      </c>
      <c r="F234" s="36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4"/>
      <c r="U234" s="30" t="s">
        <v>443</v>
      </c>
      <c r="V234" s="31"/>
      <c r="W234" s="31"/>
      <c r="X234" s="31"/>
      <c r="Y234" s="31"/>
      <c r="Z234" s="31"/>
      <c r="AB234" s="30"/>
      <c r="AC234" s="30" t="s">
        <v>328</v>
      </c>
      <c r="AE234" s="30" t="s">
        <v>241</v>
      </c>
      <c r="AG234" s="31"/>
      <c r="AH234" s="31"/>
      <c r="AT234" s="39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0">
        <v>2109</v>
      </c>
      <c r="B235" s="30" t="s">
        <v>26</v>
      </c>
      <c r="C235" s="30" t="s">
        <v>789</v>
      </c>
      <c r="D235" s="30" t="s">
        <v>27</v>
      </c>
      <c r="E235" s="30" t="s">
        <v>1137</v>
      </c>
      <c r="F235" s="36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4"/>
      <c r="U235" s="30" t="s">
        <v>443</v>
      </c>
      <c r="V235" s="31"/>
      <c r="W235" s="31"/>
      <c r="X235" s="31"/>
      <c r="Y235" s="31"/>
      <c r="Z235" s="31"/>
      <c r="AB235" s="30"/>
      <c r="AC235" s="30" t="s">
        <v>328</v>
      </c>
      <c r="AE235" s="30" t="s">
        <v>241</v>
      </c>
      <c r="AG235" s="31"/>
      <c r="AH235" s="31"/>
      <c r="AT235" s="39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0">
        <v>2110</v>
      </c>
      <c r="B236" s="30" t="s">
        <v>26</v>
      </c>
      <c r="C236" s="30" t="s">
        <v>789</v>
      </c>
      <c r="D236" s="30" t="s">
        <v>27</v>
      </c>
      <c r="E236" s="30" t="s">
        <v>1138</v>
      </c>
      <c r="F236" s="36" t="str">
        <f>IF(ISBLANK(Table2[[#This Row],[unique_id]]), "", PROPER(SUBSTITUTE(Table2[[#This Row],[unique_id]], "_", " ")))</f>
        <v>Pool Filter Power</v>
      </c>
      <c r="G236" s="30" t="s">
        <v>320</v>
      </c>
      <c r="H236" s="30" t="s">
        <v>240</v>
      </c>
      <c r="I236" s="30" t="s">
        <v>141</v>
      </c>
      <c r="M236" s="30" t="s">
        <v>136</v>
      </c>
      <c r="O236" s="31"/>
      <c r="P236" s="30"/>
      <c r="T236" s="34"/>
      <c r="U236" s="30" t="s">
        <v>443</v>
      </c>
      <c r="V236" s="31"/>
      <c r="W236" s="31"/>
      <c r="X236" s="31"/>
      <c r="Y236" s="31"/>
      <c r="Z236" s="31"/>
      <c r="AB236" s="30"/>
      <c r="AC236" s="30" t="s">
        <v>328</v>
      </c>
      <c r="AE236" s="30" t="s">
        <v>241</v>
      </c>
      <c r="AG236" s="31"/>
      <c r="AH236" s="31"/>
      <c r="AT236" s="39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0">
        <v>2111</v>
      </c>
      <c r="B237" s="30" t="s">
        <v>26</v>
      </c>
      <c r="C237" s="30" t="s">
        <v>789</v>
      </c>
      <c r="D237" s="30" t="s">
        <v>27</v>
      </c>
      <c r="E237" s="30" t="s">
        <v>1139</v>
      </c>
      <c r="F237" s="36" t="str">
        <f>IF(ISBLANK(Table2[[#This Row],[unique_id]]), "", PROPER(SUBSTITUTE(Table2[[#This Row],[unique_id]], "_", " ")))</f>
        <v>Water Booster Power</v>
      </c>
      <c r="G237" s="30" t="s">
        <v>1232</v>
      </c>
      <c r="H237" s="30" t="s">
        <v>240</v>
      </c>
      <c r="I237" s="30" t="s">
        <v>141</v>
      </c>
      <c r="M237" s="30" t="s">
        <v>136</v>
      </c>
      <c r="O237" s="31"/>
      <c r="P237" s="30"/>
      <c r="T237" s="34"/>
      <c r="U237" s="30" t="s">
        <v>443</v>
      </c>
      <c r="V237" s="31"/>
      <c r="W237" s="31"/>
      <c r="X237" s="31"/>
      <c r="Y237" s="31"/>
      <c r="Z237" s="31"/>
      <c r="AB237" s="30"/>
      <c r="AC237" s="30" t="s">
        <v>328</v>
      </c>
      <c r="AE237" s="30" t="s">
        <v>241</v>
      </c>
      <c r="AG237" s="31"/>
      <c r="AH237" s="31"/>
      <c r="AT237" s="39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0">
        <v>2112</v>
      </c>
      <c r="B238" s="30" t="s">
        <v>26</v>
      </c>
      <c r="C238" s="30" t="s">
        <v>789</v>
      </c>
      <c r="D238" s="30" t="s">
        <v>27</v>
      </c>
      <c r="E238" s="30" t="s">
        <v>1140</v>
      </c>
      <c r="F238" s="36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4"/>
      <c r="U238" s="30" t="s">
        <v>443</v>
      </c>
      <c r="V238" s="31"/>
      <c r="W238" s="31"/>
      <c r="X238" s="31"/>
      <c r="Y238" s="31"/>
      <c r="Z238" s="31"/>
      <c r="AB238" s="30"/>
      <c r="AC238" s="30" t="s">
        <v>328</v>
      </c>
      <c r="AE238" s="30" t="s">
        <v>241</v>
      </c>
      <c r="AG238" s="31"/>
      <c r="AH238" s="31"/>
      <c r="AT238" s="39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0">
        <v>2113</v>
      </c>
      <c r="B239" s="30" t="s">
        <v>26</v>
      </c>
      <c r="C239" s="30" t="s">
        <v>789</v>
      </c>
      <c r="D239" s="30" t="s">
        <v>27</v>
      </c>
      <c r="E239" s="30" t="s">
        <v>1141</v>
      </c>
      <c r="F239" s="36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4"/>
      <c r="U239" s="30" t="s">
        <v>443</v>
      </c>
      <c r="V239" s="31"/>
      <c r="W239" s="31"/>
      <c r="X239" s="31"/>
      <c r="Y239" s="31"/>
      <c r="Z239" s="31"/>
      <c r="AB239" s="30"/>
      <c r="AC239" s="30" t="s">
        <v>328</v>
      </c>
      <c r="AE239" s="30" t="s">
        <v>241</v>
      </c>
      <c r="AG239" s="31"/>
      <c r="AH239" s="31"/>
      <c r="AT239" s="39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0">
        <v>2114</v>
      </c>
      <c r="B240" s="30" t="s">
        <v>26</v>
      </c>
      <c r="C240" s="30" t="s">
        <v>789</v>
      </c>
      <c r="D240" s="30" t="s">
        <v>27</v>
      </c>
      <c r="E240" s="30" t="s">
        <v>1142</v>
      </c>
      <c r="F240" s="36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4"/>
      <c r="U240" s="30" t="s">
        <v>443</v>
      </c>
      <c r="V240" s="31"/>
      <c r="W240" s="31"/>
      <c r="X240" s="31"/>
      <c r="Y240" s="31"/>
      <c r="Z240" s="31"/>
      <c r="AB240" s="30"/>
      <c r="AC240" s="30" t="s">
        <v>328</v>
      </c>
      <c r="AE240" s="30" t="s">
        <v>241</v>
      </c>
      <c r="AG240" s="31"/>
      <c r="AH240" s="31"/>
      <c r="AT240" s="39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0">
        <v>2115</v>
      </c>
      <c r="B241" s="30" t="s">
        <v>26</v>
      </c>
      <c r="C241" s="30" t="s">
        <v>789</v>
      </c>
      <c r="D241" s="30" t="s">
        <v>27</v>
      </c>
      <c r="E241" s="30" t="s">
        <v>790</v>
      </c>
      <c r="F241" s="36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4"/>
      <c r="U241" s="30" t="s">
        <v>443</v>
      </c>
      <c r="V241" s="31"/>
      <c r="W241" s="31"/>
      <c r="X241" s="31"/>
      <c r="Y241" s="31"/>
      <c r="Z241" s="31"/>
      <c r="AB241" s="30"/>
      <c r="AC241" s="30" t="s">
        <v>328</v>
      </c>
      <c r="AE241" s="30" t="s">
        <v>241</v>
      </c>
      <c r="AG241" s="31"/>
      <c r="AH241" s="31"/>
      <c r="AT241" s="39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0">
        <v>2116</v>
      </c>
      <c r="B242" s="30" t="s">
        <v>26</v>
      </c>
      <c r="C242" s="30" t="s">
        <v>789</v>
      </c>
      <c r="D242" s="30" t="s">
        <v>27</v>
      </c>
      <c r="E242" s="30" t="s">
        <v>791</v>
      </c>
      <c r="F242" s="36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4"/>
      <c r="U242" s="30" t="s">
        <v>443</v>
      </c>
      <c r="V242" s="31"/>
      <c r="W242" s="31"/>
      <c r="X242" s="31"/>
      <c r="Y242" s="31"/>
      <c r="Z242" s="31"/>
      <c r="AB242" s="30"/>
      <c r="AC242" s="30" t="s">
        <v>328</v>
      </c>
      <c r="AE242" s="30" t="s">
        <v>241</v>
      </c>
      <c r="AG242" s="31"/>
      <c r="AH242" s="31"/>
      <c r="AT242" s="39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0">
        <v>2117</v>
      </c>
      <c r="B243" s="30" t="s">
        <v>26</v>
      </c>
      <c r="C243" s="30" t="s">
        <v>789</v>
      </c>
      <c r="D243" s="30" t="s">
        <v>27</v>
      </c>
      <c r="E243" s="30" t="s">
        <v>1143</v>
      </c>
      <c r="F243" s="36" t="str">
        <f>IF(ISBLANK(Table2[[#This Row],[unique_id]]), "", PROPER(SUBSTITUTE(Table2[[#This Row],[unique_id]], "_", " ")))</f>
        <v>Towel Rails Power</v>
      </c>
      <c r="G243" s="30" t="s">
        <v>454</v>
      </c>
      <c r="H243" s="30" t="s">
        <v>240</v>
      </c>
      <c r="I243" s="30" t="s">
        <v>141</v>
      </c>
      <c r="M243" s="30" t="s">
        <v>136</v>
      </c>
      <c r="O243" s="31"/>
      <c r="P243" s="30"/>
      <c r="T243" s="34"/>
      <c r="U243" s="30" t="s">
        <v>443</v>
      </c>
      <c r="V243" s="31"/>
      <c r="W243" s="31"/>
      <c r="X243" s="31"/>
      <c r="Y243" s="31"/>
      <c r="Z243" s="31"/>
      <c r="AB243" s="30"/>
      <c r="AC243" s="30" t="s">
        <v>328</v>
      </c>
      <c r="AE243" s="30" t="s">
        <v>241</v>
      </c>
      <c r="AG243" s="31"/>
      <c r="AH243" s="31"/>
      <c r="AT243" s="39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0">
        <v>2118</v>
      </c>
      <c r="B244" s="30" t="s">
        <v>26</v>
      </c>
      <c r="C244" s="30" t="s">
        <v>789</v>
      </c>
      <c r="D244" s="30" t="s">
        <v>27</v>
      </c>
      <c r="E244" s="30" t="s">
        <v>792</v>
      </c>
      <c r="F244" s="36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4"/>
      <c r="U244" s="30" t="s">
        <v>443</v>
      </c>
      <c r="V244" s="31"/>
      <c r="W244" s="31"/>
      <c r="X244" s="31"/>
      <c r="Y244" s="31"/>
      <c r="Z244" s="31"/>
      <c r="AB244" s="30"/>
      <c r="AC244" s="30" t="s">
        <v>328</v>
      </c>
      <c r="AE244" s="30" t="s">
        <v>241</v>
      </c>
      <c r="AG244" s="31"/>
      <c r="AH244" s="31"/>
      <c r="AT244" s="39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0">
        <v>2119</v>
      </c>
      <c r="B245" s="30" t="s">
        <v>585</v>
      </c>
      <c r="C245" s="30" t="s">
        <v>789</v>
      </c>
      <c r="D245" s="30" t="s">
        <v>27</v>
      </c>
      <c r="E245" s="30" t="s">
        <v>793</v>
      </c>
      <c r="F245" s="36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4"/>
      <c r="U245" s="30" t="s">
        <v>443</v>
      </c>
      <c r="V245" s="31"/>
      <c r="W245" s="31"/>
      <c r="X245" s="31"/>
      <c r="Y245" s="31"/>
      <c r="Z245" s="31"/>
      <c r="AB245" s="30"/>
      <c r="AC245" s="30" t="s">
        <v>328</v>
      </c>
      <c r="AE245" s="30" t="s">
        <v>241</v>
      </c>
      <c r="AG245" s="31"/>
      <c r="AH245" s="31"/>
      <c r="AT245" s="39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0">
        <v>2120</v>
      </c>
      <c r="B246" s="30" t="s">
        <v>26</v>
      </c>
      <c r="C246" s="30" t="s">
        <v>789</v>
      </c>
      <c r="D246" s="30" t="s">
        <v>27</v>
      </c>
      <c r="E246" s="30" t="s">
        <v>806</v>
      </c>
      <c r="F246" s="36" t="str">
        <f>IF(ISBLANK(Table2[[#This Row],[unique_id]]), "", PROPER(SUBSTITUTE(Table2[[#This Row],[unique_id]], "_", " ")))</f>
        <v>Audio Visual Devices Power</v>
      </c>
      <c r="G246" s="30" t="s">
        <v>807</v>
      </c>
      <c r="H246" s="30" t="s">
        <v>240</v>
      </c>
      <c r="I246" s="30" t="s">
        <v>141</v>
      </c>
      <c r="M246" s="30" t="s">
        <v>136</v>
      </c>
      <c r="O246" s="31"/>
      <c r="P246" s="30"/>
      <c r="T246" s="34"/>
      <c r="U246" s="30" t="s">
        <v>443</v>
      </c>
      <c r="V246" s="31"/>
      <c r="W246" s="31"/>
      <c r="X246" s="31"/>
      <c r="Y246" s="31"/>
      <c r="Z246" s="31"/>
      <c r="AB246" s="30"/>
      <c r="AC246" s="30" t="s">
        <v>328</v>
      </c>
      <c r="AE246" s="30" t="s">
        <v>241</v>
      </c>
      <c r="AG246" s="31"/>
      <c r="AH246" s="31"/>
      <c r="AT246" s="39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0">
        <v>2121</v>
      </c>
      <c r="B247" s="30" t="s">
        <v>26</v>
      </c>
      <c r="C247" s="30" t="s">
        <v>789</v>
      </c>
      <c r="D247" s="30" t="s">
        <v>27</v>
      </c>
      <c r="E247" s="30" t="s">
        <v>780</v>
      </c>
      <c r="F247" s="36" t="str">
        <f>IF(ISBLANK(Table2[[#This Row],[unique_id]]), "", PROPER(SUBSTITUTE(Table2[[#This Row],[unique_id]], "_", " ")))</f>
        <v>Servers Network Power</v>
      </c>
      <c r="G247" s="30" t="s">
        <v>774</v>
      </c>
      <c r="H247" s="30" t="s">
        <v>240</v>
      </c>
      <c r="I247" s="30" t="s">
        <v>141</v>
      </c>
      <c r="M247" s="30" t="s">
        <v>136</v>
      </c>
      <c r="O247" s="31"/>
      <c r="P247" s="30"/>
      <c r="T247" s="34"/>
      <c r="U247" s="30" t="s">
        <v>443</v>
      </c>
      <c r="V247" s="31"/>
      <c r="W247" s="31"/>
      <c r="X247" s="31"/>
      <c r="Y247" s="31"/>
      <c r="Z247" s="31"/>
      <c r="AB247" s="30"/>
      <c r="AC247" s="30" t="s">
        <v>328</v>
      </c>
      <c r="AE247" s="30" t="s">
        <v>241</v>
      </c>
      <c r="AG247" s="31"/>
      <c r="AH247" s="31"/>
      <c r="AT247" s="39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0">
        <v>2122</v>
      </c>
      <c r="B248" s="30" t="s">
        <v>26</v>
      </c>
      <c r="C248" s="30" t="s">
        <v>446</v>
      </c>
      <c r="D248" s="30" t="s">
        <v>334</v>
      </c>
      <c r="E248" s="30" t="s">
        <v>333</v>
      </c>
      <c r="F248" s="36" t="str">
        <f>IF(ISBLANK(Table2[[#This Row],[unique_id]]), "", PROPER(SUBSTITUTE(Table2[[#This Row],[unique_id]], "_", " ")))</f>
        <v>Column Break</v>
      </c>
      <c r="G248" s="30" t="s">
        <v>330</v>
      </c>
      <c r="H248" s="30" t="s">
        <v>240</v>
      </c>
      <c r="I248" s="30" t="s">
        <v>141</v>
      </c>
      <c r="M248" s="30" t="s">
        <v>331</v>
      </c>
      <c r="N248" s="30" t="s">
        <v>332</v>
      </c>
      <c r="O248" s="31"/>
      <c r="P248" s="30"/>
      <c r="T248" s="34"/>
      <c r="U248" s="30"/>
      <c r="V248" s="31"/>
      <c r="W248" s="31"/>
      <c r="X248" s="31"/>
      <c r="Y248" s="31"/>
      <c r="Z248" s="31"/>
      <c r="AB248" s="30"/>
      <c r="AG248" s="31"/>
      <c r="AH248" s="31"/>
      <c r="AT248" s="39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0">
        <v>2123</v>
      </c>
      <c r="B249" s="30" t="s">
        <v>26</v>
      </c>
      <c r="C249" s="30" t="s">
        <v>789</v>
      </c>
      <c r="D249" s="30" t="s">
        <v>27</v>
      </c>
      <c r="E249" s="30" t="s">
        <v>239</v>
      </c>
      <c r="F249" s="36" t="str">
        <f>IF(ISBLANK(Table2[[#This Row],[unique_id]]), "", PROPER(SUBSTITUTE(Table2[[#This Row],[unique_id]], "_", " ")))</f>
        <v>Home Energy Daily</v>
      </c>
      <c r="G249" s="30" t="s">
        <v>325</v>
      </c>
      <c r="H249" s="30" t="s">
        <v>219</v>
      </c>
      <c r="I249" s="30" t="s">
        <v>141</v>
      </c>
      <c r="M249" s="30" t="s">
        <v>90</v>
      </c>
      <c r="O249" s="31"/>
      <c r="P249" s="30"/>
      <c r="T249" s="34"/>
      <c r="U249" s="30" t="s">
        <v>442</v>
      </c>
      <c r="V249" s="31"/>
      <c r="W249" s="31"/>
      <c r="X249" s="31"/>
      <c r="Y249" s="31"/>
      <c r="Z249" s="31"/>
      <c r="AB249" s="30"/>
      <c r="AC249" s="30" t="s">
        <v>329</v>
      </c>
      <c r="AE249" s="30" t="s">
        <v>242</v>
      </c>
      <c r="AG249" s="31"/>
      <c r="AH249" s="31"/>
      <c r="AT249" s="39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0">
        <v>2124</v>
      </c>
      <c r="B250" s="30" t="s">
        <v>26</v>
      </c>
      <c r="C250" s="30" t="s">
        <v>789</v>
      </c>
      <c r="D250" s="30" t="s">
        <v>27</v>
      </c>
      <c r="E250" s="30" t="s">
        <v>327</v>
      </c>
      <c r="F250" s="36" t="str">
        <f>IF(ISBLANK(Table2[[#This Row],[unique_id]]), "", PROPER(SUBSTITUTE(Table2[[#This Row],[unique_id]], "_", " ")))</f>
        <v>Home Base Energy Daily</v>
      </c>
      <c r="G250" s="30" t="s">
        <v>323</v>
      </c>
      <c r="H250" s="30" t="s">
        <v>219</v>
      </c>
      <c r="I250" s="30" t="s">
        <v>141</v>
      </c>
      <c r="M250" s="30" t="s">
        <v>90</v>
      </c>
      <c r="O250" s="31"/>
      <c r="P250" s="30"/>
      <c r="T250" s="34"/>
      <c r="U250" s="30" t="s">
        <v>442</v>
      </c>
      <c r="V250" s="31"/>
      <c r="W250" s="31"/>
      <c r="X250" s="31"/>
      <c r="Y250" s="31"/>
      <c r="Z250" s="31"/>
      <c r="AB250" s="30"/>
      <c r="AC250" s="30" t="s">
        <v>329</v>
      </c>
      <c r="AE250" s="30" t="s">
        <v>242</v>
      </c>
      <c r="AG250" s="31"/>
      <c r="AH250" s="31"/>
      <c r="AT250" s="39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0">
        <v>2125</v>
      </c>
      <c r="B251" s="30" t="s">
        <v>26</v>
      </c>
      <c r="C251" s="30" t="s">
        <v>789</v>
      </c>
      <c r="D251" s="30" t="s">
        <v>27</v>
      </c>
      <c r="E251" s="30" t="s">
        <v>326</v>
      </c>
      <c r="F251" s="36" t="str">
        <f>IF(ISBLANK(Table2[[#This Row],[unique_id]]), "", PROPER(SUBSTITUTE(Table2[[#This Row],[unique_id]], "_", " ")))</f>
        <v>Home Peak Energy Daily</v>
      </c>
      <c r="G251" s="30" t="s">
        <v>324</v>
      </c>
      <c r="H251" s="30" t="s">
        <v>219</v>
      </c>
      <c r="I251" s="30" t="s">
        <v>141</v>
      </c>
      <c r="M251" s="30" t="s">
        <v>90</v>
      </c>
      <c r="O251" s="31"/>
      <c r="P251" s="30"/>
      <c r="T251" s="34"/>
      <c r="U251" s="30" t="s">
        <v>442</v>
      </c>
      <c r="V251" s="31"/>
      <c r="W251" s="31"/>
      <c r="X251" s="31"/>
      <c r="Y251" s="31"/>
      <c r="Z251" s="31"/>
      <c r="AB251" s="30"/>
      <c r="AC251" s="30" t="s">
        <v>329</v>
      </c>
      <c r="AE251" s="30" t="s">
        <v>242</v>
      </c>
      <c r="AG251" s="31"/>
      <c r="AH251" s="31"/>
      <c r="AT251" s="39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0">
        <v>2126</v>
      </c>
      <c r="B252" s="30" t="s">
        <v>26</v>
      </c>
      <c r="C252" s="30" t="s">
        <v>446</v>
      </c>
      <c r="D252" s="30" t="s">
        <v>334</v>
      </c>
      <c r="E252" s="30" t="s">
        <v>444</v>
      </c>
      <c r="F252" s="36" t="str">
        <f>IF(ISBLANK(Table2[[#This Row],[unique_id]]), "", PROPER(SUBSTITUTE(Table2[[#This Row],[unique_id]], "_", " ")))</f>
        <v>Graph Break</v>
      </c>
      <c r="G252" s="30" t="s">
        <v>445</v>
      </c>
      <c r="H252" s="30" t="s">
        <v>219</v>
      </c>
      <c r="I252" s="30" t="s">
        <v>141</v>
      </c>
      <c r="O252" s="31"/>
      <c r="P252" s="30"/>
      <c r="T252" s="34"/>
      <c r="U252" s="30" t="s">
        <v>442</v>
      </c>
      <c r="V252" s="31"/>
      <c r="W252" s="31"/>
      <c r="X252" s="31"/>
      <c r="Y252" s="31"/>
      <c r="Z252" s="31"/>
      <c r="AB252" s="30"/>
      <c r="AG252" s="31"/>
      <c r="AH252" s="31"/>
      <c r="AT252" s="39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0">
        <v>2127</v>
      </c>
      <c r="B253" s="30" t="s">
        <v>26</v>
      </c>
      <c r="C253" s="30" t="s">
        <v>789</v>
      </c>
      <c r="D253" s="30" t="s">
        <v>27</v>
      </c>
      <c r="E253" s="30" t="s">
        <v>777</v>
      </c>
      <c r="F253" s="36" t="str">
        <f>IF(ISBLANK(Table2[[#This Row],[unique_id]]), "", PROPER(SUBSTITUTE(Table2[[#This Row],[unique_id]], "_", " ")))</f>
        <v>Lights Energy Daily</v>
      </c>
      <c r="G253" s="30" t="s">
        <v>802</v>
      </c>
      <c r="H253" s="30" t="s">
        <v>219</v>
      </c>
      <c r="I253" s="30" t="s">
        <v>141</v>
      </c>
      <c r="M253" s="30" t="s">
        <v>136</v>
      </c>
      <c r="O253" s="31"/>
      <c r="P253" s="30"/>
      <c r="T253" s="34"/>
      <c r="U253" s="30" t="s">
        <v>442</v>
      </c>
      <c r="V253" s="31"/>
      <c r="W253" s="31"/>
      <c r="X253" s="31"/>
      <c r="Y253" s="31"/>
      <c r="Z253" s="31"/>
      <c r="AB253" s="30"/>
      <c r="AC253" s="30" t="s">
        <v>329</v>
      </c>
      <c r="AE253" s="30" t="s">
        <v>242</v>
      </c>
      <c r="AG253" s="31"/>
      <c r="AH253" s="31"/>
      <c r="AT253" s="39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0">
        <v>2128</v>
      </c>
      <c r="B254" s="30" t="s">
        <v>26</v>
      </c>
      <c r="C254" s="30" t="s">
        <v>789</v>
      </c>
      <c r="D254" s="30" t="s">
        <v>27</v>
      </c>
      <c r="E254" s="30" t="s">
        <v>778</v>
      </c>
      <c r="F254" s="36" t="str">
        <f>IF(ISBLANK(Table2[[#This Row],[unique_id]]), "", PROPER(SUBSTITUTE(Table2[[#This Row],[unique_id]], "_", " ")))</f>
        <v>Fans Energy Daily</v>
      </c>
      <c r="G254" s="30" t="s">
        <v>801</v>
      </c>
      <c r="H254" s="30" t="s">
        <v>219</v>
      </c>
      <c r="I254" s="30" t="s">
        <v>141</v>
      </c>
      <c r="M254" s="30" t="s">
        <v>136</v>
      </c>
      <c r="O254" s="31"/>
      <c r="P254" s="30"/>
      <c r="T254" s="34"/>
      <c r="U254" s="30" t="s">
        <v>442</v>
      </c>
      <c r="V254" s="31"/>
      <c r="W254" s="31"/>
      <c r="X254" s="31"/>
      <c r="Y254" s="31"/>
      <c r="Z254" s="31"/>
      <c r="AB254" s="30"/>
      <c r="AC254" s="30" t="s">
        <v>329</v>
      </c>
      <c r="AE254" s="30" t="s">
        <v>242</v>
      </c>
      <c r="AG254" s="31"/>
      <c r="AH254" s="31"/>
      <c r="AT254" s="39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0">
        <v>2129</v>
      </c>
      <c r="B255" s="30" t="s">
        <v>26</v>
      </c>
      <c r="C255" s="30" t="s">
        <v>789</v>
      </c>
      <c r="D255" s="30" t="s">
        <v>27</v>
      </c>
      <c r="E255" s="30" t="s">
        <v>842</v>
      </c>
      <c r="F255" s="36" t="str">
        <f>IF(ISBLANK(Table2[[#This Row],[unique_id]]), "", PROPER(SUBSTITUTE(Table2[[#This Row],[unique_id]], "_", " ")))</f>
        <v>All Standby Energy Daily</v>
      </c>
      <c r="G255" s="30" t="s">
        <v>860</v>
      </c>
      <c r="H255" s="30" t="s">
        <v>219</v>
      </c>
      <c r="I255" s="30" t="s">
        <v>141</v>
      </c>
      <c r="M255" s="30" t="s">
        <v>136</v>
      </c>
      <c r="O255" s="31"/>
      <c r="P255" s="30"/>
      <c r="T255" s="34"/>
      <c r="U255" s="30" t="s">
        <v>442</v>
      </c>
      <c r="V255" s="31"/>
      <c r="W255" s="31"/>
      <c r="X255" s="31"/>
      <c r="Y255" s="31"/>
      <c r="Z255" s="31"/>
      <c r="AB255" s="30"/>
      <c r="AC255" s="30" t="s">
        <v>329</v>
      </c>
      <c r="AE255" s="30" t="s">
        <v>242</v>
      </c>
      <c r="AG255" s="31"/>
      <c r="AH255" s="31"/>
      <c r="AT255" s="39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0">
        <v>2130</v>
      </c>
      <c r="B256" s="30" t="s">
        <v>26</v>
      </c>
      <c r="C256" s="30" t="s">
        <v>789</v>
      </c>
      <c r="D256" s="30" t="s">
        <v>27</v>
      </c>
      <c r="E256" s="30" t="s">
        <v>1144</v>
      </c>
      <c r="F256" s="36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4"/>
      <c r="U256" s="30" t="s">
        <v>442</v>
      </c>
      <c r="V256" s="31"/>
      <c r="W256" s="31"/>
      <c r="X256" s="31"/>
      <c r="Y256" s="31"/>
      <c r="Z256" s="31"/>
      <c r="AB256" s="30"/>
      <c r="AC256" s="30" t="s">
        <v>329</v>
      </c>
      <c r="AE256" s="30" t="s">
        <v>242</v>
      </c>
      <c r="AG256" s="31"/>
      <c r="AH256" s="31"/>
      <c r="AT256" s="39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0">
        <v>2131</v>
      </c>
      <c r="B257" s="30" t="s">
        <v>26</v>
      </c>
      <c r="C257" s="30" t="s">
        <v>789</v>
      </c>
      <c r="D257" s="30" t="s">
        <v>27</v>
      </c>
      <c r="E257" s="30" t="s">
        <v>1145</v>
      </c>
      <c r="F257" s="36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4"/>
      <c r="U257" s="30" t="s">
        <v>442</v>
      </c>
      <c r="V257" s="31"/>
      <c r="W257" s="31"/>
      <c r="X257" s="31"/>
      <c r="Y257" s="31"/>
      <c r="Z257" s="31"/>
      <c r="AB257" s="30"/>
      <c r="AC257" s="30" t="s">
        <v>329</v>
      </c>
      <c r="AE257" s="30" t="s">
        <v>242</v>
      </c>
      <c r="AG257" s="31"/>
      <c r="AH257" s="31"/>
      <c r="AT257" s="39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0">
        <v>2132</v>
      </c>
      <c r="B258" s="30" t="s">
        <v>26</v>
      </c>
      <c r="C258" s="30" t="s">
        <v>789</v>
      </c>
      <c r="D258" s="30" t="s">
        <v>27</v>
      </c>
      <c r="E258" s="30" t="s">
        <v>1146</v>
      </c>
      <c r="F258" s="36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4"/>
      <c r="U258" s="30" t="s">
        <v>442</v>
      </c>
      <c r="V258" s="31"/>
      <c r="W258" s="31"/>
      <c r="X258" s="31"/>
      <c r="Y258" s="31"/>
      <c r="Z258" s="31"/>
      <c r="AB258" s="30"/>
      <c r="AC258" s="30" t="s">
        <v>329</v>
      </c>
      <c r="AE258" s="30" t="s">
        <v>242</v>
      </c>
      <c r="AG258" s="31"/>
      <c r="AH258" s="31"/>
      <c r="AT258" s="39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0">
        <v>2133</v>
      </c>
      <c r="B259" s="30" t="s">
        <v>26</v>
      </c>
      <c r="C259" s="30" t="s">
        <v>789</v>
      </c>
      <c r="D259" s="30" t="s">
        <v>27</v>
      </c>
      <c r="E259" s="30" t="s">
        <v>1147</v>
      </c>
      <c r="F259" s="36" t="str">
        <f>IF(ISBLANK(Table2[[#This Row],[unique_id]]), "", PROPER(SUBSTITUTE(Table2[[#This Row],[unique_id]], "_", " ")))</f>
        <v>Pool Filter Energy Daily</v>
      </c>
      <c r="G259" s="30" t="s">
        <v>320</v>
      </c>
      <c r="H259" s="30" t="s">
        <v>219</v>
      </c>
      <c r="I259" s="30" t="s">
        <v>141</v>
      </c>
      <c r="M259" s="30" t="s">
        <v>136</v>
      </c>
      <c r="O259" s="31"/>
      <c r="P259" s="30"/>
      <c r="T259" s="34"/>
      <c r="U259" s="30" t="s">
        <v>442</v>
      </c>
      <c r="V259" s="31"/>
      <c r="W259" s="31"/>
      <c r="X259" s="31"/>
      <c r="Y259" s="31"/>
      <c r="Z259" s="31"/>
      <c r="AB259" s="30"/>
      <c r="AC259" s="30" t="s">
        <v>329</v>
      </c>
      <c r="AE259" s="30" t="s">
        <v>242</v>
      </c>
      <c r="AG259" s="31"/>
      <c r="AH259" s="31"/>
      <c r="AT259" s="39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0">
        <v>2134</v>
      </c>
      <c r="B260" s="30" t="s">
        <v>26</v>
      </c>
      <c r="C260" s="30" t="s">
        <v>789</v>
      </c>
      <c r="D260" s="30" t="s">
        <v>27</v>
      </c>
      <c r="E260" s="30" t="s">
        <v>1148</v>
      </c>
      <c r="F260" s="36" t="str">
        <f>IF(ISBLANK(Table2[[#This Row],[unique_id]]), "", PROPER(SUBSTITUTE(Table2[[#This Row],[unique_id]], "_", " ")))</f>
        <v>Water Booster Energy Daily</v>
      </c>
      <c r="G260" s="30" t="s">
        <v>1232</v>
      </c>
      <c r="H260" s="30" t="s">
        <v>219</v>
      </c>
      <c r="I260" s="30" t="s">
        <v>141</v>
      </c>
      <c r="M260" s="30" t="s">
        <v>136</v>
      </c>
      <c r="O260" s="31"/>
      <c r="P260" s="30"/>
      <c r="T260" s="34"/>
      <c r="U260" s="30" t="s">
        <v>442</v>
      </c>
      <c r="V260" s="31"/>
      <c r="W260" s="31"/>
      <c r="X260" s="31"/>
      <c r="Y260" s="31"/>
      <c r="Z260" s="31"/>
      <c r="AB260" s="30"/>
      <c r="AC260" s="30" t="s">
        <v>329</v>
      </c>
      <c r="AE260" s="30" t="s">
        <v>242</v>
      </c>
      <c r="AG260" s="31"/>
      <c r="AH260" s="31"/>
      <c r="AT260" s="39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0">
        <v>2135</v>
      </c>
      <c r="B261" s="30" t="s">
        <v>26</v>
      </c>
      <c r="C261" s="30" t="s">
        <v>789</v>
      </c>
      <c r="D261" s="30" t="s">
        <v>27</v>
      </c>
      <c r="E261" s="30" t="s">
        <v>1149</v>
      </c>
      <c r="F261" s="36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4"/>
      <c r="U261" s="30" t="s">
        <v>442</v>
      </c>
      <c r="V261" s="31"/>
      <c r="W261" s="31"/>
      <c r="X261" s="31"/>
      <c r="Y261" s="31"/>
      <c r="Z261" s="31"/>
      <c r="AB261" s="30"/>
      <c r="AC261" s="30" t="s">
        <v>329</v>
      </c>
      <c r="AE261" s="30" t="s">
        <v>242</v>
      </c>
      <c r="AG261" s="31"/>
      <c r="AH261" s="31"/>
      <c r="AT261" s="39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0">
        <v>2136</v>
      </c>
      <c r="B262" s="30" t="s">
        <v>26</v>
      </c>
      <c r="C262" s="30" t="s">
        <v>789</v>
      </c>
      <c r="D262" s="30" t="s">
        <v>27</v>
      </c>
      <c r="E262" s="30" t="s">
        <v>1150</v>
      </c>
      <c r="F262" s="36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4"/>
      <c r="U262" s="30" t="s">
        <v>442</v>
      </c>
      <c r="V262" s="31"/>
      <c r="W262" s="31"/>
      <c r="X262" s="31"/>
      <c r="Y262" s="31"/>
      <c r="Z262" s="31"/>
      <c r="AB262" s="30"/>
      <c r="AC262" s="30" t="s">
        <v>329</v>
      </c>
      <c r="AE262" s="30" t="s">
        <v>242</v>
      </c>
      <c r="AG262" s="31"/>
      <c r="AH262" s="31"/>
      <c r="AT262" s="39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0">
        <v>2137</v>
      </c>
      <c r="B263" s="30" t="s">
        <v>26</v>
      </c>
      <c r="C263" s="30" t="s">
        <v>789</v>
      </c>
      <c r="D263" s="30" t="s">
        <v>27</v>
      </c>
      <c r="E263" s="30" t="s">
        <v>1151</v>
      </c>
      <c r="F263" s="36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4"/>
      <c r="U263" s="30" t="s">
        <v>442</v>
      </c>
      <c r="V263" s="31"/>
      <c r="W263" s="31"/>
      <c r="X263" s="31"/>
      <c r="Y263" s="31"/>
      <c r="Z263" s="31"/>
      <c r="AB263" s="30"/>
      <c r="AC263" s="30" t="s">
        <v>329</v>
      </c>
      <c r="AE263" s="30" t="s">
        <v>242</v>
      </c>
      <c r="AG263" s="31"/>
      <c r="AH263" s="31"/>
      <c r="AT263" s="39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0">
        <v>2138</v>
      </c>
      <c r="B264" s="30" t="s">
        <v>26</v>
      </c>
      <c r="C264" s="30" t="s">
        <v>789</v>
      </c>
      <c r="D264" s="30" t="s">
        <v>27</v>
      </c>
      <c r="E264" s="30" t="s">
        <v>794</v>
      </c>
      <c r="F264" s="36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4"/>
      <c r="U264" s="30" t="s">
        <v>442</v>
      </c>
      <c r="V264" s="31"/>
      <c r="W264" s="31"/>
      <c r="X264" s="31"/>
      <c r="Y264" s="31"/>
      <c r="Z264" s="31"/>
      <c r="AB264" s="30"/>
      <c r="AC264" s="30" t="s">
        <v>329</v>
      </c>
      <c r="AE264" s="30" t="s">
        <v>242</v>
      </c>
      <c r="AG264" s="31"/>
      <c r="AH264" s="31"/>
      <c r="AT264" s="39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0">
        <v>2139</v>
      </c>
      <c r="B265" s="30" t="s">
        <v>26</v>
      </c>
      <c r="C265" s="30" t="s">
        <v>789</v>
      </c>
      <c r="D265" s="30" t="s">
        <v>27</v>
      </c>
      <c r="E265" s="30" t="s">
        <v>795</v>
      </c>
      <c r="F265" s="36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4"/>
      <c r="U265" s="30" t="s">
        <v>442</v>
      </c>
      <c r="V265" s="31"/>
      <c r="W265" s="31"/>
      <c r="X265" s="31"/>
      <c r="Y265" s="31"/>
      <c r="Z265" s="31"/>
      <c r="AB265" s="30"/>
      <c r="AC265" s="30" t="s">
        <v>329</v>
      </c>
      <c r="AE265" s="30" t="s">
        <v>242</v>
      </c>
      <c r="AG265" s="31"/>
      <c r="AH265" s="31"/>
      <c r="AT265" s="39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0">
        <v>2140</v>
      </c>
      <c r="B266" s="30" t="s">
        <v>26</v>
      </c>
      <c r="C266" s="30" t="s">
        <v>789</v>
      </c>
      <c r="D266" s="30" t="s">
        <v>27</v>
      </c>
      <c r="E266" s="30" t="s">
        <v>1152</v>
      </c>
      <c r="F266" s="36" t="str">
        <f>IF(ISBLANK(Table2[[#This Row],[unique_id]]), "", PROPER(SUBSTITUTE(Table2[[#This Row],[unique_id]], "_", " ")))</f>
        <v>Towel Rails Energy Daily</v>
      </c>
      <c r="G266" s="30" t="s">
        <v>454</v>
      </c>
      <c r="H266" s="30" t="s">
        <v>219</v>
      </c>
      <c r="I266" s="30" t="s">
        <v>141</v>
      </c>
      <c r="M266" s="30" t="s">
        <v>136</v>
      </c>
      <c r="O266" s="31"/>
      <c r="P266" s="30"/>
      <c r="T266" s="34"/>
      <c r="U266" s="30" t="s">
        <v>442</v>
      </c>
      <c r="V266" s="31"/>
      <c r="W266" s="31"/>
      <c r="X266" s="31"/>
      <c r="Y266" s="31"/>
      <c r="Z266" s="31"/>
      <c r="AB266" s="30"/>
      <c r="AC266" s="30" t="s">
        <v>329</v>
      </c>
      <c r="AE266" s="30" t="s">
        <v>242</v>
      </c>
      <c r="AG266" s="31"/>
      <c r="AH266" s="31"/>
      <c r="AT266" s="39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0">
        <v>2141</v>
      </c>
      <c r="B267" s="30" t="s">
        <v>26</v>
      </c>
      <c r="C267" s="30" t="s">
        <v>789</v>
      </c>
      <c r="D267" s="30" t="s">
        <v>27</v>
      </c>
      <c r="E267" s="30" t="s">
        <v>796</v>
      </c>
      <c r="F267" s="36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4"/>
      <c r="U267" s="30" t="s">
        <v>442</v>
      </c>
      <c r="V267" s="31"/>
      <c r="W267" s="31"/>
      <c r="X267" s="31"/>
      <c r="Y267" s="31"/>
      <c r="Z267" s="31"/>
      <c r="AB267" s="30"/>
      <c r="AC267" s="30" t="s">
        <v>329</v>
      </c>
      <c r="AE267" s="30" t="s">
        <v>242</v>
      </c>
      <c r="AG267" s="31"/>
      <c r="AH267" s="31"/>
      <c r="AT267" s="39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0">
        <v>2142</v>
      </c>
      <c r="B268" s="30" t="s">
        <v>585</v>
      </c>
      <c r="C268" s="30" t="s">
        <v>789</v>
      </c>
      <c r="D268" s="30" t="s">
        <v>27</v>
      </c>
      <c r="E268" s="30" t="s">
        <v>797</v>
      </c>
      <c r="F268" s="36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4"/>
      <c r="U268" s="30" t="s">
        <v>442</v>
      </c>
      <c r="V268" s="31"/>
      <c r="W268" s="31"/>
      <c r="X268" s="31"/>
      <c r="Y268" s="31"/>
      <c r="Z268" s="31"/>
      <c r="AB268" s="30"/>
      <c r="AC268" s="30" t="s">
        <v>329</v>
      </c>
      <c r="AE268" s="30" t="s">
        <v>242</v>
      </c>
      <c r="AG268" s="31"/>
      <c r="AH268" s="31"/>
      <c r="AT268" s="39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0">
        <v>2143</v>
      </c>
      <c r="B269" s="30" t="s">
        <v>26</v>
      </c>
      <c r="C269" s="30" t="s">
        <v>789</v>
      </c>
      <c r="D269" s="30" t="s">
        <v>27</v>
      </c>
      <c r="E269" s="30" t="s">
        <v>808</v>
      </c>
      <c r="F269" s="36" t="str">
        <f>IF(ISBLANK(Table2[[#This Row],[unique_id]]), "", PROPER(SUBSTITUTE(Table2[[#This Row],[unique_id]], "_", " ")))</f>
        <v>Audio Visual Devices Energy Daily</v>
      </c>
      <c r="G269" s="30" t="s">
        <v>807</v>
      </c>
      <c r="H269" s="30" t="s">
        <v>219</v>
      </c>
      <c r="I269" s="30" t="s">
        <v>141</v>
      </c>
      <c r="M269" s="30" t="s">
        <v>136</v>
      </c>
      <c r="O269" s="31"/>
      <c r="P269" s="30"/>
      <c r="T269" s="34"/>
      <c r="U269" s="30" t="s">
        <v>442</v>
      </c>
      <c r="V269" s="31"/>
      <c r="W269" s="31"/>
      <c r="X269" s="31"/>
      <c r="Y269" s="31"/>
      <c r="Z269" s="31"/>
      <c r="AB269" s="30"/>
      <c r="AC269" s="30" t="s">
        <v>329</v>
      </c>
      <c r="AE269" s="30" t="s">
        <v>242</v>
      </c>
      <c r="AG269" s="31"/>
      <c r="AH269" s="31"/>
      <c r="AT269" s="39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0">
        <v>2144</v>
      </c>
      <c r="B270" s="30" t="s">
        <v>26</v>
      </c>
      <c r="C270" s="30" t="s">
        <v>789</v>
      </c>
      <c r="D270" s="30" t="s">
        <v>27</v>
      </c>
      <c r="E270" s="30" t="s">
        <v>781</v>
      </c>
      <c r="F270" s="36" t="str">
        <f>IF(ISBLANK(Table2[[#This Row],[unique_id]]), "", PROPER(SUBSTITUTE(Table2[[#This Row],[unique_id]], "_", " ")))</f>
        <v>Servers Network Energy Daily</v>
      </c>
      <c r="G270" s="30" t="s">
        <v>774</v>
      </c>
      <c r="H270" s="30" t="s">
        <v>219</v>
      </c>
      <c r="I270" s="30" t="s">
        <v>141</v>
      </c>
      <c r="M270" s="30" t="s">
        <v>136</v>
      </c>
      <c r="O270" s="31"/>
      <c r="P270" s="30"/>
      <c r="T270" s="34"/>
      <c r="U270" s="30" t="s">
        <v>442</v>
      </c>
      <c r="V270" s="31"/>
      <c r="W270" s="31"/>
      <c r="X270" s="31"/>
      <c r="Y270" s="31"/>
      <c r="Z270" s="31"/>
      <c r="AB270" s="30"/>
      <c r="AC270" s="30" t="s">
        <v>329</v>
      </c>
      <c r="AE270" s="30" t="s">
        <v>242</v>
      </c>
      <c r="AG270" s="31"/>
      <c r="AH270" s="31"/>
      <c r="AT270" s="39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 x14ac:dyDescent="0.2">
      <c r="A271" s="30">
        <v>2145</v>
      </c>
      <c r="B271" s="30" t="s">
        <v>26</v>
      </c>
      <c r="C271" s="30" t="s">
        <v>446</v>
      </c>
      <c r="D271" s="30" t="s">
        <v>334</v>
      </c>
      <c r="E271" s="30" t="s">
        <v>333</v>
      </c>
      <c r="F271" s="36" t="str">
        <f>IF(ISBLANK(Table2[[#This Row],[unique_id]]), "", PROPER(SUBSTITUTE(Table2[[#This Row],[unique_id]], "_", " ")))</f>
        <v>Column Break</v>
      </c>
      <c r="G271" s="30" t="s">
        <v>330</v>
      </c>
      <c r="H271" s="30" t="s">
        <v>219</v>
      </c>
      <c r="I271" s="30" t="s">
        <v>141</v>
      </c>
      <c r="M271" s="30" t="s">
        <v>331</v>
      </c>
      <c r="N271" s="30" t="s">
        <v>332</v>
      </c>
      <c r="O271" s="31"/>
      <c r="P271" s="30"/>
      <c r="T271" s="34"/>
      <c r="U271" s="30"/>
      <c r="V271" s="31"/>
      <c r="W271" s="31"/>
      <c r="X271" s="31"/>
      <c r="Y271" s="31"/>
      <c r="Z271" s="31"/>
      <c r="AB271" s="30"/>
      <c r="AG271" s="31"/>
      <c r="AH271" s="31"/>
      <c r="AT271" s="39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6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4"/>
      <c r="U272" s="30"/>
      <c r="V272" s="31"/>
      <c r="W272" s="31"/>
      <c r="X272" s="31"/>
      <c r="Y272" s="31"/>
      <c r="Z272" s="31"/>
      <c r="AB272" s="30"/>
      <c r="AG272" s="31"/>
      <c r="AH272" s="31"/>
      <c r="AT272" s="39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1071</v>
      </c>
      <c r="BC272" s="30" t="s">
        <v>399</v>
      </c>
      <c r="BD272" s="30" t="s">
        <v>181</v>
      </c>
      <c r="BE272" s="30" t="s">
        <v>400</v>
      </c>
      <c r="BF272" s="30" t="s">
        <v>398</v>
      </c>
      <c r="BJ272" s="30" t="s">
        <v>1391</v>
      </c>
      <c r="BK272" s="41" t="s">
        <v>436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customHeight="1" x14ac:dyDescent="0.2">
      <c r="A273" s="30">
        <v>2500</v>
      </c>
      <c r="B273" s="30" t="s">
        <v>585</v>
      </c>
      <c r="C273" s="30" t="s">
        <v>283</v>
      </c>
      <c r="D273" s="30" t="s">
        <v>27</v>
      </c>
      <c r="E273" s="30" t="s">
        <v>279</v>
      </c>
      <c r="F273" s="36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731</v>
      </c>
      <c r="I273" s="30" t="s">
        <v>291</v>
      </c>
      <c r="M273" s="30" t="s">
        <v>136</v>
      </c>
      <c r="O273" s="31"/>
      <c r="P273" s="30"/>
      <c r="T273" s="34"/>
      <c r="U273" s="30"/>
      <c r="V273" s="31"/>
      <c r="W273" s="31"/>
      <c r="X273" s="31"/>
      <c r="Y273" s="31"/>
      <c r="Z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1205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1184</v>
      </c>
      <c r="BC273" s="30" t="s">
        <v>1186</v>
      </c>
      <c r="BD273" s="30" t="s">
        <v>1185</v>
      </c>
      <c r="BE273" s="30" t="s">
        <v>1027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6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731</v>
      </c>
      <c r="I274" s="30" t="s">
        <v>291</v>
      </c>
      <c r="M274" s="30" t="s">
        <v>136</v>
      </c>
      <c r="O274" s="31"/>
      <c r="P274" s="30"/>
      <c r="T274" s="34"/>
      <c r="U274" s="30"/>
      <c r="V274" s="31"/>
      <c r="W274" s="31"/>
      <c r="X274" s="31"/>
      <c r="Y274" s="31"/>
      <c r="Z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1205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1335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1184</v>
      </c>
      <c r="BC274" s="30" t="s">
        <v>1186</v>
      </c>
      <c r="BD274" s="30" t="s">
        <v>1185</v>
      </c>
      <c r="BE274" s="30" t="s">
        <v>1027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6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731</v>
      </c>
      <c r="I275" s="30" t="s">
        <v>291</v>
      </c>
      <c r="M275" s="30" t="s">
        <v>136</v>
      </c>
      <c r="O275" s="31"/>
      <c r="P275" s="30"/>
      <c r="T275" s="34"/>
      <c r="U275" s="30"/>
      <c r="V275" s="31"/>
      <c r="W275" s="31"/>
      <c r="X275" s="31"/>
      <c r="Y275" s="31"/>
      <c r="Z275" s="31"/>
      <c r="AB275" s="30" t="s">
        <v>31</v>
      </c>
      <c r="AC275" s="30" t="s">
        <v>282</v>
      </c>
      <c r="AD275" s="30" t="s">
        <v>730</v>
      </c>
      <c r="AE275" s="30" t="s">
        <v>289</v>
      </c>
      <c r="AF275" s="30">
        <v>200</v>
      </c>
      <c r="AG275" s="31" t="s">
        <v>34</v>
      </c>
      <c r="AH275" s="31"/>
      <c r="AI275" s="30" t="s">
        <v>1205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1336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1184</v>
      </c>
      <c r="BC275" s="30" t="s">
        <v>1186</v>
      </c>
      <c r="BD275" s="30" t="s">
        <v>1185</v>
      </c>
      <c r="BE275" s="30" t="s">
        <v>1027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6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731</v>
      </c>
      <c r="I276" s="30" t="s">
        <v>291</v>
      </c>
      <c r="M276" s="30" t="s">
        <v>136</v>
      </c>
      <c r="O276" s="31"/>
      <c r="P276" s="30"/>
      <c r="T276" s="34"/>
      <c r="U276" s="30"/>
      <c r="V276" s="31"/>
      <c r="W276" s="31"/>
      <c r="X276" s="31"/>
      <c r="Y276" s="31"/>
      <c r="Z276" s="31"/>
      <c r="AB276" s="30" t="s">
        <v>31</v>
      </c>
      <c r="AC276" s="30" t="s">
        <v>282</v>
      </c>
      <c r="AD276" s="30" t="s">
        <v>730</v>
      </c>
      <c r="AE276" s="30" t="s">
        <v>290</v>
      </c>
      <c r="AF276" s="30">
        <v>200</v>
      </c>
      <c r="AG276" s="31" t="s">
        <v>34</v>
      </c>
      <c r="AH276" s="31"/>
      <c r="AI276" s="30" t="s">
        <v>1205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1337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1184</v>
      </c>
      <c r="BC276" s="30" t="s">
        <v>1186</v>
      </c>
      <c r="BD276" s="30" t="s">
        <v>1185</v>
      </c>
      <c r="BE276" s="30" t="s">
        <v>1027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1333</v>
      </c>
      <c r="F277" s="36" t="str">
        <f>IF(ISBLANK(Table2[[#This Row],[unique_id]]), "", PROPER(SUBSTITUTE(Table2[[#This Row],[unique_id]], "_", " ")))</f>
        <v>Network Certificate Expiry</v>
      </c>
      <c r="G277" s="30" t="s">
        <v>728</v>
      </c>
      <c r="H277" s="30" t="s">
        <v>731</v>
      </c>
      <c r="I277" s="30" t="s">
        <v>291</v>
      </c>
      <c r="M277" s="30" t="s">
        <v>136</v>
      </c>
      <c r="O277" s="31"/>
      <c r="P277" s="30"/>
      <c r="T277" s="34"/>
      <c r="U277" s="30"/>
      <c r="V277" s="31"/>
      <c r="W277" s="31"/>
      <c r="X277" s="31"/>
      <c r="Y277" s="31"/>
      <c r="Z277" s="31"/>
      <c r="AB277" s="30" t="s">
        <v>31</v>
      </c>
      <c r="AC277" s="30" t="s">
        <v>280</v>
      </c>
      <c r="AE277" s="30" t="s">
        <v>729</v>
      </c>
      <c r="AF277" s="30">
        <v>200</v>
      </c>
      <c r="AG277" s="31" t="s">
        <v>34</v>
      </c>
      <c r="AH277" s="31"/>
      <c r="AI277" s="30" t="s">
        <v>1205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1338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1184</v>
      </c>
      <c r="BC277" s="30" t="s">
        <v>1186</v>
      </c>
      <c r="BD277" s="30" t="s">
        <v>1185</v>
      </c>
      <c r="BE277" s="30" t="s">
        <v>1027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1295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1298</v>
      </c>
      <c r="H278" s="30" t="s">
        <v>1294</v>
      </c>
      <c r="I278" s="30" t="s">
        <v>291</v>
      </c>
      <c r="M278" s="30" t="s">
        <v>136</v>
      </c>
      <c r="O278" s="31"/>
      <c r="P278" s="30"/>
      <c r="T278" s="34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1297</v>
      </c>
      <c r="AF278" s="30">
        <v>200</v>
      </c>
      <c r="AG278" s="31" t="s">
        <v>34</v>
      </c>
      <c r="AH278" s="31"/>
      <c r="AI278" s="30" t="s">
        <v>1205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1251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1184</v>
      </c>
      <c r="BC278" s="30" t="s">
        <v>1186</v>
      </c>
      <c r="BD278" s="30" t="s">
        <v>1185</v>
      </c>
      <c r="BE278" s="30" t="s">
        <v>1027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1296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1299</v>
      </c>
      <c r="H279" s="30" t="s">
        <v>1294</v>
      </c>
      <c r="I279" s="30" t="s">
        <v>291</v>
      </c>
      <c r="M279" s="30" t="s">
        <v>136</v>
      </c>
      <c r="O279" s="31"/>
      <c r="P279" s="30"/>
      <c r="T279" s="34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1297</v>
      </c>
      <c r="AF279" s="30">
        <v>200</v>
      </c>
      <c r="AG279" s="31" t="s">
        <v>34</v>
      </c>
      <c r="AH279" s="31"/>
      <c r="AI279" s="30" t="s">
        <v>1205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1251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1184</v>
      </c>
      <c r="BC279" s="30" t="s">
        <v>1186</v>
      </c>
      <c r="BD279" s="30" t="s">
        <v>1185</v>
      </c>
      <c r="BE279" s="30" t="s">
        <v>1027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0">
        <v>2507</v>
      </c>
      <c r="B280" s="30" t="s">
        <v>585</v>
      </c>
      <c r="C280" s="30" t="s">
        <v>150</v>
      </c>
      <c r="D280" s="30" t="s">
        <v>310</v>
      </c>
      <c r="E280" s="30" t="s">
        <v>725</v>
      </c>
      <c r="F280" s="36" t="str">
        <f>IF(ISBLANK(Table2[[#This Row],[unique_id]]), "", PROPER(SUBSTITUTE(Table2[[#This Row],[unique_id]], "_", " ")))</f>
        <v>Network Refresh Zigbee Router Lqi</v>
      </c>
      <c r="G280" s="30" t="s">
        <v>726</v>
      </c>
      <c r="H280" s="30" t="s">
        <v>723</v>
      </c>
      <c r="I280" s="30" t="s">
        <v>291</v>
      </c>
      <c r="M280" s="30" t="s">
        <v>136</v>
      </c>
      <c r="O280" s="31"/>
      <c r="P280" s="30"/>
      <c r="T280" s="34"/>
      <c r="U280" s="30"/>
      <c r="V280" s="31"/>
      <c r="W280" s="31"/>
      <c r="X280" s="31"/>
      <c r="Y280" s="31"/>
      <c r="Z280" s="31"/>
      <c r="AB280" s="30"/>
      <c r="AE280" s="30" t="s">
        <v>727</v>
      </c>
      <c r="AG280" s="31"/>
      <c r="AH280" s="31"/>
      <c r="AR280" s="38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0">
        <v>2508</v>
      </c>
      <c r="B281" s="30" t="s">
        <v>26</v>
      </c>
      <c r="C281" s="30" t="s">
        <v>456</v>
      </c>
      <c r="D281" s="30" t="s">
        <v>27</v>
      </c>
      <c r="E281" s="30" t="s">
        <v>717</v>
      </c>
      <c r="F281" s="36" t="str">
        <f>IF(ISBLANK(Table2[[#This Row],[unique_id]]), "", PROPER(SUBSTITUTE(Table2[[#This Row],[unique_id]], "_", " ")))</f>
        <v>Template Driveway Repeater Linkquality Percentage</v>
      </c>
      <c r="G281" s="30" t="s">
        <v>710</v>
      </c>
      <c r="H281" s="30" t="s">
        <v>723</v>
      </c>
      <c r="I281" s="30" t="s">
        <v>291</v>
      </c>
      <c r="M281" s="30" t="s">
        <v>136</v>
      </c>
      <c r="O281" s="31"/>
      <c r="P281" s="30"/>
      <c r="T281" s="34"/>
      <c r="U281" s="30"/>
      <c r="V281" s="31"/>
      <c r="W281" s="31"/>
      <c r="X281" s="31"/>
      <c r="Y281" s="31"/>
      <c r="Z281" s="31"/>
      <c r="AB281" s="30"/>
      <c r="AG281" s="31"/>
      <c r="AH281" s="31"/>
      <c r="AR281" s="38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0">
        <v>2509</v>
      </c>
      <c r="B282" s="30" t="s">
        <v>26</v>
      </c>
      <c r="C282" s="30" t="s">
        <v>456</v>
      </c>
      <c r="D282" s="30" t="s">
        <v>27</v>
      </c>
      <c r="E282" s="30" t="s">
        <v>718</v>
      </c>
      <c r="F282" s="36" t="str">
        <f>IF(ISBLANK(Table2[[#This Row],[unique_id]]), "", PROPER(SUBSTITUTE(Table2[[#This Row],[unique_id]], "_", " ")))</f>
        <v>Template Landing Repeater Linkquality Percentage</v>
      </c>
      <c r="G282" s="30" t="s">
        <v>711</v>
      </c>
      <c r="H282" s="30" t="s">
        <v>723</v>
      </c>
      <c r="I282" s="30" t="s">
        <v>291</v>
      </c>
      <c r="M282" s="30" t="s">
        <v>136</v>
      </c>
      <c r="O282" s="31"/>
      <c r="P282" s="30"/>
      <c r="T282" s="34"/>
      <c r="U282" s="30"/>
      <c r="V282" s="31"/>
      <c r="W282" s="31"/>
      <c r="X282" s="31"/>
      <c r="Y282" s="31"/>
      <c r="Z282" s="31"/>
      <c r="AB282" s="30"/>
      <c r="AG282" s="31"/>
      <c r="AH282" s="31"/>
      <c r="AR282" s="38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0">
        <v>2510</v>
      </c>
      <c r="B283" s="30" t="s">
        <v>26</v>
      </c>
      <c r="C283" s="30" t="s">
        <v>456</v>
      </c>
      <c r="D283" s="30" t="s">
        <v>27</v>
      </c>
      <c r="E283" s="30" t="s">
        <v>719</v>
      </c>
      <c r="F283" s="36" t="str">
        <f>IF(ISBLANK(Table2[[#This Row],[unique_id]]), "", PROPER(SUBSTITUTE(Table2[[#This Row],[unique_id]], "_", " ")))</f>
        <v>Template Garden Repeater Linkquality Percentage</v>
      </c>
      <c r="G283" s="30" t="s">
        <v>709</v>
      </c>
      <c r="H283" s="30" t="s">
        <v>723</v>
      </c>
      <c r="I283" s="30" t="s">
        <v>291</v>
      </c>
      <c r="M283" s="30" t="s">
        <v>136</v>
      </c>
      <c r="O283" s="31"/>
      <c r="P283" s="30"/>
      <c r="T283" s="34"/>
      <c r="U283" s="30"/>
      <c r="V283" s="31"/>
      <c r="W283" s="31"/>
      <c r="X283" s="31"/>
      <c r="Y283" s="31"/>
      <c r="Z283" s="31"/>
      <c r="AB283" s="30"/>
      <c r="AG283" s="31"/>
      <c r="AH283" s="31"/>
      <c r="AR283" s="38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2511</v>
      </c>
      <c r="B284" s="30" t="s">
        <v>26</v>
      </c>
      <c r="C284" s="30" t="s">
        <v>379</v>
      </c>
      <c r="D284" s="30" t="s">
        <v>27</v>
      </c>
      <c r="E284" s="30" t="s">
        <v>721</v>
      </c>
      <c r="F284" s="36" t="str">
        <f>IF(ISBLANK(Table2[[#This Row],[unique_id]]), "", PROPER(SUBSTITUTE(Table2[[#This Row],[unique_id]], "_", " ")))</f>
        <v>Template Kitchen Fan Outlet Linkquality Percentage</v>
      </c>
      <c r="G284" s="30" t="s">
        <v>623</v>
      </c>
      <c r="H284" s="30" t="s">
        <v>723</v>
      </c>
      <c r="I284" s="30" t="s">
        <v>291</v>
      </c>
      <c r="M284" s="30" t="s">
        <v>136</v>
      </c>
      <c r="O284" s="31"/>
      <c r="P284" s="30"/>
      <c r="T284" s="34"/>
      <c r="U284" s="30"/>
      <c r="V284" s="31"/>
      <c r="W284" s="31"/>
      <c r="X284" s="31"/>
      <c r="Y284" s="31"/>
      <c r="Z284" s="31"/>
      <c r="AB284" s="30"/>
      <c r="AG284" s="31"/>
      <c r="AH284" s="31"/>
      <c r="AR284" s="38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2512</v>
      </c>
      <c r="B285" s="30" t="s">
        <v>26</v>
      </c>
      <c r="C285" s="30" t="s">
        <v>379</v>
      </c>
      <c r="D285" s="30" t="s">
        <v>27</v>
      </c>
      <c r="E285" s="30" t="s">
        <v>720</v>
      </c>
      <c r="F285" s="36" t="str">
        <f>IF(ISBLANK(Table2[[#This Row],[unique_id]]), "", PROPER(SUBSTITUTE(Table2[[#This Row],[unique_id]], "_", " ")))</f>
        <v>Template Deck Fans Outlet Linkquality Percentage</v>
      </c>
      <c r="G285" s="30" t="s">
        <v>624</v>
      </c>
      <c r="H285" s="30" t="s">
        <v>723</v>
      </c>
      <c r="I285" s="30" t="s">
        <v>291</v>
      </c>
      <c r="M285" s="30" t="s">
        <v>136</v>
      </c>
      <c r="O285" s="31"/>
      <c r="P285" s="30"/>
      <c r="T285" s="34"/>
      <c r="U285" s="30"/>
      <c r="V285" s="31"/>
      <c r="W285" s="31"/>
      <c r="X285" s="31"/>
      <c r="Y285" s="31"/>
      <c r="Z285" s="31"/>
      <c r="AB285" s="30"/>
      <c r="AG285" s="31"/>
      <c r="AH285" s="31"/>
      <c r="AR285" s="38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2513</v>
      </c>
      <c r="B286" s="30" t="s">
        <v>26</v>
      </c>
      <c r="C286" s="30" t="s">
        <v>379</v>
      </c>
      <c r="D286" s="30" t="s">
        <v>27</v>
      </c>
      <c r="E286" s="30" t="s">
        <v>722</v>
      </c>
      <c r="F286" s="36" t="str">
        <f>IF(ISBLANK(Table2[[#This Row],[unique_id]]), "", PROPER(SUBSTITUTE(Table2[[#This Row],[unique_id]], "_", " ")))</f>
        <v>Template Edwin Wardrobe Outlet Linkquality Percentage</v>
      </c>
      <c r="G286" s="30" t="s">
        <v>715</v>
      </c>
      <c r="H286" s="30" t="s">
        <v>723</v>
      </c>
      <c r="I286" s="30" t="s">
        <v>291</v>
      </c>
      <c r="M286" s="30" t="s">
        <v>136</v>
      </c>
      <c r="O286" s="31"/>
      <c r="P286" s="30"/>
      <c r="T286" s="34"/>
      <c r="U286" s="30"/>
      <c r="V286" s="31"/>
      <c r="W286" s="31"/>
      <c r="X286" s="31"/>
      <c r="Y286" s="31"/>
      <c r="Z286" s="31"/>
      <c r="AB286" s="30"/>
      <c r="AG286" s="31"/>
      <c r="AH286" s="31"/>
      <c r="AR286" s="38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6" t="str">
        <f>IF(ISBLANK(Table2[[#This Row],[unique_id]]), "", PROPER(SUBSTITUTE(Table2[[#This Row],[unique_id]], "_", " ")))</f>
        <v>Weatherstation Coms Signal Quality</v>
      </c>
      <c r="G287" s="30" t="s">
        <v>665</v>
      </c>
      <c r="H287" s="30" t="s">
        <v>724</v>
      </c>
      <c r="I287" s="30" t="s">
        <v>291</v>
      </c>
      <c r="O287" s="31"/>
      <c r="P287" s="30"/>
      <c r="T287" s="34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1332</v>
      </c>
      <c r="BC287" s="30" t="s">
        <v>36</v>
      </c>
      <c r="BD287" s="30" t="s">
        <v>37</v>
      </c>
      <c r="BE287" s="30" t="s">
        <v>1123</v>
      </c>
      <c r="BF287" s="30" t="s">
        <v>501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716</v>
      </c>
      <c r="F288" s="36" t="str">
        <f>IF(ISBLANK(Table2[[#This Row],[unique_id]]), "", PROPER(SUBSTITUTE(Table2[[#This Row],[unique_id]], "_", " ")))</f>
        <v>Template Weatherstation Coms Signal Quality Percentage</v>
      </c>
      <c r="G288" s="30" t="s">
        <v>665</v>
      </c>
      <c r="H288" s="30" t="s">
        <v>724</v>
      </c>
      <c r="I288" s="30" t="s">
        <v>291</v>
      </c>
      <c r="M288" s="30" t="s">
        <v>136</v>
      </c>
      <c r="O288" s="31"/>
      <c r="P288" s="30"/>
      <c r="T288" s="34"/>
      <c r="U288" s="30"/>
      <c r="V288" s="31"/>
      <c r="W288" s="31"/>
      <c r="X288" s="31"/>
      <c r="Y288" s="31"/>
      <c r="Z288" s="31"/>
      <c r="AB288" s="30"/>
      <c r="AG288" s="31"/>
      <c r="AH288" s="31"/>
      <c r="AR288" s="38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0">
        <v>2516</v>
      </c>
      <c r="B289" s="30" t="s">
        <v>26</v>
      </c>
      <c r="C289" s="30" t="s">
        <v>1258</v>
      </c>
      <c r="D289" s="30" t="s">
        <v>148</v>
      </c>
      <c r="E289" s="30" t="s">
        <v>1260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1288</v>
      </c>
      <c r="H289" s="30" t="s">
        <v>1255</v>
      </c>
      <c r="I289" s="30" t="s">
        <v>291</v>
      </c>
      <c r="M289" s="30" t="s">
        <v>136</v>
      </c>
      <c r="O289" s="31"/>
      <c r="P289" s="30"/>
      <c r="T289" s="34"/>
      <c r="U289" s="30"/>
      <c r="V289" s="31"/>
      <c r="W289" s="31"/>
      <c r="X289" s="31"/>
      <c r="Y289" s="31"/>
      <c r="Z289" s="31"/>
      <c r="AB289" s="30"/>
      <c r="AD289" s="30" t="s">
        <v>1256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1290</v>
      </c>
      <c r="AR289" s="30" t="s">
        <v>1004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1259</v>
      </c>
      <c r="BC289" s="30" t="s">
        <v>1186</v>
      </c>
      <c r="BD289" s="30" t="s">
        <v>1185</v>
      </c>
      <c r="BE289" s="30" t="s">
        <v>1027</v>
      </c>
      <c r="BF289" s="30" t="s">
        <v>28</v>
      </c>
      <c r="BK289" s="41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0">
        <v>2517</v>
      </c>
      <c r="B290" s="30" t="s">
        <v>26</v>
      </c>
      <c r="C290" s="30" t="s">
        <v>1258</v>
      </c>
      <c r="D290" s="30" t="s">
        <v>148</v>
      </c>
      <c r="E290" s="30" t="s">
        <v>1261</v>
      </c>
      <c r="F290" s="30" t="str">
        <f>IF(ISBLANK(Table2[[#This Row],[unique_id]]), "", PROPER(SUBSTITUTE(Table2[[#This Row],[unique_id]], "_", " ")))</f>
        <v>Service Plex Availability</v>
      </c>
      <c r="G290" s="30" t="s">
        <v>1275</v>
      </c>
      <c r="H290" s="30" t="s">
        <v>1255</v>
      </c>
      <c r="I290" s="30" t="s">
        <v>291</v>
      </c>
      <c r="M290" s="30" t="s">
        <v>136</v>
      </c>
      <c r="O290" s="31"/>
      <c r="P290" s="30"/>
      <c r="T290" s="34"/>
      <c r="U290" s="30"/>
      <c r="V290" s="31"/>
      <c r="W290" s="31"/>
      <c r="X290" s="31"/>
      <c r="Y290" s="31"/>
      <c r="Z290" s="31"/>
      <c r="AB290" s="30"/>
      <c r="AD290" s="30" t="s">
        <v>1256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1290</v>
      </c>
      <c r="AR290" s="30" t="s">
        <v>1004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1259</v>
      </c>
      <c r="BC290" s="30" t="s">
        <v>1186</v>
      </c>
      <c r="BD290" s="30" t="s">
        <v>1185</v>
      </c>
      <c r="BE290" s="30" t="s">
        <v>1027</v>
      </c>
      <c r="BF290" s="30" t="s">
        <v>28</v>
      </c>
      <c r="BK290" s="41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0">
        <v>2518</v>
      </c>
      <c r="B291" s="30" t="s">
        <v>26</v>
      </c>
      <c r="C291" s="30" t="s">
        <v>1258</v>
      </c>
      <c r="D291" s="30" t="s">
        <v>148</v>
      </c>
      <c r="E291" s="30" t="s">
        <v>1262</v>
      </c>
      <c r="F291" s="30" t="str">
        <f>IF(ISBLANK(Table2[[#This Row],[unique_id]]), "", PROPER(SUBSTITUTE(Table2[[#This Row],[unique_id]], "_", " ")))</f>
        <v>Service Grafana Availability</v>
      </c>
      <c r="G291" s="30" t="s">
        <v>1276</v>
      </c>
      <c r="H291" s="30" t="s">
        <v>1255</v>
      </c>
      <c r="I291" s="30" t="s">
        <v>291</v>
      </c>
      <c r="M291" s="30" t="s">
        <v>136</v>
      </c>
      <c r="O291" s="31"/>
      <c r="P291" s="30"/>
      <c r="T291" s="34"/>
      <c r="U291" s="30"/>
      <c r="V291" s="31"/>
      <c r="W291" s="31"/>
      <c r="X291" s="31"/>
      <c r="Y291" s="31"/>
      <c r="Z291" s="31"/>
      <c r="AB291" s="30"/>
      <c r="AD291" s="30" t="s">
        <v>1256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1290</v>
      </c>
      <c r="AR291" s="30" t="s">
        <v>1004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1259</v>
      </c>
      <c r="BC291" s="30" t="s">
        <v>1186</v>
      </c>
      <c r="BD291" s="30" t="s">
        <v>1185</v>
      </c>
      <c r="BE291" s="30" t="s">
        <v>1027</v>
      </c>
      <c r="BF291" s="30" t="s">
        <v>28</v>
      </c>
      <c r="BK291" s="41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0">
        <v>2519</v>
      </c>
      <c r="B292" s="30" t="s">
        <v>26</v>
      </c>
      <c r="C292" s="30" t="s">
        <v>1258</v>
      </c>
      <c r="D292" s="30" t="s">
        <v>148</v>
      </c>
      <c r="E292" s="30" t="s">
        <v>1263</v>
      </c>
      <c r="F292" s="30" t="str">
        <f>IF(ISBLANK(Table2[[#This Row],[unique_id]]), "", PROPER(SUBSTITUTE(Table2[[#This Row],[unique_id]], "_", " ")))</f>
        <v>Service Wrangle Availability</v>
      </c>
      <c r="G292" s="30" t="s">
        <v>1277</v>
      </c>
      <c r="H292" s="30" t="s">
        <v>1255</v>
      </c>
      <c r="I292" s="30" t="s">
        <v>291</v>
      </c>
      <c r="M292" s="30" t="s">
        <v>136</v>
      </c>
      <c r="O292" s="31"/>
      <c r="P292" s="30"/>
      <c r="T292" s="34"/>
      <c r="U292" s="30"/>
      <c r="V292" s="31"/>
      <c r="W292" s="31"/>
      <c r="X292" s="31"/>
      <c r="Y292" s="31"/>
      <c r="Z292" s="31"/>
      <c r="AB292" s="30"/>
      <c r="AD292" s="30" t="s">
        <v>1256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1290</v>
      </c>
      <c r="AR292" s="30" t="s">
        <v>1004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1259</v>
      </c>
      <c r="BC292" s="30" t="s">
        <v>1186</v>
      </c>
      <c r="BD292" s="30" t="s">
        <v>1185</v>
      </c>
      <c r="BE292" s="30" t="s">
        <v>1027</v>
      </c>
      <c r="BF292" s="30" t="s">
        <v>28</v>
      </c>
      <c r="BK292" s="41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0">
        <v>2520</v>
      </c>
      <c r="B293" s="30" t="s">
        <v>26</v>
      </c>
      <c r="C293" s="30" t="s">
        <v>1258</v>
      </c>
      <c r="D293" s="30" t="s">
        <v>148</v>
      </c>
      <c r="E293" s="30" t="s">
        <v>1264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1255</v>
      </c>
      <c r="I293" s="30" t="s">
        <v>291</v>
      </c>
      <c r="M293" s="30" t="s">
        <v>136</v>
      </c>
      <c r="O293" s="31"/>
      <c r="P293" s="30"/>
      <c r="T293" s="34"/>
      <c r="U293" s="30"/>
      <c r="V293" s="31"/>
      <c r="W293" s="31"/>
      <c r="X293" s="31"/>
      <c r="Y293" s="31"/>
      <c r="Z293" s="31"/>
      <c r="AB293" s="30"/>
      <c r="AD293" s="30" t="s">
        <v>1256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1290</v>
      </c>
      <c r="AR293" s="30" t="s">
        <v>1004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1259</v>
      </c>
      <c r="BC293" s="30" t="s">
        <v>1186</v>
      </c>
      <c r="BD293" s="30" t="s">
        <v>1185</v>
      </c>
      <c r="BE293" s="30" t="s">
        <v>1027</v>
      </c>
      <c r="BF293" s="30" t="s">
        <v>28</v>
      </c>
      <c r="BK293" s="41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0">
        <v>2521</v>
      </c>
      <c r="B294" s="30" t="s">
        <v>26</v>
      </c>
      <c r="C294" s="30" t="s">
        <v>1258</v>
      </c>
      <c r="D294" s="30" t="s">
        <v>148</v>
      </c>
      <c r="E294" s="30" t="s">
        <v>1265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1255</v>
      </c>
      <c r="I294" s="30" t="s">
        <v>291</v>
      </c>
      <c r="M294" s="30" t="s">
        <v>136</v>
      </c>
      <c r="O294" s="31"/>
      <c r="P294" s="30"/>
      <c r="T294" s="34"/>
      <c r="U294" s="30"/>
      <c r="V294" s="31"/>
      <c r="W294" s="31"/>
      <c r="X294" s="31"/>
      <c r="Y294" s="31"/>
      <c r="Z294" s="31"/>
      <c r="AB294" s="30"/>
      <c r="AD294" s="30" t="s">
        <v>1256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1290</v>
      </c>
      <c r="AR294" s="30" t="s">
        <v>1004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1259</v>
      </c>
      <c r="BC294" s="30" t="s">
        <v>1186</v>
      </c>
      <c r="BD294" s="30" t="s">
        <v>1185</v>
      </c>
      <c r="BE294" s="30" t="s">
        <v>1027</v>
      </c>
      <c r="BF294" s="30" t="s">
        <v>28</v>
      </c>
      <c r="BK294" s="41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0">
        <v>2522</v>
      </c>
      <c r="B295" s="30" t="s">
        <v>26</v>
      </c>
      <c r="C295" s="30" t="s">
        <v>1258</v>
      </c>
      <c r="D295" s="30" t="s">
        <v>148</v>
      </c>
      <c r="E295" s="30" t="s">
        <v>1257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1278</v>
      </c>
      <c r="H295" s="30" t="s">
        <v>1255</v>
      </c>
      <c r="I295" s="30" t="s">
        <v>291</v>
      </c>
      <c r="M295" s="30" t="s">
        <v>136</v>
      </c>
      <c r="O295" s="31"/>
      <c r="P295" s="30"/>
      <c r="T295" s="34"/>
      <c r="U295" s="30"/>
      <c r="V295" s="31"/>
      <c r="W295" s="31"/>
      <c r="X295" s="31"/>
      <c r="Y295" s="31"/>
      <c r="Z295" s="31"/>
      <c r="AB295" s="30"/>
      <c r="AD295" s="30" t="s">
        <v>1256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1290</v>
      </c>
      <c r="AR295" s="30" t="s">
        <v>1004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1259</v>
      </c>
      <c r="BC295" s="30" t="s">
        <v>1186</v>
      </c>
      <c r="BD295" s="30" t="s">
        <v>1185</v>
      </c>
      <c r="BE295" s="30" t="s">
        <v>1027</v>
      </c>
      <c r="BF295" s="30" t="s">
        <v>28</v>
      </c>
      <c r="BK295" s="41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0">
        <v>2523</v>
      </c>
      <c r="B296" s="30" t="s">
        <v>26</v>
      </c>
      <c r="C296" s="30" t="s">
        <v>1258</v>
      </c>
      <c r="D296" s="30" t="s">
        <v>148</v>
      </c>
      <c r="E296" s="30" t="s">
        <v>1266</v>
      </c>
      <c r="F296" s="30" t="str">
        <f>IF(ISBLANK(Table2[[#This Row],[unique_id]]), "", PROPER(SUBSTITUTE(Table2[[#This Row],[unique_id]], "_", " ")))</f>
        <v>Service Weewx Availability</v>
      </c>
      <c r="G296" s="30" t="s">
        <v>1279</v>
      </c>
      <c r="H296" s="30" t="s">
        <v>1255</v>
      </c>
      <c r="I296" s="30" t="s">
        <v>291</v>
      </c>
      <c r="M296" s="30" t="s">
        <v>136</v>
      </c>
      <c r="O296" s="31"/>
      <c r="P296" s="30"/>
      <c r="T296" s="34"/>
      <c r="U296" s="30"/>
      <c r="V296" s="31"/>
      <c r="W296" s="31"/>
      <c r="X296" s="31"/>
      <c r="Y296" s="31"/>
      <c r="Z296" s="31"/>
      <c r="AB296" s="30"/>
      <c r="AD296" s="30" t="s">
        <v>1256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1290</v>
      </c>
      <c r="AR296" s="30" t="s">
        <v>1004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1259</v>
      </c>
      <c r="BC296" s="30" t="s">
        <v>1186</v>
      </c>
      <c r="BD296" s="30" t="s">
        <v>1185</v>
      </c>
      <c r="BE296" s="30" t="s">
        <v>1027</v>
      </c>
      <c r="BF296" s="30" t="s">
        <v>28</v>
      </c>
      <c r="BK296" s="41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0">
        <v>2524</v>
      </c>
      <c r="B297" s="30" t="s">
        <v>26</v>
      </c>
      <c r="C297" s="30" t="s">
        <v>1258</v>
      </c>
      <c r="D297" s="30" t="s">
        <v>148</v>
      </c>
      <c r="E297" s="30" t="s">
        <v>1267</v>
      </c>
      <c r="F297" s="30" t="str">
        <f>IF(ISBLANK(Table2[[#This Row],[unique_id]]), "", PROPER(SUBSTITUTE(Table2[[#This Row],[unique_id]], "_", " ")))</f>
        <v>Service Digitemp Availability</v>
      </c>
      <c r="G297" s="30" t="s">
        <v>1280</v>
      </c>
      <c r="H297" s="30" t="s">
        <v>1255</v>
      </c>
      <c r="I297" s="30" t="s">
        <v>291</v>
      </c>
      <c r="M297" s="30" t="s">
        <v>136</v>
      </c>
      <c r="O297" s="31"/>
      <c r="P297" s="30"/>
      <c r="T297" s="34"/>
      <c r="U297" s="30"/>
      <c r="V297" s="31"/>
      <c r="W297" s="31"/>
      <c r="X297" s="31"/>
      <c r="Y297" s="31"/>
      <c r="Z297" s="31"/>
      <c r="AB297" s="30"/>
      <c r="AD297" s="30" t="s">
        <v>1256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1290</v>
      </c>
      <c r="AR297" s="30" t="s">
        <v>1004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1259</v>
      </c>
      <c r="BC297" s="30" t="s">
        <v>1186</v>
      </c>
      <c r="BD297" s="30" t="s">
        <v>1185</v>
      </c>
      <c r="BE297" s="30" t="s">
        <v>1027</v>
      </c>
      <c r="BF297" s="30" t="s">
        <v>28</v>
      </c>
      <c r="BK297" s="41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0">
        <v>2525</v>
      </c>
      <c r="B298" s="30" t="s">
        <v>26</v>
      </c>
      <c r="C298" s="30" t="s">
        <v>1258</v>
      </c>
      <c r="D298" s="30" t="s">
        <v>148</v>
      </c>
      <c r="E298" s="30" t="s">
        <v>1268</v>
      </c>
      <c r="F298" s="30" t="str">
        <f>IF(ISBLANK(Table2[[#This Row],[unique_id]]), "", PROPER(SUBSTITUTE(Table2[[#This Row],[unique_id]], "_", " ")))</f>
        <v>Service Nginx Availability</v>
      </c>
      <c r="G298" s="30" t="s">
        <v>1281</v>
      </c>
      <c r="H298" s="30" t="s">
        <v>1255</v>
      </c>
      <c r="I298" s="30" t="s">
        <v>291</v>
      </c>
      <c r="M298" s="30" t="s">
        <v>136</v>
      </c>
      <c r="O298" s="31"/>
      <c r="P298" s="30"/>
      <c r="T298" s="34"/>
      <c r="U298" s="30"/>
      <c r="V298" s="31"/>
      <c r="W298" s="31"/>
      <c r="X298" s="31"/>
      <c r="Y298" s="31"/>
      <c r="Z298" s="31"/>
      <c r="AB298" s="30"/>
      <c r="AD298" s="30" t="s">
        <v>1256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1290</v>
      </c>
      <c r="AR298" s="30" t="s">
        <v>1004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1259</v>
      </c>
      <c r="BC298" s="30" t="s">
        <v>1186</v>
      </c>
      <c r="BD298" s="30" t="s">
        <v>1185</v>
      </c>
      <c r="BE298" s="30" t="s">
        <v>1027</v>
      </c>
      <c r="BF298" s="30" t="s">
        <v>28</v>
      </c>
      <c r="BK298" s="41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0">
        <v>2526</v>
      </c>
      <c r="B299" s="30" t="s">
        <v>26</v>
      </c>
      <c r="C299" s="30" t="s">
        <v>1258</v>
      </c>
      <c r="D299" s="30" t="s">
        <v>148</v>
      </c>
      <c r="E299" s="30" t="s">
        <v>1269</v>
      </c>
      <c r="F299" s="30" t="str">
        <f>IF(ISBLANK(Table2[[#This Row],[unique_id]]), "", PROPER(SUBSTITUTE(Table2[[#This Row],[unique_id]], "_", " ")))</f>
        <v>Service Influxdb Availability</v>
      </c>
      <c r="G299" s="30" t="s">
        <v>1282</v>
      </c>
      <c r="H299" s="30" t="s">
        <v>1255</v>
      </c>
      <c r="I299" s="30" t="s">
        <v>291</v>
      </c>
      <c r="M299" s="30" t="s">
        <v>136</v>
      </c>
      <c r="O299" s="31"/>
      <c r="P299" s="30"/>
      <c r="T299" s="34"/>
      <c r="U299" s="30"/>
      <c r="V299" s="31"/>
      <c r="W299" s="31"/>
      <c r="X299" s="31"/>
      <c r="Y299" s="31"/>
      <c r="Z299" s="31"/>
      <c r="AB299" s="30"/>
      <c r="AD299" s="30" t="s">
        <v>1256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1290</v>
      </c>
      <c r="AR299" s="30" t="s">
        <v>1004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1259</v>
      </c>
      <c r="BC299" s="30" t="s">
        <v>1186</v>
      </c>
      <c r="BD299" s="30" t="s">
        <v>1185</v>
      </c>
      <c r="BE299" s="30" t="s">
        <v>1027</v>
      </c>
      <c r="BF299" s="30" t="s">
        <v>28</v>
      </c>
      <c r="BK299" s="41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0">
        <v>2527</v>
      </c>
      <c r="B300" s="30" t="s">
        <v>26</v>
      </c>
      <c r="C300" s="30" t="s">
        <v>1258</v>
      </c>
      <c r="D300" s="30" t="s">
        <v>148</v>
      </c>
      <c r="E300" s="30" t="s">
        <v>1270</v>
      </c>
      <c r="F300" s="30" t="str">
        <f>IF(ISBLANK(Table2[[#This Row],[unique_id]]), "", PROPER(SUBSTITUTE(Table2[[#This Row],[unique_id]], "_", " ")))</f>
        <v>Service Mariadb Availability</v>
      </c>
      <c r="G300" s="30" t="s">
        <v>1283</v>
      </c>
      <c r="H300" s="30" t="s">
        <v>1255</v>
      </c>
      <c r="I300" s="30" t="s">
        <v>291</v>
      </c>
      <c r="M300" s="30" t="s">
        <v>136</v>
      </c>
      <c r="O300" s="31"/>
      <c r="P300" s="30"/>
      <c r="T300" s="34"/>
      <c r="U300" s="30"/>
      <c r="V300" s="31"/>
      <c r="W300" s="31"/>
      <c r="X300" s="31"/>
      <c r="Y300" s="31"/>
      <c r="Z300" s="31"/>
      <c r="AB300" s="30"/>
      <c r="AD300" s="30" t="s">
        <v>1256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1290</v>
      </c>
      <c r="AR300" s="30" t="s">
        <v>1004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1259</v>
      </c>
      <c r="BC300" s="30" t="s">
        <v>1186</v>
      </c>
      <c r="BD300" s="30" t="s">
        <v>1185</v>
      </c>
      <c r="BE300" s="30" t="s">
        <v>1027</v>
      </c>
      <c r="BF300" s="30" t="s">
        <v>28</v>
      </c>
      <c r="BK300" s="41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0">
        <v>2528</v>
      </c>
      <c r="B301" s="30" t="s">
        <v>26</v>
      </c>
      <c r="C301" s="30" t="s">
        <v>1258</v>
      </c>
      <c r="D301" s="30" t="s">
        <v>148</v>
      </c>
      <c r="E301" s="30" t="s">
        <v>1271</v>
      </c>
      <c r="F301" s="30" t="str">
        <f>IF(ISBLANK(Table2[[#This Row],[unique_id]]), "", PROPER(SUBSTITUTE(Table2[[#This Row],[unique_id]], "_", " ")))</f>
        <v>Service Postgres Availability</v>
      </c>
      <c r="G301" s="30" t="s">
        <v>1284</v>
      </c>
      <c r="H301" s="30" t="s">
        <v>1255</v>
      </c>
      <c r="I301" s="30" t="s">
        <v>291</v>
      </c>
      <c r="M301" s="30" t="s">
        <v>136</v>
      </c>
      <c r="O301" s="31"/>
      <c r="P301" s="30"/>
      <c r="T301" s="34"/>
      <c r="U301" s="30"/>
      <c r="V301" s="31"/>
      <c r="W301" s="31"/>
      <c r="X301" s="31"/>
      <c r="Y301" s="31"/>
      <c r="Z301" s="31"/>
      <c r="AB301" s="30"/>
      <c r="AD301" s="30" t="s">
        <v>1256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1290</v>
      </c>
      <c r="AR301" s="30" t="s">
        <v>1004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1259</v>
      </c>
      <c r="BC301" s="30" t="s">
        <v>1186</v>
      </c>
      <c r="BD301" s="30" t="s">
        <v>1185</v>
      </c>
      <c r="BE301" s="30" t="s">
        <v>1027</v>
      </c>
      <c r="BF301" s="30" t="s">
        <v>28</v>
      </c>
      <c r="BK301" s="41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0">
        <v>2529</v>
      </c>
      <c r="B302" s="30" t="s">
        <v>26</v>
      </c>
      <c r="C302" s="30" t="s">
        <v>1258</v>
      </c>
      <c r="D302" s="30" t="s">
        <v>148</v>
      </c>
      <c r="E302" s="30" t="s">
        <v>1272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1285</v>
      </c>
      <c r="H302" s="30" t="s">
        <v>1255</v>
      </c>
      <c r="I302" s="30" t="s">
        <v>291</v>
      </c>
      <c r="M302" s="30" t="s">
        <v>136</v>
      </c>
      <c r="O302" s="31"/>
      <c r="P302" s="30"/>
      <c r="T302" s="34"/>
      <c r="U302" s="30"/>
      <c r="V302" s="31"/>
      <c r="W302" s="31"/>
      <c r="X302" s="31"/>
      <c r="Y302" s="31"/>
      <c r="Z302" s="31"/>
      <c r="AB302" s="30"/>
      <c r="AD302" s="30" t="s">
        <v>1256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1290</v>
      </c>
      <c r="AR302" s="30" t="s">
        <v>1004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1259</v>
      </c>
      <c r="BC302" s="30" t="s">
        <v>1186</v>
      </c>
      <c r="BD302" s="30" t="s">
        <v>1185</v>
      </c>
      <c r="BE302" s="30" t="s">
        <v>1027</v>
      </c>
      <c r="BF302" s="30" t="s">
        <v>28</v>
      </c>
      <c r="BK302" s="41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0">
        <v>2530</v>
      </c>
      <c r="B303" s="30" t="s">
        <v>26</v>
      </c>
      <c r="C303" s="30" t="s">
        <v>1258</v>
      </c>
      <c r="D303" s="30" t="s">
        <v>148</v>
      </c>
      <c r="E303" s="30" t="s">
        <v>1273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1286</v>
      </c>
      <c r="H303" s="30" t="s">
        <v>1255</v>
      </c>
      <c r="I303" s="30" t="s">
        <v>291</v>
      </c>
      <c r="M303" s="30" t="s">
        <v>136</v>
      </c>
      <c r="O303" s="31"/>
      <c r="P303" s="30"/>
      <c r="T303" s="34"/>
      <c r="U303" s="30"/>
      <c r="V303" s="31"/>
      <c r="W303" s="31"/>
      <c r="X303" s="31"/>
      <c r="Y303" s="31"/>
      <c r="Z303" s="31"/>
      <c r="AB303" s="30"/>
      <c r="AD303" s="30" t="s">
        <v>1256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1290</v>
      </c>
      <c r="AR303" s="30" t="s">
        <v>1004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1259</v>
      </c>
      <c r="BC303" s="30" t="s">
        <v>1186</v>
      </c>
      <c r="BD303" s="30" t="s">
        <v>1185</v>
      </c>
      <c r="BE303" s="30" t="s">
        <v>1027</v>
      </c>
      <c r="BF303" s="30" t="s">
        <v>28</v>
      </c>
      <c r="BK303" s="41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0">
        <v>2531</v>
      </c>
      <c r="B304" s="30" t="s">
        <v>26</v>
      </c>
      <c r="C304" s="30" t="s">
        <v>1258</v>
      </c>
      <c r="D304" s="30" t="s">
        <v>148</v>
      </c>
      <c r="E304" s="30" t="s">
        <v>1274</v>
      </c>
      <c r="F304" s="30" t="str">
        <f>IF(ISBLANK(Table2[[#This Row],[unique_id]]), "", PROPER(SUBSTITUTE(Table2[[#This Row],[unique_id]], "_", " ")))</f>
        <v>Service Monitor Availability</v>
      </c>
      <c r="G304" s="30" t="s">
        <v>1287</v>
      </c>
      <c r="H304" s="30" t="s">
        <v>1255</v>
      </c>
      <c r="I304" s="30" t="s">
        <v>291</v>
      </c>
      <c r="M304" s="30" t="s">
        <v>136</v>
      </c>
      <c r="O304" s="31"/>
      <c r="P304" s="30"/>
      <c r="T304" s="34"/>
      <c r="U304" s="30"/>
      <c r="V304" s="31"/>
      <c r="W304" s="31"/>
      <c r="X304" s="31"/>
      <c r="Y304" s="31"/>
      <c r="Z304" s="31"/>
      <c r="AB304" s="30"/>
      <c r="AD304" s="30" t="s">
        <v>1256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1290</v>
      </c>
      <c r="AR304" s="30" t="s">
        <v>1004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1259</v>
      </c>
      <c r="BC304" s="30" t="s">
        <v>1186</v>
      </c>
      <c r="BD304" s="30" t="s">
        <v>1185</v>
      </c>
      <c r="BE304" s="30" t="s">
        <v>1027</v>
      </c>
      <c r="BF304" s="30" t="s">
        <v>28</v>
      </c>
      <c r="BK304" s="41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0">
        <v>2532</v>
      </c>
      <c r="B305" s="30" t="s">
        <v>585</v>
      </c>
      <c r="C305" s="30" t="s">
        <v>1258</v>
      </c>
      <c r="D305" s="30" t="s">
        <v>148</v>
      </c>
      <c r="E305" s="30" t="s">
        <v>1291</v>
      </c>
      <c r="F305" s="30" t="str">
        <f>IF(ISBLANK(Table2[[#This Row],[unique_id]]), "", PROPER(SUBSTITUTE(Table2[[#This Row],[unique_id]], "_", " ")))</f>
        <v>Host Flo Availability</v>
      </c>
      <c r="G305" s="30" t="s">
        <v>1115</v>
      </c>
      <c r="H305" s="30" t="s">
        <v>1289</v>
      </c>
      <c r="I305" s="30" t="s">
        <v>291</v>
      </c>
      <c r="M305" s="30" t="s">
        <v>136</v>
      </c>
      <c r="O305" s="31"/>
      <c r="P305" s="30"/>
      <c r="T305" s="34"/>
      <c r="U305" s="30"/>
      <c r="V305" s="31"/>
      <c r="W305" s="31"/>
      <c r="X305" s="31"/>
      <c r="Y305" s="31"/>
      <c r="Z305" s="31"/>
      <c r="AB305" s="30"/>
      <c r="AD305" s="30" t="s">
        <v>1256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1290</v>
      </c>
      <c r="AR305" s="30" t="s">
        <v>1004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1259</v>
      </c>
      <c r="BC305" s="30" t="s">
        <v>1186</v>
      </c>
      <c r="BD305" s="30" t="s">
        <v>1185</v>
      </c>
      <c r="BE305" s="30" t="s">
        <v>1027</v>
      </c>
      <c r="BF305" s="30" t="s">
        <v>28</v>
      </c>
      <c r="BK305" s="41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0">
        <v>2533</v>
      </c>
      <c r="B306" s="30" t="s">
        <v>26</v>
      </c>
      <c r="C306" s="30" t="s">
        <v>1258</v>
      </c>
      <c r="D306" s="30" t="s">
        <v>148</v>
      </c>
      <c r="E306" s="30" t="s">
        <v>1493</v>
      </c>
      <c r="F306" s="30" t="str">
        <f>IF(ISBLANK(Table2[[#This Row],[unique_id]]), "", PROPER(SUBSTITUTE(Table2[[#This Row],[unique_id]], "_", " ")))</f>
        <v>Host Eva Availability</v>
      </c>
      <c r="G306" s="30" t="s">
        <v>1494</v>
      </c>
      <c r="H306" s="30" t="s">
        <v>1289</v>
      </c>
      <c r="I306" s="30" t="s">
        <v>291</v>
      </c>
      <c r="M306" s="30" t="s">
        <v>136</v>
      </c>
      <c r="O306" s="31"/>
      <c r="P306" s="30"/>
      <c r="T306" s="34"/>
      <c r="U306" s="30"/>
      <c r="V306" s="31"/>
      <c r="W306" s="31"/>
      <c r="X306" s="31"/>
      <c r="Y306" s="31"/>
      <c r="Z306" s="31"/>
      <c r="AB306" s="30"/>
      <c r="AD306" s="30" t="s">
        <v>1256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1290</v>
      </c>
      <c r="AR306" s="30" t="s">
        <v>1004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1259</v>
      </c>
      <c r="BC306" s="30" t="s">
        <v>1186</v>
      </c>
      <c r="BD306" s="30" t="s">
        <v>1185</v>
      </c>
      <c r="BE306" s="30" t="s">
        <v>1027</v>
      </c>
      <c r="BF306" s="30" t="s">
        <v>28</v>
      </c>
      <c r="BK306" s="41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0">
        <v>2534</v>
      </c>
      <c r="B307" s="30" t="s">
        <v>26</v>
      </c>
      <c r="C307" s="30" t="s">
        <v>1258</v>
      </c>
      <c r="D307" s="30" t="s">
        <v>148</v>
      </c>
      <c r="E307" s="30" t="s">
        <v>1293</v>
      </c>
      <c r="F307" s="30" t="str">
        <f>IF(ISBLANK(Table2[[#This Row],[unique_id]]), "", PROPER(SUBSTITUTE(Table2[[#This Row],[unique_id]], "_", " ")))</f>
        <v>Host Meg Availability</v>
      </c>
      <c r="G307" s="30" t="s">
        <v>1315</v>
      </c>
      <c r="H307" s="30" t="s">
        <v>1289</v>
      </c>
      <c r="I307" s="30" t="s">
        <v>291</v>
      </c>
      <c r="M307" s="30" t="s">
        <v>136</v>
      </c>
      <c r="O307" s="31"/>
      <c r="P307" s="30"/>
      <c r="T307" s="34"/>
      <c r="U307" s="30"/>
      <c r="V307" s="31"/>
      <c r="W307" s="31"/>
      <c r="X307" s="31"/>
      <c r="Y307" s="31"/>
      <c r="Z307" s="31"/>
      <c r="AB307" s="30"/>
      <c r="AD307" s="30" t="s">
        <v>1256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1290</v>
      </c>
      <c r="AR307" s="30" t="s">
        <v>1004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1259</v>
      </c>
      <c r="BC307" s="30" t="s">
        <v>1186</v>
      </c>
      <c r="BD307" s="30" t="s">
        <v>1185</v>
      </c>
      <c r="BE307" s="30" t="s">
        <v>1027</v>
      </c>
      <c r="BF307" s="30" t="s">
        <v>28</v>
      </c>
      <c r="BK307" s="41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0">
        <v>2535</v>
      </c>
      <c r="B308" s="30" t="s">
        <v>26</v>
      </c>
      <c r="C308" s="30" t="s">
        <v>1258</v>
      </c>
      <c r="D308" s="30" t="s">
        <v>148</v>
      </c>
      <c r="E308" s="30" t="s">
        <v>1292</v>
      </c>
      <c r="F308" s="30" t="str">
        <f>IF(ISBLANK(Table2[[#This Row],[unique_id]]), "", PROPER(SUBSTITUTE(Table2[[#This Row],[unique_id]], "_", " ")))</f>
        <v>Host Lia Availability</v>
      </c>
      <c r="G308" s="30" t="s">
        <v>1314</v>
      </c>
      <c r="H308" s="30" t="s">
        <v>1289</v>
      </c>
      <c r="I308" s="30" t="s">
        <v>291</v>
      </c>
      <c r="M308" s="30" t="s">
        <v>136</v>
      </c>
      <c r="O308" s="31"/>
      <c r="P308" s="30"/>
      <c r="T308" s="34"/>
      <c r="U308" s="30"/>
      <c r="V308" s="31"/>
      <c r="W308" s="31"/>
      <c r="X308" s="31"/>
      <c r="Y308" s="31"/>
      <c r="Z308" s="31"/>
      <c r="AB308" s="30"/>
      <c r="AD308" s="30" t="s">
        <v>1256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1290</v>
      </c>
      <c r="AR308" s="30" t="s">
        <v>1004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1259</v>
      </c>
      <c r="BC308" s="30" t="s">
        <v>1186</v>
      </c>
      <c r="BD308" s="30" t="s">
        <v>1185</v>
      </c>
      <c r="BE308" s="30" t="s">
        <v>1027</v>
      </c>
      <c r="BF308" s="30" t="s">
        <v>28</v>
      </c>
      <c r="BK308" s="41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0">
        <v>2536</v>
      </c>
      <c r="B309" s="30" t="s">
        <v>26</v>
      </c>
      <c r="C309" s="30" t="s">
        <v>446</v>
      </c>
      <c r="D309" s="30" t="s">
        <v>334</v>
      </c>
      <c r="E309" s="30" t="s">
        <v>333</v>
      </c>
      <c r="F309" s="36" t="str">
        <f>IF(ISBLANK(Table2[[#This Row],[unique_id]]), "", PROPER(SUBSTITUTE(Table2[[#This Row],[unique_id]], "_", " ")))</f>
        <v>Column Break</v>
      </c>
      <c r="G309" s="30" t="s">
        <v>330</v>
      </c>
      <c r="H309" s="30" t="s">
        <v>1289</v>
      </c>
      <c r="I309" s="30" t="s">
        <v>291</v>
      </c>
      <c r="M309" s="30" t="s">
        <v>331</v>
      </c>
      <c r="N309" s="30" t="s">
        <v>332</v>
      </c>
      <c r="O309" s="31"/>
      <c r="P309" s="30"/>
      <c r="T309" s="34"/>
      <c r="U309" s="30"/>
      <c r="V309" s="31"/>
      <c r="W309" s="31"/>
      <c r="X309" s="31"/>
      <c r="Y309" s="31"/>
      <c r="Z309" s="31"/>
      <c r="AB309" s="30"/>
      <c r="AG309" s="31"/>
      <c r="AH309" s="31"/>
      <c r="AR309" s="38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0">
        <v>2537</v>
      </c>
      <c r="B310" s="30" t="s">
        <v>26</v>
      </c>
      <c r="C310" s="30" t="s">
        <v>150</v>
      </c>
      <c r="D310" s="30" t="s">
        <v>614</v>
      </c>
      <c r="E310" s="30" t="s">
        <v>1484</v>
      </c>
      <c r="F310" s="36" t="str">
        <f>IF(ISBLANK(Table2[[#This Row],[unique_id]]), "", PROPER(SUBSTITUTE(Table2[[#This Row],[unique_id]], "_", " ")))</f>
        <v>Google Assistant Synchronize Devices</v>
      </c>
      <c r="G310" s="30" t="s">
        <v>1254</v>
      </c>
      <c r="H310" s="30" t="s">
        <v>615</v>
      </c>
      <c r="I310" s="30" t="s">
        <v>291</v>
      </c>
      <c r="M310" s="30" t="s">
        <v>257</v>
      </c>
      <c r="O310" s="31"/>
      <c r="P310" s="30"/>
      <c r="T310" s="34"/>
      <c r="U310" s="30"/>
      <c r="V310" s="31"/>
      <c r="W310" s="31"/>
      <c r="X310" s="31"/>
      <c r="Y310" s="31"/>
      <c r="Z310" s="31"/>
      <c r="AB310" s="30"/>
      <c r="AG310" s="31"/>
      <c r="AH310" s="31"/>
      <c r="AR310" s="38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 x14ac:dyDescent="0.2">
      <c r="A311" s="30">
        <v>2538</v>
      </c>
      <c r="B311" s="30" t="s">
        <v>26</v>
      </c>
      <c r="C311" s="30" t="s">
        <v>1316</v>
      </c>
      <c r="D311" s="30" t="s">
        <v>27</v>
      </c>
      <c r="E311" s="30" t="s">
        <v>1323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1317</v>
      </c>
      <c r="H311" s="30" t="s">
        <v>1319</v>
      </c>
      <c r="I311" s="30" t="s">
        <v>291</v>
      </c>
      <c r="K311" s="30" t="s">
        <v>1237</v>
      </c>
      <c r="M311" s="30" t="s">
        <v>136</v>
      </c>
      <c r="O311" s="31"/>
      <c r="P311" s="30"/>
      <c r="T311" s="34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317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38"/>
      <c r="AT311" s="32"/>
      <c r="AU311" s="39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0">
        <v>2539</v>
      </c>
      <c r="B312" s="30" t="s">
        <v>26</v>
      </c>
      <c r="C312" s="30" t="s">
        <v>1178</v>
      </c>
      <c r="D312" s="30" t="s">
        <v>27</v>
      </c>
      <c r="E312" s="30" t="s">
        <v>1179</v>
      </c>
      <c r="F312" s="36" t="str">
        <f>IF(ISBLANK(Table2[[#This Row],[unique_id]]), "", PROPER(SUBSTITUTE(Table2[[#This Row],[unique_id]], "_", " ")))</f>
        <v>Rack Top Temperature</v>
      </c>
      <c r="G312" s="30" t="s">
        <v>1181</v>
      </c>
      <c r="H312" s="30" t="s">
        <v>1319</v>
      </c>
      <c r="I312" s="30" t="s">
        <v>291</v>
      </c>
      <c r="K312" s="30" t="s">
        <v>1229</v>
      </c>
      <c r="O312" s="31"/>
      <c r="P312" s="30"/>
      <c r="T312" s="34"/>
      <c r="U312" s="30"/>
      <c r="V312" s="31" t="s">
        <v>1249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317</v>
      </c>
      <c r="AF312" s="30">
        <v>300</v>
      </c>
      <c r="AG312" s="31" t="s">
        <v>34</v>
      </c>
      <c r="AH312" s="31"/>
      <c r="AI312" s="30" t="s">
        <v>1205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1182</v>
      </c>
      <c r="BD312" s="30" t="s">
        <v>1178</v>
      </c>
      <c r="BE312" s="30" t="s">
        <v>1183</v>
      </c>
      <c r="BF312" s="30" t="s">
        <v>28</v>
      </c>
      <c r="BK312" s="30" t="s">
        <v>1204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customHeight="1" x14ac:dyDescent="0.2">
      <c r="A313" s="30">
        <v>2540</v>
      </c>
      <c r="B313" s="30" t="s">
        <v>26</v>
      </c>
      <c r="C313" s="30" t="s">
        <v>1178</v>
      </c>
      <c r="D313" s="30" t="s">
        <v>27</v>
      </c>
      <c r="E313" s="30" t="s">
        <v>1229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1181</v>
      </c>
      <c r="H313" s="30" t="s">
        <v>1319</v>
      </c>
      <c r="I313" s="30" t="s">
        <v>291</v>
      </c>
      <c r="J313" s="30" t="s">
        <v>87</v>
      </c>
      <c r="M313" s="30" t="s">
        <v>136</v>
      </c>
      <c r="O313" s="31"/>
      <c r="P313" s="30"/>
      <c r="T313" s="34"/>
      <c r="U313" s="30" t="s">
        <v>442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317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39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0">
        <v>2541</v>
      </c>
      <c r="B314" s="30" t="s">
        <v>26</v>
      </c>
      <c r="C314" s="30" t="s">
        <v>1178</v>
      </c>
      <c r="D314" s="30" t="s">
        <v>27</v>
      </c>
      <c r="E314" s="30" t="s">
        <v>1180</v>
      </c>
      <c r="F314" s="36" t="str">
        <f>IF(ISBLANK(Table2[[#This Row],[unique_id]]), "", PROPER(SUBSTITUTE(Table2[[#This Row],[unique_id]], "_", " ")))</f>
        <v>Rack Bottom Temperature</v>
      </c>
      <c r="G314" s="30" t="s">
        <v>1187</v>
      </c>
      <c r="H314" s="30" t="s">
        <v>1319</v>
      </c>
      <c r="I314" s="30" t="s">
        <v>291</v>
      </c>
      <c r="K314" s="30" t="s">
        <v>1230</v>
      </c>
      <c r="O314" s="31"/>
      <c r="P314" s="30"/>
      <c r="T314" s="34"/>
      <c r="U314" s="30"/>
      <c r="V314" s="31" t="s">
        <v>1249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317</v>
      </c>
      <c r="AF314" s="30">
        <v>300</v>
      </c>
      <c r="AG314" s="31" t="s">
        <v>34</v>
      </c>
      <c r="AH314" s="31"/>
      <c r="AI314" s="30" t="s">
        <v>1205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1182</v>
      </c>
      <c r="BD314" s="30" t="s">
        <v>1178</v>
      </c>
      <c r="BE314" s="30" t="s">
        <v>1183</v>
      </c>
      <c r="BF314" s="30" t="s">
        <v>28</v>
      </c>
      <c r="BK314" s="30" t="s">
        <v>1203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customHeight="1" x14ac:dyDescent="0.2">
      <c r="A315" s="30">
        <v>2542</v>
      </c>
      <c r="B315" s="30" t="s">
        <v>26</v>
      </c>
      <c r="C315" s="30" t="s">
        <v>1178</v>
      </c>
      <c r="D315" s="30" t="s">
        <v>27</v>
      </c>
      <c r="E315" s="30" t="s">
        <v>1230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1187</v>
      </c>
      <c r="H315" s="30" t="s">
        <v>1319</v>
      </c>
      <c r="I315" s="30" t="s">
        <v>291</v>
      </c>
      <c r="J315" s="30" t="s">
        <v>87</v>
      </c>
      <c r="M315" s="30" t="s">
        <v>136</v>
      </c>
      <c r="O315" s="31"/>
      <c r="P315" s="30"/>
      <c r="T315" s="34"/>
      <c r="U315" s="30" t="s">
        <v>442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317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39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0">
        <v>2543</v>
      </c>
      <c r="B316" s="30" t="s">
        <v>585</v>
      </c>
      <c r="C316" s="30" t="s">
        <v>1287</v>
      </c>
      <c r="D316" s="30" t="s">
        <v>27</v>
      </c>
      <c r="E316" s="30" t="s">
        <v>1301</v>
      </c>
      <c r="F316" s="30" t="str">
        <f>IF(ISBLANK(Table2[[#This Row],[unique_id]]), "", PROPER(SUBSTITUTE(Table2[[#This Row],[unique_id]], "_", " ")))</f>
        <v>Host Flo Temperature</v>
      </c>
      <c r="G316" s="30" t="s">
        <v>1115</v>
      </c>
      <c r="H316" s="30" t="s">
        <v>1319</v>
      </c>
      <c r="I316" s="30" t="s">
        <v>291</v>
      </c>
      <c r="K316" s="30" t="s">
        <v>1312</v>
      </c>
      <c r="O316" s="31"/>
      <c r="P316" s="30"/>
      <c r="T316" s="34"/>
      <c r="U316" s="30"/>
      <c r="V316" s="31" t="s">
        <v>316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317</v>
      </c>
      <c r="AF316" s="30">
        <v>5</v>
      </c>
      <c r="AG316" s="31" t="s">
        <v>34</v>
      </c>
      <c r="AH316" s="31"/>
      <c r="AI316" s="30" t="s">
        <v>1307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1308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1498</v>
      </c>
      <c r="BC316" s="30" t="s">
        <v>1304</v>
      </c>
      <c r="BD316" s="30" t="s">
        <v>1303</v>
      </c>
      <c r="BE316" s="30" t="s">
        <v>1027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 x14ac:dyDescent="0.2">
      <c r="A317" s="30">
        <v>2544</v>
      </c>
      <c r="B317" s="30" t="s">
        <v>585</v>
      </c>
      <c r="C317" s="30" t="s">
        <v>1287</v>
      </c>
      <c r="D317" s="30" t="s">
        <v>27</v>
      </c>
      <c r="E317" s="30" t="s">
        <v>1312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1115</v>
      </c>
      <c r="H317" s="30" t="s">
        <v>1319</v>
      </c>
      <c r="I317" s="30" t="s">
        <v>291</v>
      </c>
      <c r="M317" s="30" t="s">
        <v>136</v>
      </c>
      <c r="O317" s="31"/>
      <c r="P317" s="30"/>
      <c r="T317" s="34"/>
      <c r="U317" s="30" t="s">
        <v>442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317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39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0">
        <v>2545</v>
      </c>
      <c r="B318" s="30" t="s">
        <v>26</v>
      </c>
      <c r="C318" s="30" t="s">
        <v>1287</v>
      </c>
      <c r="D318" s="30" t="s">
        <v>27</v>
      </c>
      <c r="E318" s="30" t="s">
        <v>1495</v>
      </c>
      <c r="F318" s="30" t="str">
        <f>IF(ISBLANK(Table2[[#This Row],[unique_id]]), "", PROPER(SUBSTITUTE(Table2[[#This Row],[unique_id]], "_", " ")))</f>
        <v>Host Eva Temperature</v>
      </c>
      <c r="G318" s="30" t="s">
        <v>1494</v>
      </c>
      <c r="H318" s="30" t="s">
        <v>1319</v>
      </c>
      <c r="I318" s="30" t="s">
        <v>291</v>
      </c>
      <c r="K318" s="30" t="s">
        <v>1496</v>
      </c>
      <c r="O318" s="31"/>
      <c r="P318" s="30"/>
      <c r="T318" s="34"/>
      <c r="U318" s="30"/>
      <c r="V318" s="31" t="s">
        <v>316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317</v>
      </c>
      <c r="AF318" s="30">
        <v>5</v>
      </c>
      <c r="AG318" s="31" t="s">
        <v>34</v>
      </c>
      <c r="AH318" s="31"/>
      <c r="AI318" s="30" t="s">
        <v>1497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1308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1499</v>
      </c>
      <c r="BC318" s="30" t="s">
        <v>1304</v>
      </c>
      <c r="BD318" s="30" t="s">
        <v>1303</v>
      </c>
      <c r="BE318" s="30" t="s">
        <v>1027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 x14ac:dyDescent="0.2">
      <c r="A319" s="30">
        <v>2546</v>
      </c>
      <c r="B319" s="30" t="s">
        <v>26</v>
      </c>
      <c r="C319" s="30" t="s">
        <v>1287</v>
      </c>
      <c r="D319" s="30" t="s">
        <v>27</v>
      </c>
      <c r="E319" s="30" t="s">
        <v>1496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1494</v>
      </c>
      <c r="H319" s="30" t="s">
        <v>1319</v>
      </c>
      <c r="I319" s="30" t="s">
        <v>291</v>
      </c>
      <c r="M319" s="30" t="s">
        <v>136</v>
      </c>
      <c r="O319" s="31"/>
      <c r="P319" s="30"/>
      <c r="T319" s="34"/>
      <c r="U319" s="30" t="s">
        <v>442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317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39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0">
        <v>2547</v>
      </c>
      <c r="B320" s="30" t="s">
        <v>26</v>
      </c>
      <c r="C320" s="30" t="s">
        <v>1287</v>
      </c>
      <c r="D320" s="30" t="s">
        <v>27</v>
      </c>
      <c r="E320" s="30" t="s">
        <v>1302</v>
      </c>
      <c r="F320" s="30" t="str">
        <f>IF(ISBLANK(Table2[[#This Row],[unique_id]]), "", PROPER(SUBSTITUTE(Table2[[#This Row],[unique_id]], "_", " ")))</f>
        <v>Host Meg Temperature</v>
      </c>
      <c r="G320" s="30" t="s">
        <v>1315</v>
      </c>
      <c r="H320" s="30" t="s">
        <v>1319</v>
      </c>
      <c r="I320" s="30" t="s">
        <v>291</v>
      </c>
      <c r="K320" s="30" t="s">
        <v>1313</v>
      </c>
      <c r="O320" s="31"/>
      <c r="P320" s="30"/>
      <c r="T320" s="34"/>
      <c r="U320" s="30"/>
      <c r="V320" s="31" t="s">
        <v>316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317</v>
      </c>
      <c r="AF320" s="30">
        <v>5</v>
      </c>
      <c r="AG320" s="31" t="s">
        <v>34</v>
      </c>
      <c r="AH320" s="31"/>
      <c r="AI320" s="30" t="s">
        <v>1205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1310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1500</v>
      </c>
      <c r="BC320" s="30" t="s">
        <v>1304</v>
      </c>
      <c r="BD320" s="30" t="s">
        <v>1303</v>
      </c>
      <c r="BE320" s="30" t="s">
        <v>1027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0">
        <v>2548</v>
      </c>
      <c r="B321" s="30" t="s">
        <v>26</v>
      </c>
      <c r="C321" s="30" t="s">
        <v>1287</v>
      </c>
      <c r="D321" s="30" t="s">
        <v>27</v>
      </c>
      <c r="E321" s="30" t="s">
        <v>1313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1315</v>
      </c>
      <c r="H321" s="30" t="s">
        <v>1319</v>
      </c>
      <c r="I321" s="30" t="s">
        <v>291</v>
      </c>
      <c r="M321" s="30" t="s">
        <v>136</v>
      </c>
      <c r="O321" s="31"/>
      <c r="P321" s="30"/>
      <c r="T321" s="34"/>
      <c r="U321" s="30" t="s">
        <v>442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317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39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0">
        <v>2549</v>
      </c>
      <c r="B322" s="30" t="s">
        <v>26</v>
      </c>
      <c r="C322" s="30" t="s">
        <v>1316</v>
      </c>
      <c r="D322" s="30" t="s">
        <v>27</v>
      </c>
      <c r="E322" s="30" t="s">
        <v>1325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1322</v>
      </c>
      <c r="H322" s="30" t="s">
        <v>1320</v>
      </c>
      <c r="I322" s="30" t="s">
        <v>291</v>
      </c>
      <c r="K322" s="30" t="s">
        <v>1228</v>
      </c>
      <c r="M322" s="30" t="s">
        <v>136</v>
      </c>
      <c r="O322" s="31"/>
      <c r="P322" s="30"/>
      <c r="T322" s="34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317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39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0">
        <v>2550</v>
      </c>
      <c r="B323" s="30" t="s">
        <v>26</v>
      </c>
      <c r="C323" s="30" t="s">
        <v>1316</v>
      </c>
      <c r="D323" s="30" t="s">
        <v>27</v>
      </c>
      <c r="E323" s="30" t="s">
        <v>1324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1321</v>
      </c>
      <c r="H323" s="30" t="s">
        <v>1318</v>
      </c>
      <c r="I323" s="30" t="s">
        <v>291</v>
      </c>
      <c r="K323" s="30" t="s">
        <v>1234</v>
      </c>
      <c r="M323" s="30" t="s">
        <v>136</v>
      </c>
      <c r="O323" s="31"/>
      <c r="P323" s="30"/>
      <c r="T323" s="34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317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39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0">
        <v>2551</v>
      </c>
      <c r="B324" s="30" t="s">
        <v>26</v>
      </c>
      <c r="C324" s="30" t="s">
        <v>1287</v>
      </c>
      <c r="D324" s="30" t="s">
        <v>27</v>
      </c>
      <c r="E324" s="30" t="s">
        <v>1300</v>
      </c>
      <c r="F324" s="30" t="str">
        <f>IF(ISBLANK(Table2[[#This Row],[unique_id]]), "", PROPER(SUBSTITUTE(Table2[[#This Row],[unique_id]], "_", " ")))</f>
        <v>Host Lia Temperature</v>
      </c>
      <c r="G324" s="30" t="s">
        <v>1314</v>
      </c>
      <c r="H324" s="30" t="s">
        <v>1318</v>
      </c>
      <c r="I324" s="30" t="s">
        <v>291</v>
      </c>
      <c r="K324" s="30" t="s">
        <v>1311</v>
      </c>
      <c r="O324" s="31"/>
      <c r="P324" s="30"/>
      <c r="T324" s="34"/>
      <c r="U324" s="30"/>
      <c r="V324" s="31" t="s">
        <v>316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317</v>
      </c>
      <c r="AF324" s="30">
        <v>5</v>
      </c>
      <c r="AG324" s="31" t="s">
        <v>34</v>
      </c>
      <c r="AH324" s="31"/>
      <c r="AI324" s="30" t="s">
        <v>1206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1309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1305</v>
      </c>
      <c r="BC324" s="30" t="s">
        <v>1304</v>
      </c>
      <c r="BD324" s="30" t="s">
        <v>1303</v>
      </c>
      <c r="BE324" s="30" t="s">
        <v>1027</v>
      </c>
      <c r="BF324" s="30" t="s">
        <v>501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0">
        <v>2552</v>
      </c>
      <c r="B325" s="30" t="s">
        <v>26</v>
      </c>
      <c r="C325" s="30" t="s">
        <v>1287</v>
      </c>
      <c r="D325" s="30" t="s">
        <v>27</v>
      </c>
      <c r="E325" s="30" t="s">
        <v>1311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1314</v>
      </c>
      <c r="H325" s="30" t="s">
        <v>1318</v>
      </c>
      <c r="I325" s="30" t="s">
        <v>291</v>
      </c>
      <c r="M325" s="30" t="s">
        <v>136</v>
      </c>
      <c r="O325" s="31"/>
      <c r="P325" s="30"/>
      <c r="T325" s="34"/>
      <c r="U325" s="30" t="s">
        <v>442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317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39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501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0">
        <v>2553</v>
      </c>
      <c r="B326" s="30" t="s">
        <v>26</v>
      </c>
      <c r="C326" s="30" t="s">
        <v>632</v>
      </c>
      <c r="D326" s="30" t="s">
        <v>27</v>
      </c>
      <c r="E326" s="30" t="s">
        <v>670</v>
      </c>
      <c r="F326" s="36" t="str">
        <f>IF(ISBLANK(Table2[[#This Row],[unique_id]]), "", PROPER(SUBSTITUTE(Table2[[#This Row],[unique_id]], "_", " ")))</f>
        <v>Back Door Lock Battery</v>
      </c>
      <c r="G326" s="30" t="s">
        <v>656</v>
      </c>
      <c r="H326" s="30" t="s">
        <v>1253</v>
      </c>
      <c r="I326" s="30" t="s">
        <v>291</v>
      </c>
      <c r="M326" s="30" t="s">
        <v>136</v>
      </c>
      <c r="O326" s="31"/>
      <c r="P326" s="30"/>
      <c r="T326" s="34"/>
      <c r="U326" s="30"/>
      <c r="V326" s="31"/>
      <c r="W326" s="31"/>
      <c r="X326" s="31"/>
      <c r="Y326" s="31"/>
      <c r="Z326" s="31"/>
      <c r="AB326" s="30"/>
      <c r="AG326" s="31"/>
      <c r="AH326" s="31"/>
      <c r="AT326" s="39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0">
        <v>2554</v>
      </c>
      <c r="B327" s="30" t="s">
        <v>26</v>
      </c>
      <c r="C327" s="30" t="s">
        <v>632</v>
      </c>
      <c r="D327" s="30" t="s">
        <v>27</v>
      </c>
      <c r="E327" s="30" t="s">
        <v>671</v>
      </c>
      <c r="F327" s="36" t="str">
        <f>IF(ISBLANK(Table2[[#This Row],[unique_id]]), "", PROPER(SUBSTITUTE(Table2[[#This Row],[unique_id]], "_", " ")))</f>
        <v>Front Door Lock Battery</v>
      </c>
      <c r="G327" s="30" t="s">
        <v>655</v>
      </c>
      <c r="H327" s="30" t="s">
        <v>1253</v>
      </c>
      <c r="I327" s="30" t="s">
        <v>291</v>
      </c>
      <c r="M327" s="30" t="s">
        <v>136</v>
      </c>
      <c r="O327" s="31"/>
      <c r="P327" s="30"/>
      <c r="T327" s="34"/>
      <c r="U327" s="30"/>
      <c r="V327" s="31"/>
      <c r="W327" s="31"/>
      <c r="X327" s="31"/>
      <c r="Y327" s="31"/>
      <c r="Z327" s="31"/>
      <c r="AB327" s="30"/>
      <c r="AG327" s="31"/>
      <c r="AH327" s="31"/>
      <c r="AT327" s="39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0">
        <v>2555</v>
      </c>
      <c r="B328" s="30" t="s">
        <v>26</v>
      </c>
      <c r="C328" s="30" t="s">
        <v>335</v>
      </c>
      <c r="D328" s="30" t="s">
        <v>27</v>
      </c>
      <c r="E328" s="30" t="s">
        <v>673</v>
      </c>
      <c r="F328" s="36" t="str">
        <f>IF(ISBLANK(Table2[[#This Row],[unique_id]]), "", PROPER(SUBSTITUTE(Table2[[#This Row],[unique_id]], "_", " ")))</f>
        <v>Template Back Door Sensor Battery Last</v>
      </c>
      <c r="G328" s="30" t="s">
        <v>658</v>
      </c>
      <c r="H328" s="30" t="s">
        <v>1253</v>
      </c>
      <c r="I328" s="30" t="s">
        <v>291</v>
      </c>
      <c r="M328" s="30" t="s">
        <v>136</v>
      </c>
      <c r="O328" s="31"/>
      <c r="P328" s="30"/>
      <c r="T328" s="34"/>
      <c r="U328" s="30"/>
      <c r="V328" s="31"/>
      <c r="W328" s="31"/>
      <c r="X328" s="31"/>
      <c r="Y328" s="31"/>
      <c r="Z328" s="31"/>
      <c r="AB328" s="30"/>
      <c r="AG328" s="31"/>
      <c r="AH328" s="31"/>
      <c r="AT328" s="39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0">
        <v>2556</v>
      </c>
      <c r="B329" s="30" t="s">
        <v>26</v>
      </c>
      <c r="C329" s="30" t="s">
        <v>335</v>
      </c>
      <c r="D329" s="30" t="s">
        <v>27</v>
      </c>
      <c r="E329" s="30" t="s">
        <v>672</v>
      </c>
      <c r="F329" s="36" t="str">
        <f>IF(ISBLANK(Table2[[#This Row],[unique_id]]), "", PROPER(SUBSTITUTE(Table2[[#This Row],[unique_id]], "_", " ")))</f>
        <v>Template Front Door Sensor Battery Last</v>
      </c>
      <c r="G329" s="30" t="s">
        <v>657</v>
      </c>
      <c r="H329" s="30" t="s">
        <v>1253</v>
      </c>
      <c r="I329" s="30" t="s">
        <v>291</v>
      </c>
      <c r="M329" s="30" t="s">
        <v>136</v>
      </c>
      <c r="O329" s="31"/>
      <c r="P329" s="30"/>
      <c r="T329" s="34"/>
      <c r="U329" s="30"/>
      <c r="V329" s="31"/>
      <c r="W329" s="31"/>
      <c r="X329" s="31"/>
      <c r="Y329" s="31"/>
      <c r="Z329" s="31"/>
      <c r="AB329" s="30"/>
      <c r="AG329" s="31"/>
      <c r="AH329" s="31"/>
      <c r="AT329" s="39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0">
        <v>2557</v>
      </c>
      <c r="B330" s="30" t="s">
        <v>585</v>
      </c>
      <c r="C330" s="30" t="s">
        <v>463</v>
      </c>
      <c r="D330" s="30" t="s">
        <v>27</v>
      </c>
      <c r="E330" s="30" t="s">
        <v>491</v>
      </c>
      <c r="F330" s="36" t="str">
        <f>IF(ISBLANK(Table2[[#This Row],[unique_id]]), "", PROPER(SUBSTITUTE(Table2[[#This Row],[unique_id]], "_", " ")))</f>
        <v>Home Cube Remote Battery</v>
      </c>
      <c r="G330" s="30" t="s">
        <v>471</v>
      </c>
      <c r="H330" s="30" t="s">
        <v>1253</v>
      </c>
      <c r="I330" s="30" t="s">
        <v>291</v>
      </c>
      <c r="M330" s="30" t="s">
        <v>136</v>
      </c>
      <c r="O330" s="31"/>
      <c r="P330" s="30"/>
      <c r="T330" s="34"/>
      <c r="U330" s="30"/>
      <c r="V330" s="31"/>
      <c r="W330" s="31"/>
      <c r="X330" s="31"/>
      <c r="Y330" s="31"/>
      <c r="Z330" s="31"/>
      <c r="AB330" s="30"/>
      <c r="AG330" s="31"/>
      <c r="AH330" s="31"/>
      <c r="AT330" s="39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667</v>
      </c>
      <c r="F331" s="36" t="str">
        <f>IF(ISBLANK(Table2[[#This Row],[unique_id]]), "", PROPER(SUBSTITUTE(Table2[[#This Row],[unique_id]], "_", " ")))</f>
        <v>Template Weatherstation Console Battery Percent Int</v>
      </c>
      <c r="G331" s="30" t="s">
        <v>665</v>
      </c>
      <c r="H331" s="30" t="s">
        <v>1253</v>
      </c>
      <c r="I331" s="30" t="s">
        <v>291</v>
      </c>
      <c r="M331" s="30" t="s">
        <v>136</v>
      </c>
      <c r="O331" s="31"/>
      <c r="P331" s="30"/>
      <c r="T331" s="34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666</v>
      </c>
      <c r="AG331" s="31"/>
      <c r="AH331" s="31"/>
      <c r="AR331" s="38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6" t="str">
        <f>IF(ISBLANK(Table2[[#This Row],[unique_id]]), "", PROPER(SUBSTITUTE(Table2[[#This Row],[unique_id]], "_", " ")))</f>
        <v>Weatherstation Console Battery Voltage</v>
      </c>
      <c r="G332" s="30" t="s">
        <v>470</v>
      </c>
      <c r="H332" s="30" t="s">
        <v>1253</v>
      </c>
      <c r="I332" s="30" t="s">
        <v>291</v>
      </c>
      <c r="O332" s="31"/>
      <c r="P332" s="30"/>
      <c r="T332" s="34"/>
      <c r="U332" s="30"/>
      <c r="V332" s="31" t="s">
        <v>1334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272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38" t="s">
        <v>1251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1332</v>
      </c>
      <c r="BC332" s="30" t="s">
        <v>36</v>
      </c>
      <c r="BD332" s="30" t="s">
        <v>37</v>
      </c>
      <c r="BE332" s="30" t="s">
        <v>1123</v>
      </c>
      <c r="BF332" s="30" t="s">
        <v>501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38" t="s">
        <v>1527</v>
      </c>
      <c r="F333" s="36" t="str">
        <f>IF(ISBLANK(Table2[[#This Row],[unique_id]]), "", PROPER(SUBSTITUTE(Table2[[#This Row],[unique_id]], "_", " ")))</f>
        <v>Office Pantry Battery</v>
      </c>
      <c r="G333" s="30" t="s">
        <v>464</v>
      </c>
      <c r="H333" s="30" t="s">
        <v>1253</v>
      </c>
      <c r="I333" s="30" t="s">
        <v>291</v>
      </c>
      <c r="M333" s="30" t="s">
        <v>136</v>
      </c>
      <c r="O333" s="31"/>
      <c r="P333" s="30"/>
      <c r="T333" s="34"/>
      <c r="U333" s="30"/>
      <c r="V333" s="31"/>
      <c r="W333" s="31"/>
      <c r="X333" s="31"/>
      <c r="Y333" s="31"/>
      <c r="Z333" s="31"/>
      <c r="AB333" s="30"/>
      <c r="AG333" s="31"/>
      <c r="AH333" s="31"/>
      <c r="AT333" s="39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1029</v>
      </c>
      <c r="BC333" s="30" t="s">
        <v>1031</v>
      </c>
      <c r="BD333" s="30" t="s">
        <v>128</v>
      </c>
      <c r="BE333" s="30" t="s">
        <v>429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38" t="s">
        <v>1528</v>
      </c>
      <c r="F334" s="36" t="str">
        <f>IF(ISBLANK(Table2[[#This Row],[unique_id]]), "", PROPER(SUBSTITUTE(Table2[[#This Row],[unique_id]], "_", " ")))</f>
        <v>Office Lounge Battery</v>
      </c>
      <c r="G334" s="30" t="s">
        <v>465</v>
      </c>
      <c r="H334" s="30" t="s">
        <v>1253</v>
      </c>
      <c r="I334" s="30" t="s">
        <v>291</v>
      </c>
      <c r="M334" s="30" t="s">
        <v>136</v>
      </c>
      <c r="O334" s="31"/>
      <c r="P334" s="30"/>
      <c r="T334" s="34"/>
      <c r="U334" s="30"/>
      <c r="V334" s="31"/>
      <c r="W334" s="31"/>
      <c r="X334" s="31"/>
      <c r="Y334" s="31"/>
      <c r="Z334" s="31"/>
      <c r="AB334" s="30"/>
      <c r="AG334" s="31"/>
      <c r="AH334" s="31"/>
      <c r="AT334" s="39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1029</v>
      </c>
      <c r="BC334" s="30" t="s">
        <v>1031</v>
      </c>
      <c r="BD334" s="30" t="s">
        <v>128</v>
      </c>
      <c r="BE334" s="30" t="s">
        <v>429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38" t="s">
        <v>1529</v>
      </c>
      <c r="F335" s="36" t="str">
        <f>IF(ISBLANK(Table2[[#This Row],[unique_id]]), "", PROPER(SUBSTITUTE(Table2[[#This Row],[unique_id]], "_", " ")))</f>
        <v>Office Dining Battery</v>
      </c>
      <c r="G335" s="30" t="s">
        <v>466</v>
      </c>
      <c r="H335" s="30" t="s">
        <v>1253</v>
      </c>
      <c r="I335" s="30" t="s">
        <v>291</v>
      </c>
      <c r="M335" s="30" t="s">
        <v>136</v>
      </c>
      <c r="O335" s="31"/>
      <c r="P335" s="30"/>
      <c r="T335" s="34"/>
      <c r="U335" s="30"/>
      <c r="V335" s="31"/>
      <c r="W335" s="31"/>
      <c r="X335" s="31"/>
      <c r="Y335" s="31"/>
      <c r="Z335" s="31"/>
      <c r="AB335" s="30"/>
      <c r="AG335" s="31"/>
      <c r="AH335" s="31"/>
      <c r="AT335" s="39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1029</v>
      </c>
      <c r="BC335" s="30" t="s">
        <v>1031</v>
      </c>
      <c r="BD335" s="30" t="s">
        <v>128</v>
      </c>
      <c r="BE335" s="30" t="s">
        <v>429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38" t="s">
        <v>1530</v>
      </c>
      <c r="F336" s="36" t="str">
        <f>IF(ISBLANK(Table2[[#This Row],[unique_id]]), "", PROPER(SUBSTITUTE(Table2[[#This Row],[unique_id]], "_", " ")))</f>
        <v>Office Basement Battery</v>
      </c>
      <c r="G336" s="30" t="s">
        <v>467</v>
      </c>
      <c r="H336" s="30" t="s">
        <v>1253</v>
      </c>
      <c r="I336" s="30" t="s">
        <v>291</v>
      </c>
      <c r="M336" s="30" t="s">
        <v>136</v>
      </c>
      <c r="O336" s="31"/>
      <c r="P336" s="30"/>
      <c r="T336" s="34"/>
      <c r="U336" s="30"/>
      <c r="V336" s="31"/>
      <c r="W336" s="31"/>
      <c r="X336" s="31"/>
      <c r="Y336" s="31"/>
      <c r="Z336" s="31"/>
      <c r="AB336" s="30"/>
      <c r="AG336" s="31"/>
      <c r="AH336" s="31"/>
      <c r="AT336" s="39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1029</v>
      </c>
      <c r="BC336" s="30" t="s">
        <v>1031</v>
      </c>
      <c r="BD336" s="30" t="s">
        <v>128</v>
      </c>
      <c r="BE336" s="30" t="s">
        <v>429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748</v>
      </c>
      <c r="F337" s="36" t="str">
        <f>IF(ISBLANK(Table2[[#This Row],[unique_id]]), "", PROPER(SUBSTITUTE(Table2[[#This Row],[unique_id]], "_", " ")))</f>
        <v>Parents Move Battery</v>
      </c>
      <c r="G337" s="30" t="s">
        <v>468</v>
      </c>
      <c r="H337" s="30" t="s">
        <v>1253</v>
      </c>
      <c r="I337" s="30" t="s">
        <v>291</v>
      </c>
      <c r="M337" s="30" t="s">
        <v>136</v>
      </c>
      <c r="O337" s="31"/>
      <c r="P337" s="30"/>
      <c r="T337" s="34"/>
      <c r="U337" s="30"/>
      <c r="V337" s="31"/>
      <c r="W337" s="31"/>
      <c r="X337" s="31"/>
      <c r="Y337" s="31"/>
      <c r="Z337" s="31"/>
      <c r="AB337" s="30"/>
      <c r="AG337" s="31"/>
      <c r="AH337" s="31"/>
      <c r="AT337" s="39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747</v>
      </c>
      <c r="F338" s="36" t="str">
        <f>IF(ISBLANK(Table2[[#This Row],[unique_id]]), "", PROPER(SUBSTITUTE(Table2[[#This Row],[unique_id]], "_", " ")))</f>
        <v>Kitchen Move Battery</v>
      </c>
      <c r="G338" s="30" t="s">
        <v>469</v>
      </c>
      <c r="H338" s="30" t="s">
        <v>1253</v>
      </c>
      <c r="I338" s="30" t="s">
        <v>291</v>
      </c>
      <c r="M338" s="30" t="s">
        <v>136</v>
      </c>
      <c r="O338" s="31"/>
      <c r="P338" s="30"/>
      <c r="T338" s="34"/>
      <c r="U338" s="30"/>
      <c r="V338" s="31"/>
      <c r="W338" s="31"/>
      <c r="X338" s="31"/>
      <c r="Y338" s="31"/>
      <c r="Z338" s="31"/>
      <c r="AB338" s="30"/>
      <c r="AG338" s="31"/>
      <c r="AH338" s="31"/>
      <c r="AT338" s="39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0">
        <v>2566</v>
      </c>
      <c r="B339" s="30" t="s">
        <v>26</v>
      </c>
      <c r="C339" s="30" t="s">
        <v>446</v>
      </c>
      <c r="D339" s="30" t="s">
        <v>334</v>
      </c>
      <c r="E339" s="30" t="s">
        <v>333</v>
      </c>
      <c r="F339" s="36" t="str">
        <f>IF(ISBLANK(Table2[[#This Row],[unique_id]]), "", PROPER(SUBSTITUTE(Table2[[#This Row],[unique_id]], "_", " ")))</f>
        <v>Column Break</v>
      </c>
      <c r="G339" s="30" t="s">
        <v>330</v>
      </c>
      <c r="H339" s="30" t="s">
        <v>1253</v>
      </c>
      <c r="I339" s="30" t="s">
        <v>291</v>
      </c>
      <c r="M339" s="30" t="s">
        <v>331</v>
      </c>
      <c r="N339" s="30" t="s">
        <v>332</v>
      </c>
      <c r="O339" s="31"/>
      <c r="P339" s="30"/>
      <c r="T339" s="34"/>
      <c r="U339" s="30"/>
      <c r="V339" s="31"/>
      <c r="W339" s="31"/>
      <c r="X339" s="31"/>
      <c r="Y339" s="31"/>
      <c r="Z339" s="31"/>
      <c r="AB339" s="30"/>
      <c r="AG339" s="31"/>
      <c r="AH339" s="31"/>
      <c r="AR339" s="38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0">
        <v>2567</v>
      </c>
      <c r="B340" s="30" t="s">
        <v>26</v>
      </c>
      <c r="C340" s="30" t="s">
        <v>789</v>
      </c>
      <c r="D340" s="30" t="s">
        <v>27</v>
      </c>
      <c r="E340" s="30" t="s">
        <v>840</v>
      </c>
      <c r="F340" s="36" t="str">
        <f>IF(ISBLANK(Table2[[#This Row],[unique_id]]), "", PROPER(SUBSTITUTE(Table2[[#This Row],[unique_id]], "_", " ")))</f>
        <v>All Standby</v>
      </c>
      <c r="G340" s="30" t="s">
        <v>841</v>
      </c>
      <c r="H340" s="30" t="s">
        <v>532</v>
      </c>
      <c r="I340" s="30" t="s">
        <v>291</v>
      </c>
      <c r="O340" s="31" t="s">
        <v>800</v>
      </c>
      <c r="P340" s="30"/>
      <c r="R340" s="41"/>
      <c r="T340" s="34" t="s">
        <v>839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39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 x14ac:dyDescent="0.2">
      <c r="A341" s="30">
        <v>2568</v>
      </c>
      <c r="B341" s="30" t="s">
        <v>26</v>
      </c>
      <c r="C341" s="30" t="s">
        <v>820</v>
      </c>
      <c r="D341" s="30" t="s">
        <v>148</v>
      </c>
      <c r="E341" s="34" t="s">
        <v>1130</v>
      </c>
      <c r="F341" s="36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532</v>
      </c>
      <c r="I341" s="30" t="s">
        <v>291</v>
      </c>
      <c r="O341" s="31" t="s">
        <v>800</v>
      </c>
      <c r="P341" s="30" t="s">
        <v>165</v>
      </c>
      <c r="Q341" s="30" t="s">
        <v>772</v>
      </c>
      <c r="R341" s="41" t="s">
        <v>757</v>
      </c>
      <c r="S341" s="30" t="str">
        <f>Table2[[#This Row],[friendly_name]]</f>
        <v>Lounge TV</v>
      </c>
      <c r="T341" s="34" t="s">
        <v>1127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38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1018</v>
      </c>
      <c r="BC341" s="30" t="s">
        <v>361</v>
      </c>
      <c r="BD341" s="30" t="s">
        <v>233</v>
      </c>
      <c r="BE341" s="30" t="s">
        <v>364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1129</v>
      </c>
      <c r="F342" s="36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532</v>
      </c>
      <c r="I342" s="30" t="s">
        <v>291</v>
      </c>
      <c r="M342" s="30" t="s">
        <v>257</v>
      </c>
      <c r="O342" s="31" t="s">
        <v>800</v>
      </c>
      <c r="P342" s="30" t="s">
        <v>165</v>
      </c>
      <c r="Q342" s="30" t="s">
        <v>772</v>
      </c>
      <c r="R342" s="41" t="s">
        <v>757</v>
      </c>
      <c r="S342" s="30" t="str">
        <f>Table2[[#This Row],[friendly_name]]</f>
        <v>Lounge TV</v>
      </c>
      <c r="T342" s="34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250</v>
      </c>
      <c r="AG342" s="31"/>
      <c r="AH342" s="31"/>
      <c r="AT342" s="39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1018</v>
      </c>
      <c r="BC342" s="30" t="s">
        <v>361</v>
      </c>
      <c r="BD342" s="30" t="s">
        <v>233</v>
      </c>
      <c r="BE342" s="30" t="s">
        <v>364</v>
      </c>
      <c r="BF342" s="30" t="s">
        <v>194</v>
      </c>
      <c r="BI342" s="30" t="s">
        <v>1012</v>
      </c>
      <c r="BJ342" s="30" t="s">
        <v>1392</v>
      </c>
      <c r="BK342" s="30" t="s">
        <v>351</v>
      </c>
      <c r="BL342" s="30" t="s">
        <v>1434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 x14ac:dyDescent="0.2">
      <c r="A343" s="30">
        <v>2570</v>
      </c>
      <c r="B343" s="30" t="s">
        <v>26</v>
      </c>
      <c r="C343" s="30" t="s">
        <v>820</v>
      </c>
      <c r="D343" s="30" t="s">
        <v>148</v>
      </c>
      <c r="E343" s="34" t="s">
        <v>989</v>
      </c>
      <c r="F343" s="36" t="str">
        <f>IF(ISBLANK(Table2[[#This Row],[unique_id]]), "", PROPER(SUBSTITUTE(Table2[[#This Row],[unique_id]], "_", " ")))</f>
        <v>Template Lounge Sub Plug Proxy</v>
      </c>
      <c r="G343" s="30" t="s">
        <v>804</v>
      </c>
      <c r="H343" s="30" t="s">
        <v>532</v>
      </c>
      <c r="I343" s="30" t="s">
        <v>291</v>
      </c>
      <c r="O343" s="31" t="s">
        <v>800</v>
      </c>
      <c r="P343" s="30" t="s">
        <v>165</v>
      </c>
      <c r="Q343" s="30" t="s">
        <v>772</v>
      </c>
      <c r="R343" s="41" t="s">
        <v>757</v>
      </c>
      <c r="S343" s="30" t="str">
        <f>Table2[[#This Row],[friendly_name]]</f>
        <v>Lounge Sub</v>
      </c>
      <c r="T343" s="34" t="s">
        <v>1127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38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1059</v>
      </c>
      <c r="BC343" s="38" t="s">
        <v>362</v>
      </c>
      <c r="BD343" s="30" t="s">
        <v>233</v>
      </c>
      <c r="BE343" s="30" t="s">
        <v>363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847</v>
      </c>
      <c r="F344" s="36" t="str">
        <f>IF(ISBLANK(Table2[[#This Row],[unique_id]]), "", PROPER(SUBSTITUTE(Table2[[#This Row],[unique_id]], "_", " ")))</f>
        <v>Lounge Sub Plug</v>
      </c>
      <c r="G344" s="30" t="s">
        <v>804</v>
      </c>
      <c r="H344" s="30" t="s">
        <v>532</v>
      </c>
      <c r="I344" s="30" t="s">
        <v>291</v>
      </c>
      <c r="M344" s="30" t="s">
        <v>257</v>
      </c>
      <c r="O344" s="31" t="s">
        <v>800</v>
      </c>
      <c r="P344" s="30" t="s">
        <v>165</v>
      </c>
      <c r="Q344" s="30" t="s">
        <v>772</v>
      </c>
      <c r="R344" s="41" t="s">
        <v>757</v>
      </c>
      <c r="S344" s="30" t="str">
        <f>Table2[[#This Row],[friendly_name]]</f>
        <v>Lounge Sub</v>
      </c>
      <c r="T344" s="34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805</v>
      </c>
      <c r="AG344" s="31"/>
      <c r="AH344" s="31"/>
      <c r="AT344" s="39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1059</v>
      </c>
      <c r="BC344" s="38" t="s">
        <v>362</v>
      </c>
      <c r="BD344" s="30" t="s">
        <v>233</v>
      </c>
      <c r="BE344" s="30" t="s">
        <v>363</v>
      </c>
      <c r="BF344" s="30" t="s">
        <v>194</v>
      </c>
      <c r="BI344" s="30" t="s">
        <v>1012</v>
      </c>
      <c r="BJ344" s="30" t="s">
        <v>1392</v>
      </c>
      <c r="BK344" s="30" t="s">
        <v>341</v>
      </c>
      <c r="BL344" s="30" t="s">
        <v>1435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 x14ac:dyDescent="0.2">
      <c r="A345" s="30">
        <v>2572</v>
      </c>
      <c r="B345" s="30" t="s">
        <v>26</v>
      </c>
      <c r="C345" s="30" t="s">
        <v>820</v>
      </c>
      <c r="D345" s="30" t="s">
        <v>148</v>
      </c>
      <c r="E345" s="34" t="s">
        <v>990</v>
      </c>
      <c r="F345" s="36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532</v>
      </c>
      <c r="I345" s="30" t="s">
        <v>291</v>
      </c>
      <c r="O345" s="31" t="s">
        <v>800</v>
      </c>
      <c r="P345" s="30" t="s">
        <v>165</v>
      </c>
      <c r="Q345" s="30" t="s">
        <v>772</v>
      </c>
      <c r="R345" s="30" t="s">
        <v>532</v>
      </c>
      <c r="S345" s="30" t="str">
        <f>Table2[[#This Row],[friendly_name]]</f>
        <v>Study Outlet</v>
      </c>
      <c r="T345" s="34" t="s">
        <v>1126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39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1057</v>
      </c>
      <c r="BC345" s="38" t="s">
        <v>362</v>
      </c>
      <c r="BD345" s="30" t="s">
        <v>233</v>
      </c>
      <c r="BE345" s="30" t="s">
        <v>363</v>
      </c>
      <c r="BF345" s="30" t="s">
        <v>358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848</v>
      </c>
      <c r="F346" s="36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532</v>
      </c>
      <c r="I346" s="30" t="s">
        <v>291</v>
      </c>
      <c r="M346" s="30" t="s">
        <v>257</v>
      </c>
      <c r="O346" s="31" t="s">
        <v>800</v>
      </c>
      <c r="P346" s="30" t="s">
        <v>165</v>
      </c>
      <c r="Q346" s="30" t="s">
        <v>772</v>
      </c>
      <c r="R346" s="30" t="s">
        <v>532</v>
      </c>
      <c r="S346" s="30" t="str">
        <f>Table2[[#This Row],[friendly_name]]</f>
        <v>Study Outlet</v>
      </c>
      <c r="T346" s="34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251</v>
      </c>
      <c r="AG346" s="31"/>
      <c r="AH346" s="31"/>
      <c r="AT346" s="39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1057</v>
      </c>
      <c r="BC346" s="38" t="s">
        <v>362</v>
      </c>
      <c r="BD346" s="30" t="s">
        <v>233</v>
      </c>
      <c r="BE346" s="30" t="s">
        <v>363</v>
      </c>
      <c r="BF346" s="30" t="s">
        <v>358</v>
      </c>
      <c r="BI346" s="30" t="s">
        <v>1012</v>
      </c>
      <c r="BJ346" s="30" t="s">
        <v>1392</v>
      </c>
      <c r="BK346" s="30" t="s">
        <v>353</v>
      </c>
      <c r="BL346" s="30" t="s">
        <v>1436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 x14ac:dyDescent="0.2">
      <c r="A347" s="30">
        <v>2574</v>
      </c>
      <c r="B347" s="30" t="s">
        <v>585</v>
      </c>
      <c r="C347" s="30" t="s">
        <v>820</v>
      </c>
      <c r="D347" s="30" t="s">
        <v>148</v>
      </c>
      <c r="E347" s="34" t="s">
        <v>991</v>
      </c>
      <c r="F347" s="36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532</v>
      </c>
      <c r="I347" s="30" t="s">
        <v>291</v>
      </c>
      <c r="O347" s="31" t="s">
        <v>800</v>
      </c>
      <c r="P347" s="30" t="s">
        <v>165</v>
      </c>
      <c r="Q347" s="30" t="s">
        <v>772</v>
      </c>
      <c r="R347" s="30" t="s">
        <v>532</v>
      </c>
      <c r="S347" s="30" t="str">
        <f>Table2[[#This Row],[friendly_name]]</f>
        <v>Office Outlet</v>
      </c>
      <c r="T347" s="34" t="s">
        <v>1126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39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1057</v>
      </c>
      <c r="BC347" s="38" t="s">
        <v>362</v>
      </c>
      <c r="BD347" s="30" t="s">
        <v>233</v>
      </c>
      <c r="BE347" s="30" t="s">
        <v>363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 x14ac:dyDescent="0.2">
      <c r="A348" s="30">
        <v>2575</v>
      </c>
      <c r="B348" s="30" t="s">
        <v>585</v>
      </c>
      <c r="C348" s="30" t="s">
        <v>233</v>
      </c>
      <c r="D348" s="30" t="s">
        <v>134</v>
      </c>
      <c r="E348" s="30" t="s">
        <v>849</v>
      </c>
      <c r="F348" s="36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532</v>
      </c>
      <c r="I348" s="30" t="s">
        <v>291</v>
      </c>
      <c r="M348" s="30" t="s">
        <v>257</v>
      </c>
      <c r="O348" s="31" t="s">
        <v>800</v>
      </c>
      <c r="P348" s="30" t="s">
        <v>165</v>
      </c>
      <c r="Q348" s="30" t="s">
        <v>772</v>
      </c>
      <c r="R348" s="30" t="s">
        <v>532</v>
      </c>
      <c r="S348" s="30" t="str">
        <f>Table2[[#This Row],[friendly_name]]</f>
        <v>Office Outlet</v>
      </c>
      <c r="T348" s="34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251</v>
      </c>
      <c r="AG348" s="31"/>
      <c r="AH348" s="31"/>
      <c r="AT348" s="39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1057</v>
      </c>
      <c r="BC348" s="38" t="s">
        <v>362</v>
      </c>
      <c r="BD348" s="30" t="s">
        <v>233</v>
      </c>
      <c r="BE348" s="30" t="s">
        <v>363</v>
      </c>
      <c r="BF348" s="30" t="s">
        <v>212</v>
      </c>
      <c r="BI348" s="30" t="s">
        <v>1013</v>
      </c>
      <c r="BJ348" s="30" t="s">
        <v>1392</v>
      </c>
      <c r="BK348" s="30" t="s">
        <v>354</v>
      </c>
      <c r="BL348" s="30" t="s">
        <v>1437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 x14ac:dyDescent="0.2">
      <c r="A349" s="30">
        <v>2576</v>
      </c>
      <c r="B349" s="30" t="s">
        <v>26</v>
      </c>
      <c r="C349" s="30" t="s">
        <v>820</v>
      </c>
      <c r="D349" s="30" t="s">
        <v>148</v>
      </c>
      <c r="E349" s="34" t="s">
        <v>992</v>
      </c>
      <c r="F349" s="36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532</v>
      </c>
      <c r="I349" s="30" t="s">
        <v>291</v>
      </c>
      <c r="O349" s="31" t="s">
        <v>800</v>
      </c>
      <c r="P349" s="30" t="s">
        <v>165</v>
      </c>
      <c r="Q349" s="30" t="s">
        <v>773</v>
      </c>
      <c r="R349" s="30" t="s">
        <v>783</v>
      </c>
      <c r="S349" s="30" t="str">
        <f>Table2[[#This Row],[friendly_name]]</f>
        <v>Dish Washer</v>
      </c>
      <c r="T349" s="34" t="s">
        <v>1126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39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38" t="s">
        <v>362</v>
      </c>
      <c r="BD349" s="30" t="s">
        <v>233</v>
      </c>
      <c r="BE349" s="30" t="s">
        <v>363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850</v>
      </c>
      <c r="F350" s="36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532</v>
      </c>
      <c r="I350" s="30" t="s">
        <v>291</v>
      </c>
      <c r="M350" s="30" t="s">
        <v>257</v>
      </c>
      <c r="O350" s="31" t="s">
        <v>800</v>
      </c>
      <c r="P350" s="30" t="s">
        <v>165</v>
      </c>
      <c r="Q350" s="30" t="s">
        <v>773</v>
      </c>
      <c r="R350" s="30" t="s">
        <v>783</v>
      </c>
      <c r="S350" s="30" t="str">
        <f>Table2[[#This Row],[friendly_name]]</f>
        <v>Dish Washer</v>
      </c>
      <c r="T350" s="34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244</v>
      </c>
      <c r="AG350" s="31"/>
      <c r="AH350" s="31"/>
      <c r="AT350" s="39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38" t="s">
        <v>362</v>
      </c>
      <c r="BD350" s="30" t="s">
        <v>233</v>
      </c>
      <c r="BE350" s="30" t="s">
        <v>363</v>
      </c>
      <c r="BF350" s="30" t="s">
        <v>206</v>
      </c>
      <c r="BI350" s="30" t="s">
        <v>1012</v>
      </c>
      <c r="BJ350" s="30" t="s">
        <v>1392</v>
      </c>
      <c r="BK350" s="30" t="s">
        <v>344</v>
      </c>
      <c r="BL350" s="30" t="s">
        <v>1438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 x14ac:dyDescent="0.2">
      <c r="A351" s="30">
        <v>2578</v>
      </c>
      <c r="B351" s="30" t="s">
        <v>26</v>
      </c>
      <c r="C351" s="30" t="s">
        <v>820</v>
      </c>
      <c r="D351" s="30" t="s">
        <v>148</v>
      </c>
      <c r="E351" s="34" t="s">
        <v>993</v>
      </c>
      <c r="F351" s="36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532</v>
      </c>
      <c r="I351" s="30" t="s">
        <v>291</v>
      </c>
      <c r="O351" s="31" t="s">
        <v>800</v>
      </c>
      <c r="P351" s="30" t="s">
        <v>165</v>
      </c>
      <c r="Q351" s="30" t="s">
        <v>773</v>
      </c>
      <c r="R351" s="30" t="s">
        <v>783</v>
      </c>
      <c r="S351" s="30" t="str">
        <f>Table2[[#This Row],[friendly_name]]</f>
        <v>Clothes Dryer</v>
      </c>
      <c r="T351" s="34" t="s">
        <v>1126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39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38" t="s">
        <v>362</v>
      </c>
      <c r="BD351" s="30" t="s">
        <v>233</v>
      </c>
      <c r="BE351" s="30" t="s">
        <v>363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851</v>
      </c>
      <c r="F352" s="36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532</v>
      </c>
      <c r="I352" s="30" t="s">
        <v>291</v>
      </c>
      <c r="M352" s="30" t="s">
        <v>257</v>
      </c>
      <c r="O352" s="31" t="s">
        <v>800</v>
      </c>
      <c r="P352" s="30" t="s">
        <v>165</v>
      </c>
      <c r="Q352" s="30" t="s">
        <v>773</v>
      </c>
      <c r="R352" s="30" t="s">
        <v>783</v>
      </c>
      <c r="S352" s="30" t="str">
        <f>Table2[[#This Row],[friendly_name]]</f>
        <v>Clothes Dryer</v>
      </c>
      <c r="T352" s="34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245</v>
      </c>
      <c r="AG352" s="31"/>
      <c r="AH352" s="31"/>
      <c r="AT352" s="39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38" t="s">
        <v>362</v>
      </c>
      <c r="BD352" s="30" t="s">
        <v>233</v>
      </c>
      <c r="BE352" s="30" t="s">
        <v>363</v>
      </c>
      <c r="BF352" s="30" t="s">
        <v>213</v>
      </c>
      <c r="BI352" s="30" t="s">
        <v>1012</v>
      </c>
      <c r="BJ352" s="30" t="s">
        <v>1392</v>
      </c>
      <c r="BK352" s="30" t="s">
        <v>345</v>
      </c>
      <c r="BL352" s="30" t="s">
        <v>1439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 x14ac:dyDescent="0.2">
      <c r="A353" s="30">
        <v>2580</v>
      </c>
      <c r="B353" s="30" t="s">
        <v>26</v>
      </c>
      <c r="C353" s="30" t="s">
        <v>820</v>
      </c>
      <c r="D353" s="30" t="s">
        <v>148</v>
      </c>
      <c r="E353" s="34" t="s">
        <v>994</v>
      </c>
      <c r="F353" s="36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532</v>
      </c>
      <c r="I353" s="30" t="s">
        <v>291</v>
      </c>
      <c r="O353" s="31" t="s">
        <v>800</v>
      </c>
      <c r="P353" s="30" t="s">
        <v>165</v>
      </c>
      <c r="Q353" s="30" t="s">
        <v>773</v>
      </c>
      <c r="R353" s="30" t="s">
        <v>783</v>
      </c>
      <c r="S353" s="30" t="str">
        <f>Table2[[#This Row],[friendly_name]]</f>
        <v>Washing Machine</v>
      </c>
      <c r="T353" s="34" t="s">
        <v>1126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39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38" t="s">
        <v>362</v>
      </c>
      <c r="BD353" s="30" t="s">
        <v>233</v>
      </c>
      <c r="BE353" s="30" t="s">
        <v>363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852</v>
      </c>
      <c r="F354" s="36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532</v>
      </c>
      <c r="I354" s="30" t="s">
        <v>291</v>
      </c>
      <c r="M354" s="30" t="s">
        <v>257</v>
      </c>
      <c r="O354" s="31" t="s">
        <v>800</v>
      </c>
      <c r="P354" s="30" t="s">
        <v>165</v>
      </c>
      <c r="Q354" s="30" t="s">
        <v>773</v>
      </c>
      <c r="R354" s="30" t="s">
        <v>783</v>
      </c>
      <c r="S354" s="30" t="str">
        <f>Table2[[#This Row],[friendly_name]]</f>
        <v>Washing Machine</v>
      </c>
      <c r="T354" s="34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246</v>
      </c>
      <c r="AG354" s="31"/>
      <c r="AH354" s="31"/>
      <c r="AT354" s="39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38" t="s">
        <v>362</v>
      </c>
      <c r="BD354" s="30" t="s">
        <v>233</v>
      </c>
      <c r="BE354" s="30" t="s">
        <v>363</v>
      </c>
      <c r="BF354" s="30" t="s">
        <v>213</v>
      </c>
      <c r="BI354" s="30" t="s">
        <v>1012</v>
      </c>
      <c r="BJ354" s="30" t="s">
        <v>1392</v>
      </c>
      <c r="BK354" s="30" t="s">
        <v>346</v>
      </c>
      <c r="BL354" s="30" t="s">
        <v>1440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 x14ac:dyDescent="0.2">
      <c r="A355" s="30">
        <v>2582</v>
      </c>
      <c r="B355" s="30" t="s">
        <v>26</v>
      </c>
      <c r="C355" s="30" t="s">
        <v>820</v>
      </c>
      <c r="D355" s="30" t="s">
        <v>148</v>
      </c>
      <c r="E355" s="34" t="s">
        <v>996</v>
      </c>
      <c r="F355" s="36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532</v>
      </c>
      <c r="I355" s="30" t="s">
        <v>291</v>
      </c>
      <c r="O355" s="31" t="s">
        <v>800</v>
      </c>
      <c r="P355" s="30" t="s">
        <v>165</v>
      </c>
      <c r="Q355" s="30" t="s">
        <v>772</v>
      </c>
      <c r="R355" s="30" t="s">
        <v>784</v>
      </c>
      <c r="S355" s="30" t="str">
        <f>Table2[[#This Row],[friendly_name]]</f>
        <v>Kitchen Fridge</v>
      </c>
      <c r="T355" s="34" t="s">
        <v>1127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39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1060</v>
      </c>
      <c r="BC355" s="30" t="s">
        <v>361</v>
      </c>
      <c r="BD355" s="30" t="s">
        <v>233</v>
      </c>
      <c r="BE355" s="30" t="s">
        <v>364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854</v>
      </c>
      <c r="F356" s="36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532</v>
      </c>
      <c r="I356" s="30" t="s">
        <v>291</v>
      </c>
      <c r="M356" s="30" t="s">
        <v>257</v>
      </c>
      <c r="O356" s="31" t="s">
        <v>800</v>
      </c>
      <c r="P356" s="30" t="s">
        <v>165</v>
      </c>
      <c r="Q356" s="30" t="s">
        <v>772</v>
      </c>
      <c r="R356" s="30" t="s">
        <v>784</v>
      </c>
      <c r="S356" s="30" t="str">
        <f>Table2[[#This Row],[friendly_name]]</f>
        <v>Kitchen Fridge</v>
      </c>
      <c r="T356" s="34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248</v>
      </c>
      <c r="AG356" s="31"/>
      <c r="AH356" s="31"/>
      <c r="AT356" s="39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1060</v>
      </c>
      <c r="BC356" s="30" t="s">
        <v>361</v>
      </c>
      <c r="BD356" s="30" t="s">
        <v>233</v>
      </c>
      <c r="BE356" s="30" t="s">
        <v>364</v>
      </c>
      <c r="BF356" s="30" t="s">
        <v>206</v>
      </c>
      <c r="BI356" s="30" t="s">
        <v>1012</v>
      </c>
      <c r="BJ356" s="30" t="s">
        <v>1392</v>
      </c>
      <c r="BK356" s="30" t="s">
        <v>348</v>
      </c>
      <c r="BL356" s="30" t="s">
        <v>1442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 x14ac:dyDescent="0.2">
      <c r="A357" s="30">
        <v>2584</v>
      </c>
      <c r="B357" s="30" t="s">
        <v>26</v>
      </c>
      <c r="C357" s="30" t="s">
        <v>820</v>
      </c>
      <c r="D357" s="30" t="s">
        <v>148</v>
      </c>
      <c r="E357" s="34" t="s">
        <v>997</v>
      </c>
      <c r="F357" s="36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532</v>
      </c>
      <c r="I357" s="30" t="s">
        <v>291</v>
      </c>
      <c r="O357" s="31" t="s">
        <v>800</v>
      </c>
      <c r="P357" s="30" t="s">
        <v>165</v>
      </c>
      <c r="Q357" s="30" t="s">
        <v>772</v>
      </c>
      <c r="R357" s="30" t="s">
        <v>784</v>
      </c>
      <c r="S357" s="30" t="str">
        <f>Table2[[#This Row],[friendly_name]]</f>
        <v>Deck Freezer</v>
      </c>
      <c r="T357" s="34" t="s">
        <v>1127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39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1061</v>
      </c>
      <c r="BC357" s="30" t="s">
        <v>361</v>
      </c>
      <c r="BD357" s="30" t="s">
        <v>233</v>
      </c>
      <c r="BE357" s="30" t="s">
        <v>364</v>
      </c>
      <c r="BF357" s="30" t="s">
        <v>359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855</v>
      </c>
      <c r="F358" s="36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532</v>
      </c>
      <c r="I358" s="30" t="s">
        <v>291</v>
      </c>
      <c r="M358" s="30" t="s">
        <v>257</v>
      </c>
      <c r="O358" s="31" t="s">
        <v>800</v>
      </c>
      <c r="P358" s="30" t="s">
        <v>165</v>
      </c>
      <c r="Q358" s="30" t="s">
        <v>772</v>
      </c>
      <c r="R358" s="30" t="s">
        <v>784</v>
      </c>
      <c r="S358" s="30" t="str">
        <f>Table2[[#This Row],[friendly_name]]</f>
        <v>Deck Freezer</v>
      </c>
      <c r="T358" s="34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249</v>
      </c>
      <c r="AG358" s="31"/>
      <c r="AH358" s="31"/>
      <c r="AT358" s="39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1061</v>
      </c>
      <c r="BC358" s="30" t="s">
        <v>361</v>
      </c>
      <c r="BD358" s="30" t="s">
        <v>233</v>
      </c>
      <c r="BE358" s="30" t="s">
        <v>364</v>
      </c>
      <c r="BF358" s="30" t="s">
        <v>359</v>
      </c>
      <c r="BI358" s="30" t="s">
        <v>1012</v>
      </c>
      <c r="BJ358" s="30" t="s">
        <v>1392</v>
      </c>
      <c r="BK358" s="30" t="s">
        <v>349</v>
      </c>
      <c r="BL358" s="30" t="s">
        <v>1443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 x14ac:dyDescent="0.2">
      <c r="A359" s="30">
        <v>2586</v>
      </c>
      <c r="B359" s="30" t="s">
        <v>26</v>
      </c>
      <c r="C359" s="30" t="s">
        <v>820</v>
      </c>
      <c r="D359" s="30" t="s">
        <v>148</v>
      </c>
      <c r="E359" s="34" t="s">
        <v>998</v>
      </c>
      <c r="F359" s="36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532</v>
      </c>
      <c r="I359" s="30" t="s">
        <v>291</v>
      </c>
      <c r="O359" s="31" t="s">
        <v>800</v>
      </c>
      <c r="P359" s="30" t="s">
        <v>165</v>
      </c>
      <c r="Q359" s="30" t="s">
        <v>772</v>
      </c>
      <c r="R359" s="30" t="s">
        <v>532</v>
      </c>
      <c r="S359" s="30" t="str">
        <f>Table2[[#This Row],[friendly_name]]</f>
        <v>Battery Charger</v>
      </c>
      <c r="T359" s="34" t="s">
        <v>1126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39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38" t="s">
        <v>362</v>
      </c>
      <c r="BD359" s="30" t="s">
        <v>233</v>
      </c>
      <c r="BE359" s="30" t="s">
        <v>363</v>
      </c>
      <c r="BF359" s="30" t="s">
        <v>358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856</v>
      </c>
      <c r="F360" s="36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532</v>
      </c>
      <c r="I360" s="30" t="s">
        <v>291</v>
      </c>
      <c r="M360" s="30" t="s">
        <v>257</v>
      </c>
      <c r="O360" s="31" t="s">
        <v>800</v>
      </c>
      <c r="P360" s="30" t="s">
        <v>165</v>
      </c>
      <c r="Q360" s="30" t="s">
        <v>772</v>
      </c>
      <c r="R360" s="30" t="s">
        <v>532</v>
      </c>
      <c r="S360" s="30" t="str">
        <f>Table2[[#This Row],[friendly_name]]</f>
        <v>Battery Charger</v>
      </c>
      <c r="T360" s="34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255</v>
      </c>
      <c r="AG360" s="31"/>
      <c r="AH360" s="31"/>
      <c r="AT360" s="39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38" t="s">
        <v>362</v>
      </c>
      <c r="BD360" s="30" t="s">
        <v>233</v>
      </c>
      <c r="BE360" s="30" t="s">
        <v>363</v>
      </c>
      <c r="BF360" s="30" t="s">
        <v>358</v>
      </c>
      <c r="BI360" s="30" t="s">
        <v>1012</v>
      </c>
      <c r="BJ360" s="30" t="s">
        <v>1392</v>
      </c>
      <c r="BK360" s="30" t="s">
        <v>342</v>
      </c>
      <c r="BL360" s="30" t="s">
        <v>1444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 x14ac:dyDescent="0.2">
      <c r="A361" s="30">
        <v>2588</v>
      </c>
      <c r="B361" s="30" t="s">
        <v>26</v>
      </c>
      <c r="C361" s="30" t="s">
        <v>820</v>
      </c>
      <c r="D361" s="30" t="s">
        <v>148</v>
      </c>
      <c r="E361" s="34" t="s">
        <v>999</v>
      </c>
      <c r="F361" s="36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532</v>
      </c>
      <c r="I361" s="30" t="s">
        <v>291</v>
      </c>
      <c r="O361" s="31" t="s">
        <v>800</v>
      </c>
      <c r="P361" s="30" t="s">
        <v>165</v>
      </c>
      <c r="Q361" s="30" t="s">
        <v>772</v>
      </c>
      <c r="R361" s="30" t="s">
        <v>532</v>
      </c>
      <c r="S361" s="30" t="str">
        <f>Table2[[#This Row],[friendly_name]]</f>
        <v>Vacuum Charger</v>
      </c>
      <c r="T361" s="34" t="s">
        <v>1126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39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38" t="s">
        <v>362</v>
      </c>
      <c r="BD361" s="30" t="s">
        <v>233</v>
      </c>
      <c r="BE361" s="30" t="s">
        <v>363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857</v>
      </c>
      <c r="F362" s="36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532</v>
      </c>
      <c r="I362" s="30" t="s">
        <v>291</v>
      </c>
      <c r="M362" s="30" t="s">
        <v>257</v>
      </c>
      <c r="O362" s="31" t="s">
        <v>800</v>
      </c>
      <c r="P362" s="30" t="s">
        <v>165</v>
      </c>
      <c r="Q362" s="30" t="s">
        <v>772</v>
      </c>
      <c r="R362" s="30" t="s">
        <v>532</v>
      </c>
      <c r="S362" s="30" t="str">
        <f>Table2[[#This Row],[friendly_name]]</f>
        <v>Vacuum Charger</v>
      </c>
      <c r="T362" s="34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255</v>
      </c>
      <c r="AG362" s="31"/>
      <c r="AH362" s="31"/>
      <c r="AT362" s="39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38" t="s">
        <v>362</v>
      </c>
      <c r="BD362" s="30" t="s">
        <v>233</v>
      </c>
      <c r="BE362" s="30" t="s">
        <v>363</v>
      </c>
      <c r="BF362" s="30" t="s">
        <v>213</v>
      </c>
      <c r="BI362" s="30" t="s">
        <v>1013</v>
      </c>
      <c r="BJ362" s="30" t="s">
        <v>1392</v>
      </c>
      <c r="BK362" s="30" t="s">
        <v>343</v>
      </c>
      <c r="BL362" s="30" t="s">
        <v>1445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 x14ac:dyDescent="0.2">
      <c r="A363" s="30">
        <v>2590</v>
      </c>
      <c r="B363" s="30" t="s">
        <v>26</v>
      </c>
      <c r="C363" s="30" t="s">
        <v>820</v>
      </c>
      <c r="D363" s="30" t="s">
        <v>148</v>
      </c>
      <c r="E363" s="34" t="s">
        <v>1131</v>
      </c>
      <c r="F363" s="36" t="str">
        <f>IF(ISBLANK(Table2[[#This Row],[unique_id]]), "", PROPER(SUBSTITUTE(Table2[[#This Row],[unique_id]], "_", " ")))</f>
        <v>Template Ada Tablet Plug Proxy</v>
      </c>
      <c r="G363" s="30" t="s">
        <v>833</v>
      </c>
      <c r="H363" s="30" t="s">
        <v>532</v>
      </c>
      <c r="I363" s="30" t="s">
        <v>291</v>
      </c>
      <c r="O363" s="31" t="s">
        <v>800</v>
      </c>
      <c r="P363" s="30" t="s">
        <v>165</v>
      </c>
      <c r="Q363" s="30" t="s">
        <v>772</v>
      </c>
      <c r="R363" s="41" t="s">
        <v>757</v>
      </c>
      <c r="S363" s="30" t="str">
        <f>Table2[[#This Row],[friendly_name]]</f>
        <v>Ada Tablet</v>
      </c>
      <c r="T363" s="34" t="s">
        <v>1126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38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833</v>
      </c>
      <c r="BC363" s="38" t="s">
        <v>362</v>
      </c>
      <c r="BD363" s="30" t="s">
        <v>233</v>
      </c>
      <c r="BE363" s="30" t="s">
        <v>363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1132</v>
      </c>
      <c r="F364" s="36" t="str">
        <f>IF(ISBLANK(Table2[[#This Row],[unique_id]]), "", PROPER(SUBSTITUTE(Table2[[#This Row],[unique_id]], "_", " ")))</f>
        <v>Ada Tablet Plug</v>
      </c>
      <c r="G364" s="30" t="s">
        <v>833</v>
      </c>
      <c r="H364" s="30" t="s">
        <v>532</v>
      </c>
      <c r="I364" s="30" t="s">
        <v>291</v>
      </c>
      <c r="M364" s="30" t="s">
        <v>257</v>
      </c>
      <c r="O364" s="31" t="s">
        <v>800</v>
      </c>
      <c r="P364" s="30" t="s">
        <v>165</v>
      </c>
      <c r="Q364" s="30" t="s">
        <v>772</v>
      </c>
      <c r="R364" s="41" t="s">
        <v>757</v>
      </c>
      <c r="S364" s="30" t="str">
        <f>Table2[[#This Row],[friendly_name]]</f>
        <v>Ada Tablet</v>
      </c>
      <c r="T364" s="34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834</v>
      </c>
      <c r="AG364" s="31"/>
      <c r="AH364" s="31"/>
      <c r="AR364" s="38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833</v>
      </c>
      <c r="BC364" s="38" t="s">
        <v>362</v>
      </c>
      <c r="BD364" s="30" t="s">
        <v>233</v>
      </c>
      <c r="BE364" s="30" t="s">
        <v>363</v>
      </c>
      <c r="BF364" s="30" t="s">
        <v>194</v>
      </c>
      <c r="BI364" s="30" t="s">
        <v>1012</v>
      </c>
      <c r="BJ364" s="30" t="s">
        <v>1392</v>
      </c>
      <c r="BK364" s="30" t="s">
        <v>812</v>
      </c>
      <c r="BL364" s="30" t="s">
        <v>1446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 x14ac:dyDescent="0.2">
      <c r="A365" s="30">
        <v>2592</v>
      </c>
      <c r="B365" s="30" t="s">
        <v>26</v>
      </c>
      <c r="C365" s="30" t="s">
        <v>820</v>
      </c>
      <c r="D365" s="30" t="s">
        <v>148</v>
      </c>
      <c r="E365" s="34" t="s">
        <v>1486</v>
      </c>
      <c r="F365" s="36" t="str">
        <f>IF(ISBLANK(Table2[[#This Row],[unique_id]]), "", PROPER(SUBSTITUTE(Table2[[#This Row],[unique_id]], "_", " ")))</f>
        <v>Template Server Eva Plug Proxy</v>
      </c>
      <c r="G365" s="30" t="s">
        <v>1487</v>
      </c>
      <c r="H365" s="30" t="s">
        <v>532</v>
      </c>
      <c r="I365" s="30" t="s">
        <v>291</v>
      </c>
      <c r="O365" s="31" t="s">
        <v>800</v>
      </c>
      <c r="P365" s="30"/>
      <c r="R365" s="30" t="s">
        <v>813</v>
      </c>
      <c r="S365" s="30" t="str">
        <f>Table2[[#This Row],[friendly_name]]</f>
        <v>Server Eva</v>
      </c>
      <c r="T365" s="34" t="s">
        <v>1126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38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1488</v>
      </c>
      <c r="BC365" s="38" t="s">
        <v>362</v>
      </c>
      <c r="BD365" s="30" t="s">
        <v>233</v>
      </c>
      <c r="BE365" s="30" t="s">
        <v>363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1485</v>
      </c>
      <c r="F366" s="36" t="str">
        <f>IF(ISBLANK(Table2[[#This Row],[unique_id]]), "", PROPER(SUBSTITUTE(Table2[[#This Row],[unique_id]], "_", " ")))</f>
        <v>Server Eva Plug</v>
      </c>
      <c r="G366" s="30" t="s">
        <v>1487</v>
      </c>
      <c r="H366" s="30" t="s">
        <v>532</v>
      </c>
      <c r="I366" s="30" t="s">
        <v>291</v>
      </c>
      <c r="M366" s="30" t="s">
        <v>257</v>
      </c>
      <c r="O366" s="31" t="s">
        <v>800</v>
      </c>
      <c r="P366" s="30"/>
      <c r="R366" s="30" t="s">
        <v>813</v>
      </c>
      <c r="S366" s="30" t="str">
        <f>Table2[[#This Row],[friendly_name]]</f>
        <v>Server Eva</v>
      </c>
      <c r="T366" s="34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252</v>
      </c>
      <c r="AG366" s="31"/>
      <c r="AH366" s="31"/>
      <c r="AR366" s="38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1488</v>
      </c>
      <c r="BC366" s="38" t="s">
        <v>362</v>
      </c>
      <c r="BD366" s="30" t="s">
        <v>233</v>
      </c>
      <c r="BE366" s="30" t="s">
        <v>363</v>
      </c>
      <c r="BF366" s="30" t="s">
        <v>28</v>
      </c>
      <c r="BI366" s="30" t="s">
        <v>1013</v>
      </c>
      <c r="BJ366" s="30" t="s">
        <v>1392</v>
      </c>
      <c r="BK366" s="30" t="s">
        <v>816</v>
      </c>
      <c r="BL366" s="30" t="s">
        <v>1447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 x14ac:dyDescent="0.2">
      <c r="A367" s="30">
        <v>2594</v>
      </c>
      <c r="B367" s="30" t="s">
        <v>26</v>
      </c>
      <c r="C367" s="30" t="s">
        <v>820</v>
      </c>
      <c r="D367" s="30" t="s">
        <v>148</v>
      </c>
      <c r="E367" s="34" t="s">
        <v>1133</v>
      </c>
      <c r="F367" s="36" t="str">
        <f>IF(ISBLANK(Table2[[#This Row],[unique_id]]), "", PROPER(SUBSTITUTE(Table2[[#This Row],[unique_id]], "_", " ")))</f>
        <v>Template Server Meg Plug Proxy</v>
      </c>
      <c r="G367" s="38" t="s">
        <v>817</v>
      </c>
      <c r="H367" s="30" t="s">
        <v>532</v>
      </c>
      <c r="I367" s="30" t="s">
        <v>291</v>
      </c>
      <c r="O367" s="31" t="s">
        <v>800</v>
      </c>
      <c r="P367" s="30"/>
      <c r="R367" s="30" t="s">
        <v>813</v>
      </c>
      <c r="S367" s="30" t="str">
        <f>Table2[[#This Row],[friendly_name]]</f>
        <v>Server Meg</v>
      </c>
      <c r="T367" s="34" t="s">
        <v>1126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38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1116</v>
      </c>
      <c r="BC367" s="38" t="s">
        <v>362</v>
      </c>
      <c r="BD367" s="30" t="s">
        <v>233</v>
      </c>
      <c r="BE367" s="30" t="s">
        <v>363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1134</v>
      </c>
      <c r="F368" s="36" t="str">
        <f>IF(ISBLANK(Table2[[#This Row],[unique_id]]), "", PROPER(SUBSTITUTE(Table2[[#This Row],[unique_id]], "_", " ")))</f>
        <v>Server Meg Plug</v>
      </c>
      <c r="G368" s="38" t="s">
        <v>817</v>
      </c>
      <c r="H368" s="30" t="s">
        <v>532</v>
      </c>
      <c r="I368" s="30" t="s">
        <v>291</v>
      </c>
      <c r="M368" s="30" t="s">
        <v>257</v>
      </c>
      <c r="O368" s="31" t="s">
        <v>800</v>
      </c>
      <c r="P368" s="30"/>
      <c r="R368" s="30" t="s">
        <v>813</v>
      </c>
      <c r="S368" s="30" t="str">
        <f>Table2[[#This Row],[friendly_name]]</f>
        <v>Server Meg</v>
      </c>
      <c r="T368" s="34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252</v>
      </c>
      <c r="AG368" s="31"/>
      <c r="AH368" s="31"/>
      <c r="AR368" s="38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1116</v>
      </c>
      <c r="BC368" s="38" t="s">
        <v>362</v>
      </c>
      <c r="BD368" s="30" t="s">
        <v>233</v>
      </c>
      <c r="BE368" s="30" t="s">
        <v>363</v>
      </c>
      <c r="BF368" s="30" t="s">
        <v>28</v>
      </c>
      <c r="BI368" s="30" t="s">
        <v>1013</v>
      </c>
      <c r="BJ368" s="30" t="s">
        <v>1392</v>
      </c>
      <c r="BK368" s="30" t="s">
        <v>815</v>
      </c>
      <c r="BL368" s="30" t="s">
        <v>1448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 x14ac:dyDescent="0.2">
      <c r="A369" s="30">
        <v>2596</v>
      </c>
      <c r="B369" s="30" t="s">
        <v>26</v>
      </c>
      <c r="C369" s="30" t="s">
        <v>820</v>
      </c>
      <c r="D369" s="30" t="s">
        <v>148</v>
      </c>
      <c r="E369" s="34" t="s">
        <v>1344</v>
      </c>
      <c r="F369" s="36" t="str">
        <f>IF(ISBLANK(Table2[[#This Row],[unique_id]]), "", PROPER(SUBSTITUTE(Table2[[#This Row],[unique_id]], "_", " ")))</f>
        <v>Template Server Lia Plug Proxy</v>
      </c>
      <c r="G369" s="30" t="s">
        <v>1345</v>
      </c>
      <c r="H369" s="30" t="s">
        <v>532</v>
      </c>
      <c r="I369" s="30" t="s">
        <v>291</v>
      </c>
      <c r="O369" s="31" t="s">
        <v>800</v>
      </c>
      <c r="P369" s="30" t="s">
        <v>165</v>
      </c>
      <c r="Q369" s="30" t="s">
        <v>772</v>
      </c>
      <c r="R369" s="30" t="s">
        <v>774</v>
      </c>
      <c r="S369" s="30" t="s">
        <v>1345</v>
      </c>
      <c r="T36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39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501</v>
      </c>
      <c r="BB369" s="30" t="s">
        <v>1346</v>
      </c>
      <c r="BC369" s="30" t="s">
        <v>361</v>
      </c>
      <c r="BD369" s="30" t="s">
        <v>233</v>
      </c>
      <c r="BE369" s="30" t="s">
        <v>364</v>
      </c>
      <c r="BF369" s="30" t="s">
        <v>501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1343</v>
      </c>
      <c r="F370" s="36" t="str">
        <f>IF(ISBLANK(Table2[[#This Row],[unique_id]]), "", PROPER(SUBSTITUTE(Table2[[#This Row],[unique_id]], "_", " ")))</f>
        <v>Server Lia Plug</v>
      </c>
      <c r="G370" s="30" t="s">
        <v>1345</v>
      </c>
      <c r="H370" s="30" t="s">
        <v>532</v>
      </c>
      <c r="I370" s="30" t="s">
        <v>291</v>
      </c>
      <c r="M370" s="30" t="s">
        <v>257</v>
      </c>
      <c r="O370" s="31" t="s">
        <v>800</v>
      </c>
      <c r="P370" s="30" t="s">
        <v>165</v>
      </c>
      <c r="Q370" s="30" t="s">
        <v>772</v>
      </c>
      <c r="R370" s="30" t="s">
        <v>774</v>
      </c>
      <c r="S370" s="30" t="s">
        <v>1345</v>
      </c>
      <c r="T370" s="34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252</v>
      </c>
      <c r="AG370" s="31"/>
      <c r="AH370" s="31"/>
      <c r="AT370" s="39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501</v>
      </c>
      <c r="BB370" s="30" t="s">
        <v>1346</v>
      </c>
      <c r="BC370" s="30" t="s">
        <v>361</v>
      </c>
      <c r="BD370" s="30" t="s">
        <v>233</v>
      </c>
      <c r="BE370" s="30" t="s">
        <v>364</v>
      </c>
      <c r="BF370" s="30" t="s">
        <v>501</v>
      </c>
      <c r="BI370" s="30" t="s">
        <v>1012</v>
      </c>
      <c r="BJ370" s="30" t="s">
        <v>1392</v>
      </c>
      <c r="BK370" s="30" t="s">
        <v>350</v>
      </c>
      <c r="BL370" s="30" t="s">
        <v>1449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 x14ac:dyDescent="0.2">
      <c r="A371" s="30">
        <v>2598</v>
      </c>
      <c r="B371" s="30" t="s">
        <v>26</v>
      </c>
      <c r="C371" s="30" t="s">
        <v>820</v>
      </c>
      <c r="D371" s="30" t="s">
        <v>148</v>
      </c>
      <c r="E371" s="34" t="s">
        <v>943</v>
      </c>
      <c r="F371" s="36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532</v>
      </c>
      <c r="I371" s="30" t="s">
        <v>291</v>
      </c>
      <c r="O371" s="31" t="s">
        <v>800</v>
      </c>
      <c r="P371" s="30"/>
      <c r="T37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39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1057</v>
      </c>
      <c r="BC371" s="30" t="s">
        <v>361</v>
      </c>
      <c r="BD371" s="30" t="s">
        <v>233</v>
      </c>
      <c r="BE371" s="30" t="s">
        <v>364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942</v>
      </c>
      <c r="F372" s="36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532</v>
      </c>
      <c r="I372" s="30" t="s">
        <v>291</v>
      </c>
      <c r="O372" s="31" t="s">
        <v>800</v>
      </c>
      <c r="P372" s="30"/>
      <c r="T372" s="3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39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1057</v>
      </c>
      <c r="BC372" s="30" t="s">
        <v>361</v>
      </c>
      <c r="BD372" s="30" t="s">
        <v>233</v>
      </c>
      <c r="BE372" s="30" t="s">
        <v>364</v>
      </c>
      <c r="BF372" s="30" t="s">
        <v>28</v>
      </c>
      <c r="BI372" s="30" t="s">
        <v>1013</v>
      </c>
      <c r="BJ372" s="30" t="s">
        <v>1392</v>
      </c>
      <c r="BK372" s="30" t="s">
        <v>357</v>
      </c>
      <c r="BL372" s="30" t="s">
        <v>1450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 x14ac:dyDescent="0.2">
      <c r="A373" s="30">
        <v>2600</v>
      </c>
      <c r="B373" s="30" t="s">
        <v>26</v>
      </c>
      <c r="C373" s="30" t="s">
        <v>820</v>
      </c>
      <c r="D373" s="30" t="s">
        <v>148</v>
      </c>
      <c r="E373" s="34" t="s">
        <v>1000</v>
      </c>
      <c r="F373" s="36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532</v>
      </c>
      <c r="I373" s="30" t="s">
        <v>291</v>
      </c>
      <c r="O373" s="31" t="s">
        <v>800</v>
      </c>
      <c r="P373" s="30" t="s">
        <v>165</v>
      </c>
      <c r="Q373" s="30" t="s">
        <v>772</v>
      </c>
      <c r="R373" s="30" t="s">
        <v>774</v>
      </c>
      <c r="S373" s="30" t="str">
        <f>Table2[[#This Row],[friendly_name]]</f>
        <v>Server Rack</v>
      </c>
      <c r="T373" s="34" t="s">
        <v>1128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39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1057</v>
      </c>
      <c r="BC373" s="30" t="s">
        <v>936</v>
      </c>
      <c r="BD373" s="30" t="s">
        <v>1173</v>
      </c>
      <c r="BE373" s="30" t="s">
        <v>908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 x14ac:dyDescent="0.2">
      <c r="A374" s="30">
        <v>2601</v>
      </c>
      <c r="B374" s="30" t="s">
        <v>26</v>
      </c>
      <c r="C374" s="30" t="s">
        <v>705</v>
      </c>
      <c r="D374" s="30" t="s">
        <v>134</v>
      </c>
      <c r="E374" s="30" t="s">
        <v>858</v>
      </c>
      <c r="F374" s="36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532</v>
      </c>
      <c r="I374" s="30" t="s">
        <v>291</v>
      </c>
      <c r="M374" s="30" t="s">
        <v>257</v>
      </c>
      <c r="O374" s="31" t="s">
        <v>800</v>
      </c>
      <c r="P374" s="30" t="s">
        <v>165</v>
      </c>
      <c r="Q374" s="30" t="s">
        <v>772</v>
      </c>
      <c r="R374" s="30" t="s">
        <v>774</v>
      </c>
      <c r="S374" s="30" t="str">
        <f>Table2[[#This Row],[friendly_name]]</f>
        <v>Server Rack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42" t="s">
        <v>1171</v>
      </c>
      <c r="AB374" s="30"/>
      <c r="AE374" s="30" t="s">
        <v>252</v>
      </c>
      <c r="AF374" s="30">
        <v>10</v>
      </c>
      <c r="AG374" s="31" t="s">
        <v>34</v>
      </c>
      <c r="AH374" s="31" t="s">
        <v>918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937</v>
      </c>
      <c r="AO374" s="30" t="s">
        <v>938</v>
      </c>
      <c r="AP374" s="30" t="s">
        <v>927</v>
      </c>
      <c r="AQ374" s="30" t="s">
        <v>928</v>
      </c>
      <c r="AR374" s="30" t="s">
        <v>1004</v>
      </c>
      <c r="AS374" s="30">
        <v>1</v>
      </c>
      <c r="AT374" s="40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1057</v>
      </c>
      <c r="BC374" s="30" t="s">
        <v>936</v>
      </c>
      <c r="BD374" s="30" t="s">
        <v>1173</v>
      </c>
      <c r="BE374" s="30" t="s">
        <v>908</v>
      </c>
      <c r="BF374" s="30" t="s">
        <v>28</v>
      </c>
      <c r="BJ374" s="30" t="s">
        <v>1392</v>
      </c>
      <c r="BK374" s="30" t="s">
        <v>935</v>
      </c>
      <c r="BL374" s="30" t="s">
        <v>1451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 x14ac:dyDescent="0.2">
      <c r="A375" s="30">
        <v>2602</v>
      </c>
      <c r="B375" s="30" t="s">
        <v>26</v>
      </c>
      <c r="C375" s="30" t="s">
        <v>705</v>
      </c>
      <c r="D375" s="30" t="s">
        <v>27</v>
      </c>
      <c r="E375" s="30" t="s">
        <v>1001</v>
      </c>
      <c r="F375" s="36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532</v>
      </c>
      <c r="I375" s="30" t="s">
        <v>291</v>
      </c>
      <c r="O375" s="31"/>
      <c r="P375" s="30"/>
      <c r="T375" s="34"/>
      <c r="U375" s="30"/>
      <c r="V375" s="31"/>
      <c r="W375" s="31"/>
      <c r="X375" s="31"/>
      <c r="Y375" s="31"/>
      <c r="Z375" s="31"/>
      <c r="AB375" s="30" t="s">
        <v>31</v>
      </c>
      <c r="AC375" s="30" t="s">
        <v>328</v>
      </c>
      <c r="AD375" s="30" t="s">
        <v>919</v>
      </c>
      <c r="AF375" s="30">
        <v>10</v>
      </c>
      <c r="AG375" s="31" t="s">
        <v>34</v>
      </c>
      <c r="AH375" s="31" t="s">
        <v>918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937</v>
      </c>
      <c r="AO375" s="30" t="s">
        <v>938</v>
      </c>
      <c r="AP375" s="30" t="s">
        <v>927</v>
      </c>
      <c r="AQ375" s="30" t="s">
        <v>928</v>
      </c>
      <c r="AR375" s="30" t="s">
        <v>1167</v>
      </c>
      <c r="AS375" s="30">
        <v>1</v>
      </c>
      <c r="AT375" s="40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1057</v>
      </c>
      <c r="BC375" s="30" t="s">
        <v>936</v>
      </c>
      <c r="BD375" s="30" t="s">
        <v>1173</v>
      </c>
      <c r="BE375" s="30" t="s">
        <v>908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0">
        <v>2603</v>
      </c>
      <c r="B376" s="30" t="s">
        <v>26</v>
      </c>
      <c r="C376" s="30" t="s">
        <v>705</v>
      </c>
      <c r="D376" s="30" t="s">
        <v>27</v>
      </c>
      <c r="E376" s="30" t="s">
        <v>1002</v>
      </c>
      <c r="F376" s="36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532</v>
      </c>
      <c r="I376" s="30" t="s">
        <v>291</v>
      </c>
      <c r="O376" s="31"/>
      <c r="P376" s="30"/>
      <c r="T376" s="34"/>
      <c r="U376" s="30"/>
      <c r="V376" s="31"/>
      <c r="W376" s="31"/>
      <c r="X376" s="31"/>
      <c r="Y376" s="31"/>
      <c r="Z376" s="31"/>
      <c r="AB376" s="30" t="s">
        <v>76</v>
      </c>
      <c r="AC376" s="30" t="s">
        <v>329</v>
      </c>
      <c r="AD376" s="30" t="s">
        <v>920</v>
      </c>
      <c r="AF376" s="30">
        <v>10</v>
      </c>
      <c r="AG376" s="31" t="s">
        <v>34</v>
      </c>
      <c r="AH376" s="31" t="s">
        <v>918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937</v>
      </c>
      <c r="AO376" s="30" t="s">
        <v>938</v>
      </c>
      <c r="AP376" s="30" t="s">
        <v>927</v>
      </c>
      <c r="AQ376" s="30" t="s">
        <v>928</v>
      </c>
      <c r="AR376" s="30" t="s">
        <v>1168</v>
      </c>
      <c r="AS376" s="30">
        <v>1</v>
      </c>
      <c r="AT376" s="4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1057</v>
      </c>
      <c r="BC376" s="30" t="s">
        <v>936</v>
      </c>
      <c r="BD376" s="30" t="s">
        <v>1173</v>
      </c>
      <c r="BE376" s="30" t="s">
        <v>908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 x14ac:dyDescent="0.2">
      <c r="A377" s="30">
        <v>2604</v>
      </c>
      <c r="B377" s="30" t="s">
        <v>26</v>
      </c>
      <c r="C377" s="30" t="s">
        <v>820</v>
      </c>
      <c r="D377" s="30" t="s">
        <v>148</v>
      </c>
      <c r="E377" s="34" t="s">
        <v>1015</v>
      </c>
      <c r="F377" s="36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532</v>
      </c>
      <c r="I377" s="30" t="s">
        <v>291</v>
      </c>
      <c r="O377" s="31" t="s">
        <v>800</v>
      </c>
      <c r="P377" s="30"/>
      <c r="T37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39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361</v>
      </c>
      <c r="BD377" s="30" t="s">
        <v>233</v>
      </c>
      <c r="BE377" s="30" t="s">
        <v>364</v>
      </c>
      <c r="BF377" s="30" t="s">
        <v>407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1016</v>
      </c>
      <c r="F378" s="36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532</v>
      </c>
      <c r="I378" s="30" t="s">
        <v>291</v>
      </c>
      <c r="O378" s="31" t="s">
        <v>800</v>
      </c>
      <c r="P378" s="30"/>
      <c r="T378" s="34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253</v>
      </c>
      <c r="AG378" s="31"/>
      <c r="AH378" s="31"/>
      <c r="AT378" s="39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361</v>
      </c>
      <c r="BD378" s="30" t="s">
        <v>233</v>
      </c>
      <c r="BE378" s="30" t="s">
        <v>364</v>
      </c>
      <c r="BF378" s="30" t="s">
        <v>407</v>
      </c>
      <c r="BI378" s="30" t="s">
        <v>1012</v>
      </c>
      <c r="BJ378" s="30" t="s">
        <v>1392</v>
      </c>
      <c r="BK378" s="30" t="s">
        <v>355</v>
      </c>
      <c r="BL378" s="30" t="s">
        <v>1452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 x14ac:dyDescent="0.2">
      <c r="A379" s="30">
        <v>2606</v>
      </c>
      <c r="B379" s="30" t="s">
        <v>26</v>
      </c>
      <c r="C379" s="30" t="s">
        <v>820</v>
      </c>
      <c r="D379" s="30" t="s">
        <v>148</v>
      </c>
      <c r="E379" s="34" t="s">
        <v>1157</v>
      </c>
      <c r="F379" s="36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532</v>
      </c>
      <c r="I379" s="30" t="s">
        <v>291</v>
      </c>
      <c r="O379" s="31" t="s">
        <v>800</v>
      </c>
      <c r="P379" s="30" t="s">
        <v>165</v>
      </c>
      <c r="Q379" s="30" t="s">
        <v>772</v>
      </c>
      <c r="R379" s="30" t="s">
        <v>774</v>
      </c>
      <c r="S379" s="30" t="str">
        <f>Table2[[#This Row],[friendly_name]]</f>
        <v>Network Switch</v>
      </c>
      <c r="T379" s="34" t="s">
        <v>1128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39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936</v>
      </c>
      <c r="BD379" s="30" t="s">
        <v>1173</v>
      </c>
      <c r="BE379" s="30" t="s">
        <v>908</v>
      </c>
      <c r="BF379" s="30" t="s">
        <v>407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0">
        <v>2607</v>
      </c>
      <c r="B380" s="30" t="s">
        <v>26</v>
      </c>
      <c r="C380" s="30" t="s">
        <v>705</v>
      </c>
      <c r="D380" s="30" t="s">
        <v>134</v>
      </c>
      <c r="E380" s="30" t="s">
        <v>1158</v>
      </c>
      <c r="F380" s="36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532</v>
      </c>
      <c r="I380" s="30" t="s">
        <v>291</v>
      </c>
      <c r="M380" s="30" t="s">
        <v>257</v>
      </c>
      <c r="O380" s="31" t="s">
        <v>800</v>
      </c>
      <c r="P380" s="30" t="s">
        <v>165</v>
      </c>
      <c r="Q380" s="30" t="s">
        <v>772</v>
      </c>
      <c r="R380" s="30" t="s">
        <v>774</v>
      </c>
      <c r="S380" s="30" t="str">
        <f>Table2[[#This Row],[friendly_name]]</f>
        <v>Network Switch</v>
      </c>
      <c r="T38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42" t="s">
        <v>1171</v>
      </c>
      <c r="AB380" s="30"/>
      <c r="AE380" s="30" t="s">
        <v>253</v>
      </c>
      <c r="AF380" s="30">
        <v>10</v>
      </c>
      <c r="AG380" s="31" t="s">
        <v>34</v>
      </c>
      <c r="AH380" s="31" t="s">
        <v>918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937</v>
      </c>
      <c r="AO380" s="30" t="s">
        <v>938</v>
      </c>
      <c r="AP380" s="30" t="s">
        <v>927</v>
      </c>
      <c r="AQ380" s="30" t="s">
        <v>928</v>
      </c>
      <c r="AR380" s="30" t="s">
        <v>1004</v>
      </c>
      <c r="AS380" s="30">
        <v>1</v>
      </c>
      <c r="AT380" s="40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936</v>
      </c>
      <c r="BD380" s="30" t="s">
        <v>1173</v>
      </c>
      <c r="BE380" s="30" t="s">
        <v>908</v>
      </c>
      <c r="BF380" s="30" t="s">
        <v>407</v>
      </c>
      <c r="BJ380" s="30" t="s">
        <v>1392</v>
      </c>
      <c r="BK380" s="41" t="s">
        <v>1017</v>
      </c>
      <c r="BL380" s="30" t="s">
        <v>1453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 x14ac:dyDescent="0.2">
      <c r="A381" s="30">
        <v>2608</v>
      </c>
      <c r="B381" s="30" t="s">
        <v>26</v>
      </c>
      <c r="C381" s="30" t="s">
        <v>705</v>
      </c>
      <c r="D381" s="30" t="s">
        <v>27</v>
      </c>
      <c r="E381" s="30" t="s">
        <v>1159</v>
      </c>
      <c r="F381" s="36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532</v>
      </c>
      <c r="I381" s="30" t="s">
        <v>291</v>
      </c>
      <c r="O381" s="31"/>
      <c r="P381" s="30"/>
      <c r="T381" s="34"/>
      <c r="U381" s="30"/>
      <c r="V381" s="31"/>
      <c r="W381" s="31"/>
      <c r="X381" s="31"/>
      <c r="Y381" s="31"/>
      <c r="Z381" s="31"/>
      <c r="AB381" s="30" t="s">
        <v>31</v>
      </c>
      <c r="AC381" s="30" t="s">
        <v>328</v>
      </c>
      <c r="AD381" s="30" t="s">
        <v>919</v>
      </c>
      <c r="AF381" s="30">
        <v>10</v>
      </c>
      <c r="AG381" s="31" t="s">
        <v>34</v>
      </c>
      <c r="AH381" s="31" t="s">
        <v>918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937</v>
      </c>
      <c r="AO381" s="30" t="s">
        <v>938</v>
      </c>
      <c r="AP381" s="30" t="s">
        <v>927</v>
      </c>
      <c r="AQ381" s="30" t="s">
        <v>928</v>
      </c>
      <c r="AR381" s="30" t="s">
        <v>1167</v>
      </c>
      <c r="AS381" s="30">
        <v>1</v>
      </c>
      <c r="AT381" s="4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936</v>
      </c>
      <c r="BD381" s="30" t="s">
        <v>1173</v>
      </c>
      <c r="BE381" s="30" t="s">
        <v>908</v>
      </c>
      <c r="BF381" s="30" t="s">
        <v>407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0">
        <v>2609</v>
      </c>
      <c r="B382" s="30" t="s">
        <v>26</v>
      </c>
      <c r="C382" s="30" t="s">
        <v>705</v>
      </c>
      <c r="D382" s="30" t="s">
        <v>27</v>
      </c>
      <c r="E382" s="30" t="s">
        <v>1160</v>
      </c>
      <c r="F382" s="36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532</v>
      </c>
      <c r="I382" s="30" t="s">
        <v>291</v>
      </c>
      <c r="O382" s="31"/>
      <c r="P382" s="30"/>
      <c r="T382" s="34"/>
      <c r="U382" s="30"/>
      <c r="V382" s="31"/>
      <c r="W382" s="31"/>
      <c r="X382" s="31"/>
      <c r="Y382" s="31"/>
      <c r="Z382" s="31"/>
      <c r="AB382" s="30" t="s">
        <v>76</v>
      </c>
      <c r="AC382" s="30" t="s">
        <v>329</v>
      </c>
      <c r="AD382" s="30" t="s">
        <v>920</v>
      </c>
      <c r="AF382" s="30">
        <v>10</v>
      </c>
      <c r="AG382" s="31" t="s">
        <v>34</v>
      </c>
      <c r="AH382" s="31" t="s">
        <v>918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937</v>
      </c>
      <c r="AO382" s="30" t="s">
        <v>938</v>
      </c>
      <c r="AP382" s="30" t="s">
        <v>927</v>
      </c>
      <c r="AQ382" s="30" t="s">
        <v>928</v>
      </c>
      <c r="AR382" s="30" t="s">
        <v>1168</v>
      </c>
      <c r="AS382" s="30">
        <v>1</v>
      </c>
      <c r="AT382" s="4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936</v>
      </c>
      <c r="BD382" s="30" t="s">
        <v>1173</v>
      </c>
      <c r="BE382" s="30" t="s">
        <v>908</v>
      </c>
      <c r="BF382" s="30" t="s">
        <v>407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 x14ac:dyDescent="0.2">
      <c r="A383" s="30">
        <v>2610</v>
      </c>
      <c r="B383" s="30" t="s">
        <v>26</v>
      </c>
      <c r="C383" s="30" t="s">
        <v>820</v>
      </c>
      <c r="D383" s="30" t="s">
        <v>148</v>
      </c>
      <c r="E383" s="34" t="s">
        <v>1003</v>
      </c>
      <c r="F383" s="36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532</v>
      </c>
      <c r="I383" s="30" t="s">
        <v>291</v>
      </c>
      <c r="O383" s="31" t="s">
        <v>800</v>
      </c>
      <c r="P383" s="30"/>
      <c r="R383" s="30" t="s">
        <v>814</v>
      </c>
      <c r="S383" s="30" t="str">
        <f>Table2[[#This Row],[friendly_name]]</f>
        <v>Internet Modem</v>
      </c>
      <c r="T383" s="34" t="s">
        <v>1126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39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1062</v>
      </c>
      <c r="BC383" s="38" t="s">
        <v>362</v>
      </c>
      <c r="BD383" s="30" t="s">
        <v>233</v>
      </c>
      <c r="BE383" s="30" t="s">
        <v>363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859</v>
      </c>
      <c r="F384" s="36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532</v>
      </c>
      <c r="I384" s="30" t="s">
        <v>291</v>
      </c>
      <c r="M384" s="30" t="s">
        <v>257</v>
      </c>
      <c r="O384" s="31" t="s">
        <v>800</v>
      </c>
      <c r="P384" s="30"/>
      <c r="R384" s="30" t="s">
        <v>814</v>
      </c>
      <c r="S384" s="30" t="str">
        <f>Table2[[#This Row],[friendly_name]]</f>
        <v>Internet Modem</v>
      </c>
      <c r="T384" s="34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254</v>
      </c>
      <c r="AG384" s="31"/>
      <c r="AH384" s="31"/>
      <c r="AT384" s="39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1062</v>
      </c>
      <c r="BC384" s="38" t="s">
        <v>362</v>
      </c>
      <c r="BD384" s="30" t="s">
        <v>233</v>
      </c>
      <c r="BE384" s="30" t="s">
        <v>363</v>
      </c>
      <c r="BF384" s="30" t="s">
        <v>28</v>
      </c>
      <c r="BI384" s="30" t="s">
        <v>1012</v>
      </c>
      <c r="BJ384" s="30" t="s">
        <v>1392</v>
      </c>
      <c r="BK384" s="30" t="s">
        <v>356</v>
      </c>
      <c r="BL384" s="30" t="s">
        <v>1454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 x14ac:dyDescent="0.2">
      <c r="A385" s="30">
        <v>2612</v>
      </c>
      <c r="B385" s="30" t="s">
        <v>26</v>
      </c>
      <c r="C385" s="30" t="s">
        <v>705</v>
      </c>
      <c r="D385" s="30" t="s">
        <v>129</v>
      </c>
      <c r="E385" s="30" t="s">
        <v>909</v>
      </c>
      <c r="F385" s="36" t="str">
        <f>IF(ISBLANK(Table2[[#This Row],[unique_id]]), "", PROPER(SUBSTITUTE(Table2[[#This Row],[unique_id]], "_", " ")))</f>
        <v>Rack Fans Plug</v>
      </c>
      <c r="G385" s="30" t="s">
        <v>595</v>
      </c>
      <c r="H385" s="30" t="s">
        <v>532</v>
      </c>
      <c r="I385" s="30" t="s">
        <v>291</v>
      </c>
      <c r="M385" s="30" t="s">
        <v>257</v>
      </c>
      <c r="O385" s="31" t="s">
        <v>800</v>
      </c>
      <c r="P385" s="30"/>
      <c r="T385" s="34" t="s">
        <v>1005</v>
      </c>
      <c r="U385" s="30"/>
      <c r="V385" s="31"/>
      <c r="W385" s="31"/>
      <c r="X385" s="31"/>
      <c r="Y385" s="31"/>
      <c r="Z385" s="31"/>
      <c r="AA385" s="31" t="s">
        <v>1172</v>
      </c>
      <c r="AB385" s="30"/>
      <c r="AE385" s="30" t="s">
        <v>597</v>
      </c>
      <c r="AF385" s="30">
        <v>10</v>
      </c>
      <c r="AG385" s="31" t="s">
        <v>34</v>
      </c>
      <c r="AH385" s="31" t="s">
        <v>918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937</v>
      </c>
      <c r="AO385" s="30" t="s">
        <v>938</v>
      </c>
      <c r="AP385" s="30" t="s">
        <v>927</v>
      </c>
      <c r="AQ385" s="30" t="s">
        <v>928</v>
      </c>
      <c r="AR385" s="30" t="s">
        <v>1004</v>
      </c>
      <c r="AS385" s="30">
        <v>1</v>
      </c>
      <c r="AT385" s="40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38" t="s">
        <v>779</v>
      </c>
      <c r="BD385" s="30" t="s">
        <v>1173</v>
      </c>
      <c r="BE385" s="30" t="s">
        <v>908</v>
      </c>
      <c r="BF385" s="30" t="s">
        <v>28</v>
      </c>
      <c r="BJ385" s="30" t="s">
        <v>1392</v>
      </c>
      <c r="BK385" s="30" t="s">
        <v>596</v>
      </c>
      <c r="BL385" s="30" t="s">
        <v>1455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0">
        <v>2613</v>
      </c>
      <c r="B386" s="30" t="s">
        <v>26</v>
      </c>
      <c r="C386" s="30" t="s">
        <v>379</v>
      </c>
      <c r="D386" s="30" t="s">
        <v>134</v>
      </c>
      <c r="E386" s="38" t="s">
        <v>621</v>
      </c>
      <c r="F386" s="36" t="str">
        <f>IF(ISBLANK(Table2[[#This Row],[unique_id]]), "", PROPER(SUBSTITUTE(Table2[[#This Row],[unique_id]], "_", " ")))</f>
        <v>Deck Fans Outlet</v>
      </c>
      <c r="G386" s="30" t="s">
        <v>624</v>
      </c>
      <c r="H386" s="30" t="s">
        <v>532</v>
      </c>
      <c r="I386" s="30" t="s">
        <v>291</v>
      </c>
      <c r="M386" s="30" t="s">
        <v>257</v>
      </c>
      <c r="O386" s="31" t="s">
        <v>800</v>
      </c>
      <c r="P386" s="30" t="s">
        <v>165</v>
      </c>
      <c r="Q386" s="30" t="s">
        <v>772</v>
      </c>
      <c r="R386" s="30" t="s">
        <v>774</v>
      </c>
      <c r="S386" s="30" t="s">
        <v>831</v>
      </c>
      <c r="T386" s="34" t="s">
        <v>830</v>
      </c>
      <c r="U386" s="30"/>
      <c r="V386" s="31"/>
      <c r="W386" s="31" t="s">
        <v>495</v>
      </c>
      <c r="X386" s="31"/>
      <c r="Y386" s="42" t="s">
        <v>769</v>
      </c>
      <c r="Z386" s="31"/>
      <c r="AB386" s="30"/>
      <c r="AE386" s="30" t="s">
        <v>251</v>
      </c>
      <c r="AG386" s="31"/>
      <c r="AH386" s="31"/>
      <c r="AT3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4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4" t="s">
        <v>1052</v>
      </c>
      <c r="BC386" s="34" t="s">
        <v>626</v>
      </c>
      <c r="BD386" s="30" t="s">
        <v>379</v>
      </c>
      <c r="BE386" s="34" t="s">
        <v>627</v>
      </c>
      <c r="BF386" s="30" t="s">
        <v>359</v>
      </c>
      <c r="BK386" s="30" t="s">
        <v>628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30">
        <v>2614</v>
      </c>
      <c r="B387" s="30" t="s">
        <v>26</v>
      </c>
      <c r="C387" s="30" t="s">
        <v>379</v>
      </c>
      <c r="D387" s="30" t="s">
        <v>134</v>
      </c>
      <c r="E387" s="38" t="s">
        <v>622</v>
      </c>
      <c r="F387" s="36" t="str">
        <f>IF(ISBLANK(Table2[[#This Row],[unique_id]]), "", PROPER(SUBSTITUTE(Table2[[#This Row],[unique_id]], "_", " ")))</f>
        <v>Kitchen Fan Outlet</v>
      </c>
      <c r="G387" s="30" t="s">
        <v>623</v>
      </c>
      <c r="H387" s="30" t="s">
        <v>532</v>
      </c>
      <c r="I387" s="30" t="s">
        <v>291</v>
      </c>
      <c r="M387" s="30" t="s">
        <v>257</v>
      </c>
      <c r="O387" s="31" t="s">
        <v>800</v>
      </c>
      <c r="P387" s="30" t="s">
        <v>165</v>
      </c>
      <c r="Q387" s="30" t="s">
        <v>772</v>
      </c>
      <c r="R387" s="30" t="s">
        <v>774</v>
      </c>
      <c r="S387" s="30" t="s">
        <v>831</v>
      </c>
      <c r="T387" s="34" t="s">
        <v>830</v>
      </c>
      <c r="U387" s="30"/>
      <c r="V387" s="31"/>
      <c r="W387" s="31" t="s">
        <v>495</v>
      </c>
      <c r="X387" s="31"/>
      <c r="Y387" s="42" t="s">
        <v>769</v>
      </c>
      <c r="Z387" s="31"/>
      <c r="AB387" s="30"/>
      <c r="AE387" s="30" t="s">
        <v>251</v>
      </c>
      <c r="AG387" s="31"/>
      <c r="AH387" s="31"/>
      <c r="AT3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4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4" t="s">
        <v>1053</v>
      </c>
      <c r="BC387" s="34" t="s">
        <v>626</v>
      </c>
      <c r="BD387" s="30" t="s">
        <v>379</v>
      </c>
      <c r="BE387" s="34" t="s">
        <v>627</v>
      </c>
      <c r="BF387" s="30" t="s">
        <v>206</v>
      </c>
      <c r="BK387" s="30" t="s">
        <v>629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30">
        <v>2615</v>
      </c>
      <c r="B388" s="30" t="s">
        <v>26</v>
      </c>
      <c r="C388" s="30" t="s">
        <v>379</v>
      </c>
      <c r="D388" s="30" t="s">
        <v>134</v>
      </c>
      <c r="E388" s="38" t="s">
        <v>620</v>
      </c>
      <c r="F388" s="36" t="str">
        <f>IF(ISBLANK(Table2[[#This Row],[unique_id]]), "", PROPER(SUBSTITUTE(Table2[[#This Row],[unique_id]], "_", " ")))</f>
        <v>Edwin Wardrobe Outlet</v>
      </c>
      <c r="G388" s="30" t="s">
        <v>630</v>
      </c>
      <c r="H388" s="30" t="s">
        <v>532</v>
      </c>
      <c r="I388" s="30" t="s">
        <v>291</v>
      </c>
      <c r="M388" s="30" t="s">
        <v>257</v>
      </c>
      <c r="O388" s="31" t="s">
        <v>800</v>
      </c>
      <c r="P388" s="30" t="s">
        <v>165</v>
      </c>
      <c r="Q388" s="30" t="s">
        <v>772</v>
      </c>
      <c r="R388" s="30" t="s">
        <v>774</v>
      </c>
      <c r="S388" s="30" t="s">
        <v>831</v>
      </c>
      <c r="T388" s="34" t="s">
        <v>830</v>
      </c>
      <c r="U388" s="30"/>
      <c r="V388" s="31"/>
      <c r="W388" s="31" t="s">
        <v>495</v>
      </c>
      <c r="X388" s="31"/>
      <c r="Y388" s="42" t="s">
        <v>769</v>
      </c>
      <c r="Z388" s="42"/>
      <c r="AA388" s="42"/>
      <c r="AB388" s="30"/>
      <c r="AE388" s="30" t="s">
        <v>251</v>
      </c>
      <c r="AG388" s="31"/>
      <c r="AH388" s="31"/>
      <c r="AT3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4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4" t="s">
        <v>1054</v>
      </c>
      <c r="BC388" s="34" t="s">
        <v>626</v>
      </c>
      <c r="BD388" s="30" t="s">
        <v>379</v>
      </c>
      <c r="BE388" s="34" t="s">
        <v>627</v>
      </c>
      <c r="BF388" s="30" t="s">
        <v>127</v>
      </c>
      <c r="BK388" s="30" t="s">
        <v>625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 x14ac:dyDescent="0.2">
      <c r="A389" s="30">
        <v>2616</v>
      </c>
      <c r="B389" s="30" t="s">
        <v>26</v>
      </c>
      <c r="C389" s="30" t="s">
        <v>456</v>
      </c>
      <c r="D389" s="30" t="s">
        <v>27</v>
      </c>
      <c r="E389" s="30" t="s">
        <v>826</v>
      </c>
      <c r="F389" s="36" t="str">
        <f>IF(ISBLANK(Table2[[#This Row],[unique_id]]), "", PROPER(SUBSTITUTE(Table2[[#This Row],[unique_id]], "_", " ")))</f>
        <v>Garden Repeater Linkquality</v>
      </c>
      <c r="G389" s="30" t="s">
        <v>709</v>
      </c>
      <c r="H389" s="30" t="s">
        <v>532</v>
      </c>
      <c r="I389" s="30" t="s">
        <v>291</v>
      </c>
      <c r="O389" s="31" t="s">
        <v>800</v>
      </c>
      <c r="P389" s="30" t="s">
        <v>165</v>
      </c>
      <c r="Q389" s="30" t="s">
        <v>772</v>
      </c>
      <c r="R389" s="30" t="s">
        <v>774</v>
      </c>
      <c r="S389" s="30" t="s">
        <v>831</v>
      </c>
      <c r="T389" s="34" t="s">
        <v>829</v>
      </c>
      <c r="U389" s="30"/>
      <c r="V389" s="31"/>
      <c r="W389" s="31" t="s">
        <v>495</v>
      </c>
      <c r="X389" s="31"/>
      <c r="Y389" s="42" t="s">
        <v>769</v>
      </c>
      <c r="Z389" s="31"/>
      <c r="AB389" s="30"/>
      <c r="AG389" s="31"/>
      <c r="AH389" s="31"/>
      <c r="AT3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1026</v>
      </c>
      <c r="BC389" s="38" t="s">
        <v>707</v>
      </c>
      <c r="BD389" s="30" t="s">
        <v>456</v>
      </c>
      <c r="BE389" s="30" t="s">
        <v>706</v>
      </c>
      <c r="BF389" s="30" t="s">
        <v>582</v>
      </c>
      <c r="BK389" s="30" t="s">
        <v>708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 x14ac:dyDescent="0.2">
      <c r="A390" s="30">
        <v>2617</v>
      </c>
      <c r="B390" s="30" t="s">
        <v>26</v>
      </c>
      <c r="C390" s="30" t="s">
        <v>456</v>
      </c>
      <c r="D390" s="30" t="s">
        <v>27</v>
      </c>
      <c r="E390" s="30" t="s">
        <v>827</v>
      </c>
      <c r="F390" s="36" t="str">
        <f>IF(ISBLANK(Table2[[#This Row],[unique_id]]), "", PROPER(SUBSTITUTE(Table2[[#This Row],[unique_id]], "_", " ")))</f>
        <v>Landing Repeater Linkquality</v>
      </c>
      <c r="G390" s="30" t="s">
        <v>711</v>
      </c>
      <c r="H390" s="30" t="s">
        <v>532</v>
      </c>
      <c r="I390" s="30" t="s">
        <v>291</v>
      </c>
      <c r="O390" s="31" t="s">
        <v>800</v>
      </c>
      <c r="P390" s="30" t="s">
        <v>165</v>
      </c>
      <c r="Q390" s="30" t="s">
        <v>772</v>
      </c>
      <c r="R390" s="30" t="s">
        <v>774</v>
      </c>
      <c r="S390" s="30" t="s">
        <v>831</v>
      </c>
      <c r="T390" s="34" t="s">
        <v>829</v>
      </c>
      <c r="U390" s="30"/>
      <c r="V390" s="31"/>
      <c r="W390" s="31" t="s">
        <v>495</v>
      </c>
      <c r="X390" s="31"/>
      <c r="Y390" s="42" t="s">
        <v>769</v>
      </c>
      <c r="Z390" s="31"/>
      <c r="AB390" s="30"/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1026</v>
      </c>
      <c r="BC390" s="38" t="s">
        <v>707</v>
      </c>
      <c r="BD390" s="30" t="s">
        <v>456</v>
      </c>
      <c r="BE390" s="30" t="s">
        <v>706</v>
      </c>
      <c r="BF390" s="30" t="s">
        <v>565</v>
      </c>
      <c r="BK390" s="30" t="s">
        <v>713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 x14ac:dyDescent="0.2">
      <c r="A391" s="30">
        <v>2618</v>
      </c>
      <c r="B391" s="30" t="s">
        <v>26</v>
      </c>
      <c r="C391" s="30" t="s">
        <v>456</v>
      </c>
      <c r="D391" s="30" t="s">
        <v>27</v>
      </c>
      <c r="E391" s="30" t="s">
        <v>828</v>
      </c>
      <c r="F391" s="36" t="str">
        <f>IF(ISBLANK(Table2[[#This Row],[unique_id]]), "", PROPER(SUBSTITUTE(Table2[[#This Row],[unique_id]], "_", " ")))</f>
        <v>Driveway Repeater Linkquality</v>
      </c>
      <c r="G391" s="30" t="s">
        <v>710</v>
      </c>
      <c r="H391" s="30" t="s">
        <v>532</v>
      </c>
      <c r="I391" s="30" t="s">
        <v>291</v>
      </c>
      <c r="O391" s="31" t="s">
        <v>800</v>
      </c>
      <c r="P391" s="30" t="s">
        <v>165</v>
      </c>
      <c r="Q391" s="30" t="s">
        <v>772</v>
      </c>
      <c r="R391" s="30" t="s">
        <v>774</v>
      </c>
      <c r="S391" s="30" t="s">
        <v>831</v>
      </c>
      <c r="T391" s="34" t="s">
        <v>829</v>
      </c>
      <c r="U391" s="30"/>
      <c r="V391" s="31"/>
      <c r="W391" s="31" t="s">
        <v>495</v>
      </c>
      <c r="X391" s="31"/>
      <c r="Y391" s="42" t="s">
        <v>769</v>
      </c>
      <c r="Z391" s="31"/>
      <c r="AB391" s="30"/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1026</v>
      </c>
      <c r="BC391" s="38" t="s">
        <v>707</v>
      </c>
      <c r="BD391" s="30" t="s">
        <v>456</v>
      </c>
      <c r="BE391" s="30" t="s">
        <v>706</v>
      </c>
      <c r="BF391" s="30" t="s">
        <v>712</v>
      </c>
      <c r="BK391" s="30" t="s">
        <v>714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907</v>
      </c>
      <c r="F392" s="36" t="str">
        <f>IF(ISBLANK(Table2[[#This Row],[unique_id]]), "", PROPER(SUBSTITUTE(Table2[[#This Row],[unique_id]], "_", " ")))</f>
        <v>Lighting Reset Adaptive Lighting All</v>
      </c>
      <c r="G392" s="30" t="s">
        <v>802</v>
      </c>
      <c r="H392" s="30" t="s">
        <v>550</v>
      </c>
      <c r="I392" s="30" t="s">
        <v>291</v>
      </c>
      <c r="M392" s="30" t="s">
        <v>257</v>
      </c>
      <c r="O392" s="31"/>
      <c r="P392" s="30"/>
      <c r="T392" s="34"/>
      <c r="U392" s="30"/>
      <c r="V392" s="31"/>
      <c r="W392" s="31"/>
      <c r="X392" s="31"/>
      <c r="Y392" s="31"/>
      <c r="Z392" s="31"/>
      <c r="AB392" s="30"/>
      <c r="AE392" s="30" t="s">
        <v>292</v>
      </c>
      <c r="AG392" s="31"/>
      <c r="AH392" s="31"/>
      <c r="AT392" s="39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6" t="s">
        <v>537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195</v>
      </c>
      <c r="H393" s="30" t="s">
        <v>550</v>
      </c>
      <c r="I393" s="30" t="s">
        <v>291</v>
      </c>
      <c r="J393" s="30" t="s">
        <v>536</v>
      </c>
      <c r="M393" s="30" t="s">
        <v>257</v>
      </c>
      <c r="O393" s="31"/>
      <c r="P393" s="30"/>
      <c r="T393" s="34"/>
      <c r="U393" s="30"/>
      <c r="V393" s="31"/>
      <c r="W393" s="31"/>
      <c r="X393" s="31"/>
      <c r="Y393" s="31"/>
      <c r="Z393" s="31"/>
      <c r="AB393" s="30"/>
      <c r="AE393" s="30" t="s">
        <v>292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697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6" t="s">
        <v>531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205</v>
      </c>
      <c r="H394" s="30" t="s">
        <v>550</v>
      </c>
      <c r="I394" s="30" t="s">
        <v>291</v>
      </c>
      <c r="J394" s="30" t="s">
        <v>536</v>
      </c>
      <c r="M394" s="30" t="s">
        <v>257</v>
      </c>
      <c r="O394" s="31"/>
      <c r="P394" s="30"/>
      <c r="T394" s="34"/>
      <c r="U394" s="30"/>
      <c r="V394" s="31"/>
      <c r="W394" s="31"/>
      <c r="X394" s="31"/>
      <c r="Y394" s="31"/>
      <c r="Z394" s="31"/>
      <c r="AB394" s="30"/>
      <c r="AE394" s="30" t="s">
        <v>292</v>
      </c>
      <c r="AG394" s="31"/>
      <c r="AH394" s="31"/>
      <c r="AT394" s="39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697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6" t="s">
        <v>538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413</v>
      </c>
      <c r="H395" s="30" t="s">
        <v>550</v>
      </c>
      <c r="I395" s="30" t="s">
        <v>291</v>
      </c>
      <c r="J395" s="30" t="s">
        <v>549</v>
      </c>
      <c r="M395" s="30" t="s">
        <v>257</v>
      </c>
      <c r="O395" s="31"/>
      <c r="P395" s="30"/>
      <c r="T395" s="34"/>
      <c r="U395" s="30"/>
      <c r="V395" s="31"/>
      <c r="W395" s="31"/>
      <c r="X395" s="31"/>
      <c r="Y395" s="31"/>
      <c r="Z395" s="31"/>
      <c r="AB395" s="30"/>
      <c r="AE395" s="30" t="s">
        <v>292</v>
      </c>
      <c r="AG395" s="31"/>
      <c r="AH395" s="31"/>
      <c r="AT395" s="39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697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6" t="s">
        <v>539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200</v>
      </c>
      <c r="H396" s="30" t="s">
        <v>550</v>
      </c>
      <c r="I396" s="30" t="s">
        <v>291</v>
      </c>
      <c r="J396" s="30" t="s">
        <v>557</v>
      </c>
      <c r="M396" s="30" t="s">
        <v>257</v>
      </c>
      <c r="O396" s="31"/>
      <c r="P396" s="30"/>
      <c r="T396" s="34"/>
      <c r="U396" s="30"/>
      <c r="V396" s="31"/>
      <c r="W396" s="31"/>
      <c r="X396" s="31"/>
      <c r="Y396" s="31"/>
      <c r="Z396" s="31"/>
      <c r="AB396" s="30"/>
      <c r="AE396" s="30" t="s">
        <v>292</v>
      </c>
      <c r="AG396" s="31"/>
      <c r="AH396" s="31"/>
      <c r="AT396" s="39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408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6" t="s">
        <v>891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876</v>
      </c>
      <c r="H397" s="30" t="s">
        <v>550</v>
      </c>
      <c r="I397" s="30" t="s">
        <v>291</v>
      </c>
      <c r="J397" s="30" t="s">
        <v>892</v>
      </c>
      <c r="M397" s="30" t="s">
        <v>257</v>
      </c>
      <c r="O397" s="31"/>
      <c r="P397" s="30"/>
      <c r="T397" s="34"/>
      <c r="U397" s="30"/>
      <c r="V397" s="31"/>
      <c r="W397" s="31"/>
      <c r="X397" s="31"/>
      <c r="Y397" s="31"/>
      <c r="Z397" s="31"/>
      <c r="AB397" s="30"/>
      <c r="AE397" s="30" t="s">
        <v>292</v>
      </c>
      <c r="AG397" s="31"/>
      <c r="AH397" s="31"/>
      <c r="AT397" s="39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408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6" t="s">
        <v>540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0" t="s">
        <v>550</v>
      </c>
      <c r="I398" s="30" t="s">
        <v>291</v>
      </c>
      <c r="J398" s="30" t="s">
        <v>557</v>
      </c>
      <c r="M398" s="30" t="s">
        <v>257</v>
      </c>
      <c r="O398" s="31"/>
      <c r="P398" s="30"/>
      <c r="T398" s="34"/>
      <c r="U398" s="30"/>
      <c r="V398" s="31"/>
      <c r="W398" s="31"/>
      <c r="X398" s="31"/>
      <c r="Y398" s="31"/>
      <c r="Z398" s="31"/>
      <c r="AB398" s="30"/>
      <c r="AE398" s="30" t="s">
        <v>292</v>
      </c>
      <c r="AG398" s="31"/>
      <c r="AH398" s="31"/>
      <c r="AT398" s="39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6" t="s">
        <v>541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207</v>
      </c>
      <c r="H399" s="30" t="s">
        <v>550</v>
      </c>
      <c r="I399" s="30" t="s">
        <v>291</v>
      </c>
      <c r="J399" s="30" t="s">
        <v>557</v>
      </c>
      <c r="M399" s="30" t="s">
        <v>257</v>
      </c>
      <c r="O399" s="31"/>
      <c r="P399" s="30"/>
      <c r="T399" s="34"/>
      <c r="U399" s="30"/>
      <c r="V399" s="31"/>
      <c r="W399" s="31"/>
      <c r="X399" s="31"/>
      <c r="Y399" s="31"/>
      <c r="Z399" s="31"/>
      <c r="AB399" s="30"/>
      <c r="AE399" s="30" t="s">
        <v>292</v>
      </c>
      <c r="AG399" s="31"/>
      <c r="AH399" s="31"/>
      <c r="AT399" s="39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6" t="s">
        <v>592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562</v>
      </c>
      <c r="H400" s="30" t="s">
        <v>550</v>
      </c>
      <c r="I400" s="30" t="s">
        <v>291</v>
      </c>
      <c r="J400" s="30" t="s">
        <v>536</v>
      </c>
      <c r="M400" s="30" t="s">
        <v>257</v>
      </c>
      <c r="O400" s="31"/>
      <c r="P400" s="30"/>
      <c r="T400" s="34"/>
      <c r="U400" s="30"/>
      <c r="V400" s="31"/>
      <c r="W400" s="31"/>
      <c r="X400" s="31"/>
      <c r="Y400" s="31"/>
      <c r="Z400" s="31"/>
      <c r="AB400" s="30"/>
      <c r="AE400" s="30" t="s">
        <v>292</v>
      </c>
      <c r="AG400" s="31"/>
      <c r="AH400" s="31"/>
      <c r="AT400" s="39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697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6" t="s">
        <v>542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196</v>
      </c>
      <c r="H401" s="30" t="s">
        <v>550</v>
      </c>
      <c r="I401" s="30" t="s">
        <v>291</v>
      </c>
      <c r="J401" s="30" t="s">
        <v>557</v>
      </c>
      <c r="M401" s="30" t="s">
        <v>257</v>
      </c>
      <c r="O401" s="31"/>
      <c r="P401" s="30"/>
      <c r="T401" s="34"/>
      <c r="U401" s="30"/>
      <c r="V401" s="31"/>
      <c r="W401" s="31"/>
      <c r="X401" s="31"/>
      <c r="Y401" s="31"/>
      <c r="Z401" s="31"/>
      <c r="AB401" s="30"/>
      <c r="AE401" s="30" t="s">
        <v>292</v>
      </c>
      <c r="AG401" s="31"/>
      <c r="AH401" s="31"/>
      <c r="AT401" s="39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6" t="s">
        <v>893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885</v>
      </c>
      <c r="H402" s="30" t="s">
        <v>550</v>
      </c>
      <c r="I402" s="30" t="s">
        <v>291</v>
      </c>
      <c r="J402" s="30" t="s">
        <v>895</v>
      </c>
      <c r="M402" s="30" t="s">
        <v>257</v>
      </c>
      <c r="O402" s="31"/>
      <c r="P402" s="30"/>
      <c r="T402" s="34"/>
      <c r="U402" s="30"/>
      <c r="V402" s="31"/>
      <c r="W402" s="31"/>
      <c r="X402" s="31"/>
      <c r="Y402" s="31"/>
      <c r="Z402" s="31"/>
      <c r="AB402" s="30"/>
      <c r="AE402" s="30" t="s">
        <v>292</v>
      </c>
      <c r="AG402" s="31"/>
      <c r="AH402" s="31"/>
      <c r="AT402" s="39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6" t="s">
        <v>894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886</v>
      </c>
      <c r="H403" s="30" t="s">
        <v>550</v>
      </c>
      <c r="I403" s="30" t="s">
        <v>291</v>
      </c>
      <c r="J403" s="30" t="s">
        <v>896</v>
      </c>
      <c r="M403" s="30" t="s">
        <v>257</v>
      </c>
      <c r="O403" s="31"/>
      <c r="P403" s="30"/>
      <c r="T403" s="34"/>
      <c r="U403" s="30"/>
      <c r="V403" s="31"/>
      <c r="W403" s="31"/>
      <c r="X403" s="31"/>
      <c r="Y403" s="31"/>
      <c r="Z403" s="31"/>
      <c r="AB403" s="30"/>
      <c r="AE403" s="30" t="s">
        <v>292</v>
      </c>
      <c r="AG403" s="31"/>
      <c r="AH403" s="31"/>
      <c r="AT403" s="39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6" t="s">
        <v>897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754</v>
      </c>
      <c r="H404" s="30" t="s">
        <v>550</v>
      </c>
      <c r="I404" s="30" t="s">
        <v>291</v>
      </c>
      <c r="J404" s="30" t="s">
        <v>536</v>
      </c>
      <c r="M404" s="30" t="s">
        <v>257</v>
      </c>
      <c r="O404" s="31"/>
      <c r="P404" s="30"/>
      <c r="T404" s="34"/>
      <c r="U404" s="30"/>
      <c r="V404" s="31"/>
      <c r="W404" s="31"/>
      <c r="X404" s="31"/>
      <c r="Y404" s="31"/>
      <c r="Z404" s="31"/>
      <c r="AB404" s="30"/>
      <c r="AE404" s="30" t="s">
        <v>292</v>
      </c>
      <c r="AG404" s="31"/>
      <c r="AH404" s="31"/>
      <c r="AT404" s="39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358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6" t="s">
        <v>543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202</v>
      </c>
      <c r="H405" s="30" t="s">
        <v>550</v>
      </c>
      <c r="I405" s="30" t="s">
        <v>291</v>
      </c>
      <c r="J405" s="30" t="s">
        <v>557</v>
      </c>
      <c r="M405" s="30" t="s">
        <v>257</v>
      </c>
      <c r="O405" s="31"/>
      <c r="P405" s="30"/>
      <c r="T405" s="34"/>
      <c r="U405" s="30"/>
      <c r="V405" s="31"/>
      <c r="W405" s="31"/>
      <c r="X405" s="31"/>
      <c r="Y405" s="31"/>
      <c r="Z405" s="31"/>
      <c r="AB405" s="30"/>
      <c r="AE405" s="30" t="s">
        <v>292</v>
      </c>
      <c r="AG405" s="31"/>
      <c r="AH405" s="31"/>
      <c r="AT405" s="39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6" t="s">
        <v>544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204</v>
      </c>
      <c r="H406" s="30" t="s">
        <v>550</v>
      </c>
      <c r="I406" s="30" t="s">
        <v>291</v>
      </c>
      <c r="J406" s="30" t="s">
        <v>557</v>
      </c>
      <c r="M406" s="30" t="s">
        <v>257</v>
      </c>
      <c r="O406" s="31"/>
      <c r="P406" s="30"/>
      <c r="T406" s="34"/>
      <c r="U406" s="30"/>
      <c r="V406" s="31"/>
      <c r="W406" s="31"/>
      <c r="X406" s="31"/>
      <c r="Y406" s="31"/>
      <c r="Z406" s="31"/>
      <c r="AB406" s="30"/>
      <c r="AE406" s="30" t="s">
        <v>292</v>
      </c>
      <c r="AG406" s="31"/>
      <c r="AH406" s="31"/>
      <c r="AT406" s="39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6" t="s">
        <v>545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203</v>
      </c>
      <c r="H407" s="30" t="s">
        <v>550</v>
      </c>
      <c r="I407" s="30" t="s">
        <v>291</v>
      </c>
      <c r="J407" s="30" t="s">
        <v>557</v>
      </c>
      <c r="M407" s="30" t="s">
        <v>257</v>
      </c>
      <c r="O407" s="31"/>
      <c r="P407" s="30"/>
      <c r="T407" s="34"/>
      <c r="U407" s="30"/>
      <c r="V407" s="31"/>
      <c r="W407" s="31"/>
      <c r="X407" s="31"/>
      <c r="Y407" s="31"/>
      <c r="Z407" s="31"/>
      <c r="AB407" s="30"/>
      <c r="AE407" s="30" t="s">
        <v>292</v>
      </c>
      <c r="AG407" s="31"/>
      <c r="AH407" s="31"/>
      <c r="AT407" s="39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6" t="s">
        <v>558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199</v>
      </c>
      <c r="H408" s="30" t="s">
        <v>550</v>
      </c>
      <c r="I408" s="30" t="s">
        <v>291</v>
      </c>
      <c r="J408" s="30" t="s">
        <v>557</v>
      </c>
      <c r="M408" s="30" t="s">
        <v>257</v>
      </c>
      <c r="O408" s="31"/>
      <c r="P408" s="30"/>
      <c r="T408" s="34"/>
      <c r="U408" s="30"/>
      <c r="V408" s="31"/>
      <c r="W408" s="31"/>
      <c r="X408" s="31"/>
      <c r="Y408" s="31"/>
      <c r="Z408" s="31"/>
      <c r="AB408" s="30"/>
      <c r="AE408" s="30" t="s">
        <v>292</v>
      </c>
      <c r="AG408" s="31"/>
      <c r="AH408" s="31"/>
      <c r="AT408" s="39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6" t="s">
        <v>546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198</v>
      </c>
      <c r="H409" s="30" t="s">
        <v>550</v>
      </c>
      <c r="I409" s="30" t="s">
        <v>291</v>
      </c>
      <c r="J409" s="30" t="s">
        <v>557</v>
      </c>
      <c r="M409" s="30" t="s">
        <v>257</v>
      </c>
      <c r="O409" s="31"/>
      <c r="P409" s="30"/>
      <c r="T409" s="34"/>
      <c r="U409" s="30"/>
      <c r="V409" s="31"/>
      <c r="W409" s="31"/>
      <c r="X409" s="31"/>
      <c r="Y409" s="31"/>
      <c r="Z409" s="31"/>
      <c r="AB409" s="30"/>
      <c r="AE409" s="30" t="s">
        <v>292</v>
      </c>
      <c r="AG409" s="31"/>
      <c r="AH409" s="31"/>
      <c r="AT409" s="39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360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6" t="s">
        <v>898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882</v>
      </c>
      <c r="H410" s="30" t="s">
        <v>550</v>
      </c>
      <c r="I410" s="30" t="s">
        <v>291</v>
      </c>
      <c r="J410" s="30" t="s">
        <v>892</v>
      </c>
      <c r="M410" s="30" t="s">
        <v>257</v>
      </c>
      <c r="O410" s="31"/>
      <c r="P410" s="30"/>
      <c r="T410" s="34"/>
      <c r="U410" s="30"/>
      <c r="V410" s="31"/>
      <c r="W410" s="31"/>
      <c r="X410" s="31"/>
      <c r="Y410" s="31"/>
      <c r="Z410" s="31"/>
      <c r="AB410" s="30"/>
      <c r="AE410" s="30" t="s">
        <v>292</v>
      </c>
      <c r="AG410" s="31"/>
      <c r="AH410" s="31"/>
      <c r="AT410" s="39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360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6" t="s">
        <v>547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197</v>
      </c>
      <c r="H411" s="30" t="s">
        <v>550</v>
      </c>
      <c r="I411" s="30" t="s">
        <v>291</v>
      </c>
      <c r="J411" s="30" t="s">
        <v>557</v>
      </c>
      <c r="M411" s="30" t="s">
        <v>257</v>
      </c>
      <c r="O411" s="31"/>
      <c r="P411" s="30"/>
      <c r="T411" s="34"/>
      <c r="U411" s="30"/>
      <c r="V411" s="31"/>
      <c r="W411" s="31"/>
      <c r="X411" s="31"/>
      <c r="Y411" s="31"/>
      <c r="Z411" s="31"/>
      <c r="AB411" s="30"/>
      <c r="AE411" s="30" t="s">
        <v>292</v>
      </c>
      <c r="AG411" s="31"/>
      <c r="AH411" s="31"/>
      <c r="AT411" s="39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398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6" t="s">
        <v>899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865</v>
      </c>
      <c r="H412" s="30" t="s">
        <v>550</v>
      </c>
      <c r="I412" s="30" t="s">
        <v>291</v>
      </c>
      <c r="J412" s="30" t="s">
        <v>892</v>
      </c>
      <c r="M412" s="30" t="s">
        <v>257</v>
      </c>
      <c r="O412" s="31"/>
      <c r="P412" s="30"/>
      <c r="T412" s="34"/>
      <c r="U412" s="30"/>
      <c r="V412" s="31"/>
      <c r="W412" s="31"/>
      <c r="X412" s="31"/>
      <c r="Y412" s="31"/>
      <c r="Z412" s="31"/>
      <c r="AB412" s="30"/>
      <c r="AE412" s="30" t="s">
        <v>292</v>
      </c>
      <c r="AG412" s="31"/>
      <c r="AH412" s="31"/>
      <c r="AT412" s="39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398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6" t="s">
        <v>548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201</v>
      </c>
      <c r="H413" s="30" t="s">
        <v>550</v>
      </c>
      <c r="I413" s="30" t="s">
        <v>291</v>
      </c>
      <c r="J413" s="30" t="s">
        <v>557</v>
      </c>
      <c r="M413" s="30" t="s">
        <v>257</v>
      </c>
      <c r="O413" s="31"/>
      <c r="P413" s="30"/>
      <c r="T413" s="34"/>
      <c r="U413" s="30"/>
      <c r="V413" s="31"/>
      <c r="W413" s="31"/>
      <c r="X413" s="31"/>
      <c r="Y413" s="31"/>
      <c r="Z413" s="31"/>
      <c r="AB413" s="30"/>
      <c r="AE413" s="30" t="s">
        <v>292</v>
      </c>
      <c r="AG413" s="31"/>
      <c r="AH413" s="31"/>
      <c r="AT413" s="39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501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6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757</v>
      </c>
      <c r="I414" s="30" t="s">
        <v>144</v>
      </c>
      <c r="M414" s="30" t="s">
        <v>136</v>
      </c>
      <c r="N414" s="30" t="s">
        <v>270</v>
      </c>
      <c r="O414" s="31" t="s">
        <v>800</v>
      </c>
      <c r="P414" s="30" t="s">
        <v>165</v>
      </c>
      <c r="Q414" s="30" t="s">
        <v>772</v>
      </c>
      <c r="R414" s="41" t="s">
        <v>757</v>
      </c>
      <c r="S414" s="30" t="str">
        <f>_xlfn.CONCAT( Table2[[#This Row],[friendly_name]], " Devices")</f>
        <v>Ada Home Devices</v>
      </c>
      <c r="T414" s="34"/>
      <c r="U414" s="30"/>
      <c r="V414" s="31"/>
      <c r="W414" s="31"/>
      <c r="X414" s="31"/>
      <c r="Y414" s="31"/>
      <c r="Z414" s="31"/>
      <c r="AB414" s="30"/>
      <c r="AG414" s="31"/>
      <c r="AH414" s="31"/>
      <c r="AT414" s="39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395</v>
      </c>
      <c r="BD414" s="30" t="s">
        <v>235</v>
      </c>
      <c r="BE414" s="30" t="s">
        <v>1093</v>
      </c>
      <c r="BF414" s="30" t="s">
        <v>130</v>
      </c>
      <c r="BJ414" s="30" t="s">
        <v>1391</v>
      </c>
      <c r="BK414" s="41" t="s">
        <v>425</v>
      </c>
      <c r="BL414" s="38" t="s">
        <v>1401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6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757</v>
      </c>
      <c r="I415" s="30" t="s">
        <v>144</v>
      </c>
      <c r="M415" s="30" t="s">
        <v>136</v>
      </c>
      <c r="N415" s="30" t="s">
        <v>270</v>
      </c>
      <c r="O415" s="31" t="s">
        <v>800</v>
      </c>
      <c r="P415" s="30" t="s">
        <v>165</v>
      </c>
      <c r="Q415" s="30" t="s">
        <v>772</v>
      </c>
      <c r="R415" s="41" t="s">
        <v>757</v>
      </c>
      <c r="S415" s="30" t="str">
        <f>_xlfn.CONCAT( Table2[[#This Row],[friendly_name]], " Devices")</f>
        <v>Edwin Home Devices</v>
      </c>
      <c r="T415" s="34"/>
      <c r="U415" s="30"/>
      <c r="V415" s="31"/>
      <c r="W415" s="31"/>
      <c r="X415" s="31"/>
      <c r="Y415" s="31"/>
      <c r="Z415" s="31"/>
      <c r="AB415" s="30"/>
      <c r="AG415" s="31"/>
      <c r="AH415" s="31"/>
      <c r="AT415" s="39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395</v>
      </c>
      <c r="BD415" s="30" t="s">
        <v>235</v>
      </c>
      <c r="BE415" s="30" t="s">
        <v>1093</v>
      </c>
      <c r="BF415" s="30" t="s">
        <v>127</v>
      </c>
      <c r="BJ415" s="30" t="s">
        <v>1391</v>
      </c>
      <c r="BK415" s="41" t="s">
        <v>424</v>
      </c>
      <c r="BL415" s="38" t="s">
        <v>1402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6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757</v>
      </c>
      <c r="I416" s="30" t="s">
        <v>144</v>
      </c>
      <c r="M416" s="30" t="s">
        <v>136</v>
      </c>
      <c r="N416" s="30" t="s">
        <v>270</v>
      </c>
      <c r="O416" s="31" t="s">
        <v>800</v>
      </c>
      <c r="P416" s="30" t="s">
        <v>165</v>
      </c>
      <c r="Q416" s="30" t="s">
        <v>772</v>
      </c>
      <c r="R416" s="41" t="s">
        <v>757</v>
      </c>
      <c r="S416" s="30" t="str">
        <f>_xlfn.CONCAT( Table2[[#This Row],[friendly_name]], " Devices")</f>
        <v>Parents Home Devices</v>
      </c>
      <c r="T416" s="34" t="s">
        <v>782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39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1087</v>
      </c>
      <c r="BD416" s="30" t="s">
        <v>235</v>
      </c>
      <c r="BE416" s="30" t="s">
        <v>1094</v>
      </c>
      <c r="BF416" s="30" t="s">
        <v>192</v>
      </c>
      <c r="BJ416" s="30" t="s">
        <v>1391</v>
      </c>
      <c r="BK416" s="41" t="s">
        <v>647</v>
      </c>
      <c r="BL416" s="38" t="s">
        <v>1403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6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757</v>
      </c>
      <c r="I417" s="30" t="s">
        <v>144</v>
      </c>
      <c r="M417" s="30" t="s">
        <v>136</v>
      </c>
      <c r="N417" s="30" t="s">
        <v>270</v>
      </c>
      <c r="O417" s="31" t="s">
        <v>800</v>
      </c>
      <c r="P417" s="30" t="s">
        <v>165</v>
      </c>
      <c r="Q417" s="30" t="s">
        <v>772</v>
      </c>
      <c r="R417" s="41" t="s">
        <v>757</v>
      </c>
      <c r="S417" s="30" t="str">
        <f>_xlfn.CONCAT( Table2[[#This Row],[friendly_name]], " Devices")</f>
        <v>Kitchen Home Devices</v>
      </c>
      <c r="T417" s="34" t="s">
        <v>782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39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1087</v>
      </c>
      <c r="BD417" s="30" t="s">
        <v>235</v>
      </c>
      <c r="BE417" s="30" t="s">
        <v>1094</v>
      </c>
      <c r="BF417" s="30" t="s">
        <v>206</v>
      </c>
      <c r="BJ417" s="30" t="s">
        <v>1391</v>
      </c>
      <c r="BK417" s="41" t="s">
        <v>742</v>
      </c>
      <c r="BL417" s="38" t="s">
        <v>1404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616</v>
      </c>
      <c r="F418" s="36" t="str">
        <f>IF(ISBLANK(Table2[[#This Row],[unique_id]]), "", PROPER(SUBSTITUTE(Table2[[#This Row],[unique_id]], "_", " ")))</f>
        <v>Office Home</v>
      </c>
      <c r="G418" s="30" t="s">
        <v>617</v>
      </c>
      <c r="H418" s="30" t="s">
        <v>757</v>
      </c>
      <c r="I418" s="30" t="s">
        <v>144</v>
      </c>
      <c r="M418" s="30" t="s">
        <v>136</v>
      </c>
      <c r="N418" s="30" t="s">
        <v>270</v>
      </c>
      <c r="O418" s="31" t="s">
        <v>800</v>
      </c>
      <c r="P418" s="30" t="s">
        <v>165</v>
      </c>
      <c r="Q418" s="30" t="s">
        <v>772</v>
      </c>
      <c r="R418" s="41" t="s">
        <v>757</v>
      </c>
      <c r="S418" s="30" t="str">
        <f>_xlfn.CONCAT( Table2[[#This Row],[friendly_name]], " Devices")</f>
        <v>Office Home Devices</v>
      </c>
      <c r="T418" s="34"/>
      <c r="U418" s="30"/>
      <c r="V418" s="31"/>
      <c r="W418" s="31"/>
      <c r="X418" s="31"/>
      <c r="Y418" s="31"/>
      <c r="Z418" s="31"/>
      <c r="AB418" s="30"/>
      <c r="AG418" s="31"/>
      <c r="AH418" s="31"/>
      <c r="AT418" s="39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395</v>
      </c>
      <c r="BD418" s="30" t="s">
        <v>235</v>
      </c>
      <c r="BE418" s="30" t="s">
        <v>1093</v>
      </c>
      <c r="BF418" s="30" t="s">
        <v>212</v>
      </c>
      <c r="BJ418" s="30" t="s">
        <v>1391</v>
      </c>
      <c r="BK418" s="41" t="s">
        <v>422</v>
      </c>
      <c r="BL418" s="38" t="s">
        <v>1405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650</v>
      </c>
      <c r="F419" s="36" t="str">
        <f>IF(ISBLANK(Table2[[#This Row],[unique_id]]), "", PROPER(SUBSTITUTE(Table2[[#This Row],[unique_id]], "_", " ")))</f>
        <v>Lounge Home</v>
      </c>
      <c r="G419" s="30" t="s">
        <v>651</v>
      </c>
      <c r="H419" s="30" t="s">
        <v>757</v>
      </c>
      <c r="I419" s="30" t="s">
        <v>144</v>
      </c>
      <c r="M419" s="30" t="s">
        <v>136</v>
      </c>
      <c r="N419" s="30" t="s">
        <v>270</v>
      </c>
      <c r="O419" s="31" t="s">
        <v>800</v>
      </c>
      <c r="P419" s="30" t="s">
        <v>165</v>
      </c>
      <c r="Q419" s="30" t="s">
        <v>772</v>
      </c>
      <c r="R419" s="41" t="s">
        <v>757</v>
      </c>
      <c r="S419" s="30" t="str">
        <f>_xlfn.CONCAT( Table2[[#This Row],[friendly_name]], " Devices")</f>
        <v>Lounge Home Devices</v>
      </c>
      <c r="T419" s="34"/>
      <c r="U419" s="30"/>
      <c r="V419" s="31"/>
      <c r="W419" s="31"/>
      <c r="X419" s="31"/>
      <c r="Y419" s="31"/>
      <c r="Z419" s="31"/>
      <c r="AB419" s="30"/>
      <c r="AG419" s="31"/>
      <c r="AH419" s="31"/>
      <c r="AT419" s="39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395</v>
      </c>
      <c r="BD419" s="30" t="s">
        <v>235</v>
      </c>
      <c r="BE419" s="30" t="s">
        <v>1093</v>
      </c>
      <c r="BF419" s="30" t="s">
        <v>194</v>
      </c>
      <c r="BJ419" s="30" t="s">
        <v>1391</v>
      </c>
      <c r="BK419" s="41" t="s">
        <v>423</v>
      </c>
      <c r="BL419" s="38" t="s">
        <v>1406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832</v>
      </c>
      <c r="F420" s="36" t="str">
        <f>IF(ISBLANK(Table2[[#This Row],[unique_id]]), "", PROPER(SUBSTITUTE(Table2[[#This Row],[unique_id]], "_", " ")))</f>
        <v>Ada Tablet</v>
      </c>
      <c r="G420" s="30" t="s">
        <v>833</v>
      </c>
      <c r="H420" s="30" t="s">
        <v>757</v>
      </c>
      <c r="I420" s="30" t="s">
        <v>144</v>
      </c>
      <c r="M420" s="30" t="s">
        <v>136</v>
      </c>
      <c r="N420" s="30" t="s">
        <v>270</v>
      </c>
      <c r="O420" s="31"/>
      <c r="P420" s="30"/>
      <c r="R420" s="41"/>
      <c r="T420" s="34"/>
      <c r="U420" s="30"/>
      <c r="V420" s="31"/>
      <c r="W420" s="31"/>
      <c r="X420" s="31"/>
      <c r="Y420" s="31"/>
      <c r="Z420" s="31"/>
      <c r="AB420" s="30"/>
      <c r="AG420" s="31"/>
      <c r="AH420" s="31"/>
      <c r="AT420" s="39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833</v>
      </c>
      <c r="BC420" s="30" t="s">
        <v>1095</v>
      </c>
      <c r="BD420" s="30" t="s">
        <v>235</v>
      </c>
      <c r="BE420" s="30" t="s">
        <v>835</v>
      </c>
      <c r="BF420" s="30" t="s">
        <v>194</v>
      </c>
      <c r="BJ420" s="30" t="s">
        <v>1391</v>
      </c>
      <c r="BK420" s="41" t="s">
        <v>1354</v>
      </c>
      <c r="BL420" s="38" t="s">
        <v>1407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836</v>
      </c>
      <c r="F421" s="36" t="str">
        <f>IF(ISBLANK(Table2[[#This Row],[unique_id]]), "", PROPER(SUBSTITUTE(Table2[[#This Row],[unique_id]], "_", " ")))</f>
        <v>Edwin Tablet</v>
      </c>
      <c r="G421" s="30" t="s">
        <v>837</v>
      </c>
      <c r="H421" s="30" t="s">
        <v>757</v>
      </c>
      <c r="I421" s="30" t="s">
        <v>144</v>
      </c>
      <c r="M421" s="30" t="s">
        <v>136</v>
      </c>
      <c r="N421" s="30" t="s">
        <v>270</v>
      </c>
      <c r="O421" s="31"/>
      <c r="P421" s="30"/>
      <c r="R421" s="41"/>
      <c r="T421" s="34"/>
      <c r="U421" s="30"/>
      <c r="V421" s="31"/>
      <c r="W421" s="31"/>
      <c r="X421" s="31"/>
      <c r="Y421" s="31"/>
      <c r="Z421" s="31"/>
      <c r="AB421" s="30"/>
      <c r="AG421" s="31"/>
      <c r="AH421" s="31"/>
      <c r="AT421" s="39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837</v>
      </c>
      <c r="BC421" s="30" t="s">
        <v>1095</v>
      </c>
      <c r="BD421" s="30" t="s">
        <v>235</v>
      </c>
      <c r="BE421" s="30" t="s">
        <v>835</v>
      </c>
      <c r="BF421" s="30" t="s">
        <v>206</v>
      </c>
      <c r="BJ421" s="30" t="s">
        <v>1391</v>
      </c>
      <c r="BK421" s="41" t="s">
        <v>1355</v>
      </c>
      <c r="BL421" s="38" t="s">
        <v>1410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 x14ac:dyDescent="0.2">
      <c r="A422" s="30">
        <v>2678</v>
      </c>
      <c r="B422" s="30" t="s">
        <v>26</v>
      </c>
      <c r="C422" s="30" t="s">
        <v>586</v>
      </c>
      <c r="D422" s="30" t="s">
        <v>145</v>
      </c>
      <c r="E422" s="30" t="s">
        <v>613</v>
      </c>
      <c r="F422" s="36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757</v>
      </c>
      <c r="I422" s="30" t="s">
        <v>144</v>
      </c>
      <c r="M422" s="30" t="s">
        <v>136</v>
      </c>
      <c r="N422" s="30" t="s">
        <v>270</v>
      </c>
      <c r="O422" s="31"/>
      <c r="P422" s="30"/>
      <c r="R422" s="41"/>
      <c r="T422" s="34"/>
      <c r="U422" s="30"/>
      <c r="V422" s="31"/>
      <c r="W422" s="31"/>
      <c r="X422" s="31"/>
      <c r="Y422" s="31"/>
      <c r="Z422" s="31"/>
      <c r="AB422" s="30"/>
      <c r="AG422" s="31"/>
      <c r="AH422" s="31"/>
      <c r="AT422" s="39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1018</v>
      </c>
      <c r="BC422" s="30" t="s">
        <v>589</v>
      </c>
      <c r="BD422" s="30" t="s">
        <v>586</v>
      </c>
      <c r="BE422" s="30" t="s">
        <v>588</v>
      </c>
      <c r="BF422" s="30" t="s">
        <v>194</v>
      </c>
      <c r="BJ422" s="30" t="s">
        <v>1391</v>
      </c>
      <c r="BK422" s="41" t="s">
        <v>587</v>
      </c>
      <c r="BL422" s="38" t="s">
        <v>1408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customHeight="1" x14ac:dyDescent="0.2">
      <c r="A423" s="30">
        <v>2679</v>
      </c>
      <c r="B423" s="30" t="s">
        <v>585</v>
      </c>
      <c r="C423" s="30" t="s">
        <v>264</v>
      </c>
      <c r="D423" s="30" t="s">
        <v>145</v>
      </c>
      <c r="E423" s="30" t="s">
        <v>265</v>
      </c>
      <c r="F423" s="36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757</v>
      </c>
      <c r="I423" s="30" t="s">
        <v>144</v>
      </c>
      <c r="M423" s="30" t="s">
        <v>136</v>
      </c>
      <c r="N423" s="30" t="s">
        <v>270</v>
      </c>
      <c r="O423" s="31"/>
      <c r="P423" s="30"/>
      <c r="T423" s="34"/>
      <c r="U423" s="30"/>
      <c r="V423" s="31"/>
      <c r="W423" s="31"/>
      <c r="X423" s="31"/>
      <c r="Y423" s="31"/>
      <c r="Z423" s="31"/>
      <c r="AB423" s="30"/>
      <c r="AG423" s="31"/>
      <c r="AH423" s="31"/>
      <c r="AT423" s="39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1018</v>
      </c>
      <c r="BC423" s="30" t="s">
        <v>1088</v>
      </c>
      <c r="BD423" s="30" t="s">
        <v>264</v>
      </c>
      <c r="BE423" s="30" t="s">
        <v>401</v>
      </c>
      <c r="BF423" s="30" t="s">
        <v>192</v>
      </c>
      <c r="BJ423" s="30" t="s">
        <v>1391</v>
      </c>
      <c r="BK423" s="41" t="s">
        <v>403</v>
      </c>
      <c r="BL423" s="38" t="s">
        <v>1409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customHeight="1" x14ac:dyDescent="0.2">
      <c r="A424" s="30">
        <v>2680</v>
      </c>
      <c r="B424" s="30" t="s">
        <v>585</v>
      </c>
      <c r="C424" s="30" t="s">
        <v>235</v>
      </c>
      <c r="D424" s="30" t="s">
        <v>145</v>
      </c>
      <c r="E424" s="30" t="s">
        <v>695</v>
      </c>
      <c r="F424" s="36" t="str">
        <f>IF(ISBLANK(Table2[[#This Row],[unique_id]]), "", PROPER(SUBSTITUTE(Table2[[#This Row],[unique_id]], "_", " ")))</f>
        <v>Office Tv</v>
      </c>
      <c r="G424" s="30" t="s">
        <v>696</v>
      </c>
      <c r="H424" s="30" t="s">
        <v>757</v>
      </c>
      <c r="I424" s="30" t="s">
        <v>144</v>
      </c>
      <c r="M424" s="30" t="s">
        <v>136</v>
      </c>
      <c r="N424" s="30" t="s">
        <v>270</v>
      </c>
      <c r="O424" s="31"/>
      <c r="P424" s="30"/>
      <c r="T424" s="34"/>
      <c r="U424" s="30"/>
      <c r="V424" s="31"/>
      <c r="W424" s="31"/>
      <c r="X424" s="31"/>
      <c r="Y424" s="31"/>
      <c r="Z424" s="31"/>
      <c r="AB424" s="30"/>
      <c r="AG424" s="31"/>
      <c r="AH424" s="31"/>
      <c r="AT424" s="39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1018</v>
      </c>
      <c r="BC424" s="30" t="s">
        <v>396</v>
      </c>
      <c r="BD424" s="30" t="s">
        <v>235</v>
      </c>
      <c r="BE424" s="30" t="s">
        <v>397</v>
      </c>
      <c r="BF424" s="30" t="s">
        <v>212</v>
      </c>
      <c r="BJ424" s="30" t="s">
        <v>1391</v>
      </c>
      <c r="BK424" s="41" t="s">
        <v>426</v>
      </c>
      <c r="BL424" s="38" t="s">
        <v>1411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customHeight="1" x14ac:dyDescent="0.2">
      <c r="A425" s="30">
        <v>2681</v>
      </c>
      <c r="B425" s="30" t="s">
        <v>26</v>
      </c>
      <c r="C425" s="30" t="s">
        <v>446</v>
      </c>
      <c r="D425" s="30" t="s">
        <v>334</v>
      </c>
      <c r="E425" s="30" t="s">
        <v>333</v>
      </c>
      <c r="F425" s="36" t="str">
        <f>IF(ISBLANK(Table2[[#This Row],[unique_id]]), "", PROPER(SUBSTITUTE(Table2[[#This Row],[unique_id]], "_", " ")))</f>
        <v>Column Break</v>
      </c>
      <c r="G425" s="30" t="s">
        <v>330</v>
      </c>
      <c r="H425" s="30" t="s">
        <v>757</v>
      </c>
      <c r="I425" s="30" t="s">
        <v>144</v>
      </c>
      <c r="M425" s="30" t="s">
        <v>331</v>
      </c>
      <c r="N425" s="30" t="s">
        <v>332</v>
      </c>
      <c r="O425" s="31"/>
      <c r="P425" s="30"/>
      <c r="T425" s="34"/>
      <c r="U425" s="30"/>
      <c r="V425" s="31"/>
      <c r="W425" s="31"/>
      <c r="X425" s="31"/>
      <c r="Y425" s="31"/>
      <c r="Z425" s="31"/>
      <c r="AB425" s="30"/>
      <c r="AG425" s="31"/>
      <c r="AH425" s="31"/>
      <c r="AT425" s="39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746</v>
      </c>
      <c r="F426" s="36" t="str">
        <f>IF(ISBLANK(Table2[[#This Row],[unique_id]]), "", PROPER(SUBSTITUTE(Table2[[#This Row],[unique_id]], "_", " ")))</f>
        <v>Lounge Arc</v>
      </c>
      <c r="G426" s="30" t="s">
        <v>749</v>
      </c>
      <c r="H426" s="30" t="s">
        <v>757</v>
      </c>
      <c r="I426" s="30" t="s">
        <v>144</v>
      </c>
      <c r="M426" s="30" t="s">
        <v>136</v>
      </c>
      <c r="N426" s="30" t="s">
        <v>270</v>
      </c>
      <c r="O426" s="31" t="s">
        <v>800</v>
      </c>
      <c r="P426" s="30"/>
      <c r="R426" s="41"/>
      <c r="T426" s="34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39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590</v>
      </c>
      <c r="BC426" s="30" t="s">
        <v>1091</v>
      </c>
      <c r="BD426" s="30" t="s">
        <v>182</v>
      </c>
      <c r="BE426" s="30">
        <v>15.4</v>
      </c>
      <c r="BF426" s="30" t="s">
        <v>194</v>
      </c>
      <c r="BJ426" s="30" t="s">
        <v>1391</v>
      </c>
      <c r="BK426" s="30" t="s">
        <v>591</v>
      </c>
      <c r="BL426" s="38" t="s">
        <v>1412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customHeight="1" x14ac:dyDescent="0.2">
      <c r="A427" s="30">
        <v>2683</v>
      </c>
      <c r="B427" s="30" t="s">
        <v>585</v>
      </c>
      <c r="C427" s="30" t="s">
        <v>820</v>
      </c>
      <c r="D427" s="30" t="s">
        <v>148</v>
      </c>
      <c r="E427" s="30" t="s">
        <v>822</v>
      </c>
      <c r="F427" s="36" t="str">
        <f>IF(ISBLANK(Table2[[#This Row],[unique_id]]), "", PROPER(SUBSTITUTE(Table2[[#This Row],[unique_id]], "_", " ")))</f>
        <v>Template Kitchen Move Proxy</v>
      </c>
      <c r="G427" s="30" t="s">
        <v>750</v>
      </c>
      <c r="H427" s="30" t="s">
        <v>757</v>
      </c>
      <c r="I427" s="30" t="s">
        <v>144</v>
      </c>
      <c r="O427" s="31" t="s">
        <v>800</v>
      </c>
      <c r="P427" s="30" t="s">
        <v>165</v>
      </c>
      <c r="Q427" s="30" t="s">
        <v>772</v>
      </c>
      <c r="R427" s="41" t="s">
        <v>757</v>
      </c>
      <c r="S427" s="30" t="str">
        <f>_xlfn.CONCAT( Table2[[#This Row],[friendly_name]], " Devices")</f>
        <v>Kitchen Move Devices</v>
      </c>
      <c r="T427" s="34" t="s">
        <v>825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39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367</v>
      </c>
      <c r="BC427" s="30" t="s">
        <v>1089</v>
      </c>
      <c r="BD427" s="30" t="s">
        <v>182</v>
      </c>
      <c r="BE427" s="30">
        <v>15.4</v>
      </c>
      <c r="BF427" s="30" t="s">
        <v>206</v>
      </c>
      <c r="BL427" s="38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745</v>
      </c>
      <c r="F428" s="36" t="str">
        <f>IF(ISBLANK(Table2[[#This Row],[unique_id]]), "", PROPER(SUBSTITUTE(Table2[[#This Row],[unique_id]], "_", " ")))</f>
        <v>Kitchen Move</v>
      </c>
      <c r="G428" s="30" t="s">
        <v>750</v>
      </c>
      <c r="H428" s="30" t="s">
        <v>757</v>
      </c>
      <c r="I428" s="30" t="s">
        <v>144</v>
      </c>
      <c r="M428" s="30" t="s">
        <v>136</v>
      </c>
      <c r="N428" s="30" t="s">
        <v>270</v>
      </c>
      <c r="O428" s="31" t="s">
        <v>800</v>
      </c>
      <c r="P428" s="30" t="s">
        <v>165</v>
      </c>
      <c r="Q428" s="30" t="s">
        <v>772</v>
      </c>
      <c r="R428" s="41" t="s">
        <v>757</v>
      </c>
      <c r="S428" s="30" t="str">
        <f>_xlfn.CONCAT( Table2[[#This Row],[friendly_name]], " Devices")</f>
        <v>Kitchen Move Devices</v>
      </c>
      <c r="T428" s="34"/>
      <c r="U428" s="30"/>
      <c r="V428" s="31"/>
      <c r="W428" s="31"/>
      <c r="X428" s="31"/>
      <c r="Y428" s="31"/>
      <c r="Z428" s="31"/>
      <c r="AB428" s="30"/>
      <c r="AG428" s="31"/>
      <c r="AH428" s="31"/>
      <c r="AT428" s="39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367</v>
      </c>
      <c r="BC428" s="30" t="s">
        <v>1089</v>
      </c>
      <c r="BD428" s="30" t="s">
        <v>182</v>
      </c>
      <c r="BE428" s="30">
        <v>15.4</v>
      </c>
      <c r="BF428" s="30" t="s">
        <v>206</v>
      </c>
      <c r="BJ428" s="30" t="s">
        <v>1391</v>
      </c>
      <c r="BK428" s="30" t="s">
        <v>370</v>
      </c>
      <c r="BL428" s="38" t="s">
        <v>1413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744</v>
      </c>
      <c r="F429" s="36" t="str">
        <f>IF(ISBLANK(Table2[[#This Row],[unique_id]]), "", PROPER(SUBSTITUTE(Table2[[#This Row],[unique_id]], "_", " ")))</f>
        <v>Kitchen Five</v>
      </c>
      <c r="G429" s="30" t="s">
        <v>751</v>
      </c>
      <c r="H429" s="30" t="s">
        <v>757</v>
      </c>
      <c r="I429" s="30" t="s">
        <v>144</v>
      </c>
      <c r="M429" s="30" t="s">
        <v>136</v>
      </c>
      <c r="N429" s="30" t="s">
        <v>270</v>
      </c>
      <c r="O429" s="31" t="s">
        <v>800</v>
      </c>
      <c r="P429" s="30" t="s">
        <v>165</v>
      </c>
      <c r="Q429" s="30" t="s">
        <v>772</v>
      </c>
      <c r="R429" s="41" t="s">
        <v>757</v>
      </c>
      <c r="S429" s="30" t="str">
        <f>_xlfn.CONCAT( Table2[[#This Row],[friendly_name]], " Devices")</f>
        <v>Kitchen Five Devices</v>
      </c>
      <c r="T429" s="34"/>
      <c r="U429" s="30"/>
      <c r="V429" s="31"/>
      <c r="W429" s="31"/>
      <c r="X429" s="31"/>
      <c r="Y429" s="31"/>
      <c r="Z429" s="31"/>
      <c r="AB429" s="30"/>
      <c r="AG429" s="31"/>
      <c r="AH429" s="31"/>
      <c r="AT429" s="39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824</v>
      </c>
      <c r="BC429" s="30" t="s">
        <v>1090</v>
      </c>
      <c r="BD429" s="30" t="s">
        <v>182</v>
      </c>
      <c r="BE429" s="30">
        <v>15.4</v>
      </c>
      <c r="BF429" s="30" t="s">
        <v>206</v>
      </c>
      <c r="BJ429" s="30" t="s">
        <v>1391</v>
      </c>
      <c r="BK429" s="34" t="s">
        <v>369</v>
      </c>
      <c r="BL429" s="38" t="s">
        <v>1414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customHeight="1" x14ac:dyDescent="0.2">
      <c r="A430" s="30">
        <v>2686</v>
      </c>
      <c r="B430" s="30" t="s">
        <v>585</v>
      </c>
      <c r="C430" s="30" t="s">
        <v>820</v>
      </c>
      <c r="D430" s="30" t="s">
        <v>148</v>
      </c>
      <c r="E430" s="30" t="s">
        <v>823</v>
      </c>
      <c r="F430" s="36" t="str">
        <f>IF(ISBLANK(Table2[[#This Row],[unique_id]]), "", PROPER(SUBSTITUTE(Table2[[#This Row],[unique_id]], "_", " ")))</f>
        <v>Template Parents Move Proxy</v>
      </c>
      <c r="G430" s="30" t="s">
        <v>752</v>
      </c>
      <c r="H430" s="30" t="s">
        <v>757</v>
      </c>
      <c r="I430" s="30" t="s">
        <v>144</v>
      </c>
      <c r="O430" s="31" t="s">
        <v>800</v>
      </c>
      <c r="P430" s="30" t="s">
        <v>165</v>
      </c>
      <c r="Q430" s="30" t="s">
        <v>772</v>
      </c>
      <c r="R430" s="41" t="s">
        <v>757</v>
      </c>
      <c r="S430" s="30" t="str">
        <f>_xlfn.CONCAT( Table2[[#This Row],[friendly_name]], " Devices")</f>
        <v>Parents Move Devices</v>
      </c>
      <c r="T430" s="34" t="s">
        <v>825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39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367</v>
      </c>
      <c r="BC430" s="30" t="s">
        <v>1089</v>
      </c>
      <c r="BD430" s="30" t="s">
        <v>182</v>
      </c>
      <c r="BE430" s="30">
        <v>15.4</v>
      </c>
      <c r="BF430" s="30" t="s">
        <v>192</v>
      </c>
      <c r="BL430" s="38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743</v>
      </c>
      <c r="F431" s="36" t="str">
        <f>IF(ISBLANK(Table2[[#This Row],[unique_id]]), "", PROPER(SUBSTITUTE(Table2[[#This Row],[unique_id]], "_", " ")))</f>
        <v>Parents Move</v>
      </c>
      <c r="G431" s="30" t="s">
        <v>752</v>
      </c>
      <c r="H431" s="30" t="s">
        <v>757</v>
      </c>
      <c r="I431" s="30" t="s">
        <v>144</v>
      </c>
      <c r="M431" s="30" t="s">
        <v>136</v>
      </c>
      <c r="N431" s="30" t="s">
        <v>270</v>
      </c>
      <c r="O431" s="31" t="s">
        <v>800</v>
      </c>
      <c r="P431" s="30" t="s">
        <v>165</v>
      </c>
      <c r="Q431" s="30" t="s">
        <v>772</v>
      </c>
      <c r="R431" s="41" t="s">
        <v>757</v>
      </c>
      <c r="S431" s="30" t="str">
        <f>_xlfn.CONCAT( Table2[[#This Row],[friendly_name]], " Devices")</f>
        <v>Parents Move Devices</v>
      </c>
      <c r="T431" s="34"/>
      <c r="U431" s="30"/>
      <c r="V431" s="31"/>
      <c r="W431" s="31"/>
      <c r="X431" s="31"/>
      <c r="Y431" s="31"/>
      <c r="Z431" s="31"/>
      <c r="AB431" s="30"/>
      <c r="AG431" s="31"/>
      <c r="AH431" s="31"/>
      <c r="AT431" s="39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367</v>
      </c>
      <c r="BC431" s="30" t="s">
        <v>1089</v>
      </c>
      <c r="BD431" s="30" t="s">
        <v>182</v>
      </c>
      <c r="BE431" s="30">
        <v>15.4</v>
      </c>
      <c r="BF431" s="30" t="s">
        <v>192</v>
      </c>
      <c r="BJ431" s="30" t="s">
        <v>1391</v>
      </c>
      <c r="BK431" s="30" t="s">
        <v>368</v>
      </c>
      <c r="BL431" s="38" t="s">
        <v>1415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1476</v>
      </c>
      <c r="F432" s="36" t="str">
        <f>IF(ISBLANK(Table2[[#This Row],[unique_id]]), "", PROPER(SUBSTITUTE(Table2[[#This Row],[unique_id]], "_", " ")))</f>
        <v>Parents Homepod</v>
      </c>
      <c r="G432" s="30" t="s">
        <v>1477</v>
      </c>
      <c r="H432" s="30" t="s">
        <v>757</v>
      </c>
      <c r="I432" s="30" t="s">
        <v>144</v>
      </c>
      <c r="O432" s="31"/>
      <c r="P432" s="30"/>
      <c r="T432" s="34"/>
      <c r="U432" s="30"/>
      <c r="V432" s="31"/>
      <c r="W432" s="31"/>
      <c r="X432" s="31"/>
      <c r="Y432" s="31"/>
      <c r="Z432" s="31"/>
      <c r="AB432" s="30"/>
      <c r="AG432" s="31"/>
      <c r="AH432" s="31"/>
      <c r="AT432" s="39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1478</v>
      </c>
      <c r="BC432" s="30" t="s">
        <v>1092</v>
      </c>
      <c r="BD432" s="30" t="s">
        <v>264</v>
      </c>
      <c r="BE432" s="30" t="s">
        <v>401</v>
      </c>
      <c r="BF432" s="30" t="s">
        <v>192</v>
      </c>
      <c r="BJ432" s="30" t="s">
        <v>1391</v>
      </c>
      <c r="BK432" s="41" t="s">
        <v>404</v>
      </c>
      <c r="BL432" s="38" t="s">
        <v>1416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663</v>
      </c>
      <c r="F433" s="36" t="str">
        <f>IF(ISBLANK(Table2[[#This Row],[unique_id]]), "", PROPER(SUBSTITUTE(Table2[[#This Row],[unique_id]], "_", " ")))</f>
        <v>Back Door Lock Security</v>
      </c>
      <c r="G433" s="30" t="s">
        <v>659</v>
      </c>
      <c r="H433" s="30" t="s">
        <v>641</v>
      </c>
      <c r="I433" s="30" t="s">
        <v>209</v>
      </c>
      <c r="M433" s="30" t="s">
        <v>136</v>
      </c>
      <c r="O433" s="31"/>
      <c r="P433" s="30"/>
      <c r="T433" s="34"/>
      <c r="U433" s="30"/>
      <c r="V433" s="31"/>
      <c r="W433" s="31"/>
      <c r="X433" s="31"/>
      <c r="Y433" s="31"/>
      <c r="Z433" s="31"/>
      <c r="AB433" s="30"/>
      <c r="AE433" s="30" t="s">
        <v>674</v>
      </c>
      <c r="AG433" s="31"/>
      <c r="AH433" s="31"/>
      <c r="AT433" s="39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1"/>
      <c r="BL433" s="38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676</v>
      </c>
      <c r="F434" s="36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641</v>
      </c>
      <c r="I434" s="30" t="s">
        <v>209</v>
      </c>
      <c r="O434" s="31"/>
      <c r="P434" s="30"/>
      <c r="T434" s="34"/>
      <c r="U434" s="30"/>
      <c r="V434" s="31"/>
      <c r="W434" s="31"/>
      <c r="X434" s="31"/>
      <c r="Y434" s="31"/>
      <c r="Z434" s="31"/>
      <c r="AB434" s="30"/>
      <c r="AG434" s="31"/>
      <c r="AH434" s="31"/>
      <c r="AT434" s="39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1"/>
      <c r="BL434" s="38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0">
        <v>2702</v>
      </c>
      <c r="B435" s="30" t="s">
        <v>26</v>
      </c>
      <c r="C435" s="30" t="s">
        <v>632</v>
      </c>
      <c r="D435" s="30" t="s">
        <v>635</v>
      </c>
      <c r="E435" s="30" t="s">
        <v>636</v>
      </c>
      <c r="F435" s="36" t="str">
        <f>IF(ISBLANK(Table2[[#This Row],[unique_id]]), "", PROPER(SUBSTITUTE(Table2[[#This Row],[unique_id]], "_", " ")))</f>
        <v>Back Door Lock</v>
      </c>
      <c r="G435" s="30" t="s">
        <v>678</v>
      </c>
      <c r="H435" s="30" t="s">
        <v>641</v>
      </c>
      <c r="I435" s="30" t="s">
        <v>209</v>
      </c>
      <c r="M435" s="30" t="s">
        <v>136</v>
      </c>
      <c r="O435" s="31"/>
      <c r="P435" s="30"/>
      <c r="T435" s="34"/>
      <c r="U435" s="30"/>
      <c r="V435" s="31"/>
      <c r="W435" s="31" t="s">
        <v>495</v>
      </c>
      <c r="X435" s="31"/>
      <c r="Y435" s="42" t="s">
        <v>768</v>
      </c>
      <c r="Z435" s="31"/>
      <c r="AB435" s="30"/>
      <c r="AG435" s="31"/>
      <c r="AH435" s="31"/>
      <c r="AT435" s="39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1073</v>
      </c>
      <c r="BC435" s="30" t="s">
        <v>633</v>
      </c>
      <c r="BD435" s="30" t="s">
        <v>632</v>
      </c>
      <c r="BE435" s="30" t="s">
        <v>634</v>
      </c>
      <c r="BF435" s="30" t="s">
        <v>641</v>
      </c>
      <c r="BK435" s="30" t="s">
        <v>631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customHeight="1" x14ac:dyDescent="0.2">
      <c r="A436" s="30">
        <v>2703</v>
      </c>
      <c r="B436" s="30" t="s">
        <v>26</v>
      </c>
      <c r="C436" s="30" t="s">
        <v>335</v>
      </c>
      <c r="D436" s="30" t="s">
        <v>148</v>
      </c>
      <c r="E436" s="30" t="s">
        <v>669</v>
      </c>
      <c r="F436" s="36" t="str">
        <f>IF(ISBLANK(Table2[[#This Row],[unique_id]]), "", PROPER(SUBSTITUTE(Table2[[#This Row],[unique_id]], "_", " ")))</f>
        <v>Template Back Door Sensor Contact Last</v>
      </c>
      <c r="G436" s="30" t="s">
        <v>677</v>
      </c>
      <c r="H436" s="30" t="s">
        <v>641</v>
      </c>
      <c r="I436" s="30" t="s">
        <v>209</v>
      </c>
      <c r="M436" s="30" t="s">
        <v>136</v>
      </c>
      <c r="O436" s="31"/>
      <c r="P436" s="30"/>
      <c r="T436" s="34"/>
      <c r="U436" s="30"/>
      <c r="V436" s="31"/>
      <c r="W436" s="31" t="s">
        <v>495</v>
      </c>
      <c r="X436" s="31"/>
      <c r="Y436" s="42" t="s">
        <v>768</v>
      </c>
      <c r="Z436" s="31"/>
      <c r="AB436" s="30"/>
      <c r="AG436" s="31"/>
      <c r="AH436" s="31"/>
      <c r="AT436" s="39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4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4" t="s">
        <v>1086</v>
      </c>
      <c r="BC436" s="34" t="s">
        <v>652</v>
      </c>
      <c r="BD436" s="30" t="s">
        <v>1173</v>
      </c>
      <c r="BE436" s="30" t="s">
        <v>634</v>
      </c>
      <c r="BF436" s="30" t="s">
        <v>641</v>
      </c>
      <c r="BK436" s="30" t="s">
        <v>654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customHeight="1" x14ac:dyDescent="0.2">
      <c r="A437" s="30">
        <v>2704</v>
      </c>
      <c r="B437" s="30" t="s">
        <v>585</v>
      </c>
      <c r="C437" s="30" t="s">
        <v>234</v>
      </c>
      <c r="D437" s="30" t="s">
        <v>147</v>
      </c>
      <c r="F437" s="36" t="str">
        <f>IF(ISBLANK(Table2[[#This Row],[unique_id]]), "", PROPER(SUBSTITUTE(Table2[[#This Row],[unique_id]], "_", " ")))</f>
        <v/>
      </c>
      <c r="G437" s="30" t="s">
        <v>641</v>
      </c>
      <c r="H437" s="30" t="s">
        <v>649</v>
      </c>
      <c r="I437" s="30" t="s">
        <v>209</v>
      </c>
      <c r="O437" s="31"/>
      <c r="P437" s="30"/>
      <c r="T437" s="34"/>
      <c r="U437" s="30"/>
      <c r="V437" s="31"/>
      <c r="W437" s="31"/>
      <c r="X437" s="31"/>
      <c r="Y437" s="31"/>
      <c r="Z437" s="31"/>
      <c r="AB437" s="30"/>
      <c r="AG437" s="31"/>
      <c r="AH437" s="31"/>
      <c r="AT437" s="39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4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664</v>
      </c>
      <c r="F438" s="36" t="str">
        <f>IF(ISBLANK(Table2[[#This Row],[unique_id]]), "", PROPER(SUBSTITUTE(Table2[[#This Row],[unique_id]], "_", " ")))</f>
        <v>Front Door Lock Security</v>
      </c>
      <c r="G438" s="30" t="s">
        <v>659</v>
      </c>
      <c r="H438" s="30" t="s">
        <v>640</v>
      </c>
      <c r="I438" s="30" t="s">
        <v>209</v>
      </c>
      <c r="M438" s="30" t="s">
        <v>136</v>
      </c>
      <c r="O438" s="31"/>
      <c r="P438" s="30"/>
      <c r="T438" s="34"/>
      <c r="U438" s="30"/>
      <c r="V438" s="31"/>
      <c r="W438" s="31"/>
      <c r="X438" s="31"/>
      <c r="Y438" s="31"/>
      <c r="Z438" s="31"/>
      <c r="AB438" s="30"/>
      <c r="AE438" s="30" t="s">
        <v>674</v>
      </c>
      <c r="AG438" s="31"/>
      <c r="AH438" s="31"/>
      <c r="AT438" s="39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8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675</v>
      </c>
      <c r="F439" s="36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640</v>
      </c>
      <c r="I439" s="30" t="s">
        <v>209</v>
      </c>
      <c r="O439" s="31"/>
      <c r="P439" s="30"/>
      <c r="T439" s="34"/>
      <c r="U439" s="30"/>
      <c r="V439" s="31"/>
      <c r="W439" s="31"/>
      <c r="X439" s="31"/>
      <c r="Y439" s="31"/>
      <c r="Z439" s="31"/>
      <c r="AB439" s="30"/>
      <c r="AG439" s="31"/>
      <c r="AH439" s="31"/>
      <c r="AT439" s="39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1"/>
      <c r="BL439" s="38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30">
        <v>2707</v>
      </c>
      <c r="B440" s="30" t="s">
        <v>26</v>
      </c>
      <c r="C440" s="30" t="s">
        <v>632</v>
      </c>
      <c r="D440" s="30" t="s">
        <v>635</v>
      </c>
      <c r="E440" s="30" t="s">
        <v>637</v>
      </c>
      <c r="F440" s="36" t="str">
        <f>IF(ISBLANK(Table2[[#This Row],[unique_id]]), "", PROPER(SUBSTITUTE(Table2[[#This Row],[unique_id]], "_", " ")))</f>
        <v>Front Door Lock</v>
      </c>
      <c r="G440" s="30" t="s">
        <v>678</v>
      </c>
      <c r="H440" s="30" t="s">
        <v>640</v>
      </c>
      <c r="I440" s="30" t="s">
        <v>209</v>
      </c>
      <c r="M440" s="30" t="s">
        <v>136</v>
      </c>
      <c r="O440" s="31"/>
      <c r="P440" s="30"/>
      <c r="T440" s="34"/>
      <c r="U440" s="30"/>
      <c r="V440" s="31"/>
      <c r="W440" s="31" t="s">
        <v>495</v>
      </c>
      <c r="X440" s="31"/>
      <c r="Y440" s="42" t="s">
        <v>768</v>
      </c>
      <c r="Z440" s="31"/>
      <c r="AB440" s="30"/>
      <c r="AG440" s="31"/>
      <c r="AH440" s="31"/>
      <c r="AT440" s="39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1073</v>
      </c>
      <c r="BC440" s="30" t="s">
        <v>633</v>
      </c>
      <c r="BD440" s="30" t="s">
        <v>632</v>
      </c>
      <c r="BE440" s="30" t="s">
        <v>634</v>
      </c>
      <c r="BF440" s="30" t="s">
        <v>640</v>
      </c>
      <c r="BK440" s="30" t="s">
        <v>638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customHeight="1" x14ac:dyDescent="0.2">
      <c r="A441" s="30">
        <v>2708</v>
      </c>
      <c r="B441" s="30" t="s">
        <v>26</v>
      </c>
      <c r="C441" s="30" t="s">
        <v>335</v>
      </c>
      <c r="D441" s="30" t="s">
        <v>148</v>
      </c>
      <c r="E441" s="30" t="s">
        <v>668</v>
      </c>
      <c r="F441" s="36" t="str">
        <f>IF(ISBLANK(Table2[[#This Row],[unique_id]]), "", PROPER(SUBSTITUTE(Table2[[#This Row],[unique_id]], "_", " ")))</f>
        <v>Template Front Door Sensor Contact Last</v>
      </c>
      <c r="G441" s="30" t="s">
        <v>677</v>
      </c>
      <c r="H441" s="30" t="s">
        <v>640</v>
      </c>
      <c r="I441" s="30" t="s">
        <v>209</v>
      </c>
      <c r="M441" s="30" t="s">
        <v>136</v>
      </c>
      <c r="O441" s="31"/>
      <c r="P441" s="30"/>
      <c r="T441" s="34"/>
      <c r="U441" s="30"/>
      <c r="V441" s="31"/>
      <c r="W441" s="31" t="s">
        <v>495</v>
      </c>
      <c r="X441" s="31"/>
      <c r="Y441" s="42" t="s">
        <v>768</v>
      </c>
      <c r="Z441" s="31"/>
      <c r="AB441" s="30"/>
      <c r="AG441" s="31"/>
      <c r="AH441" s="31"/>
      <c r="AT441" s="39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4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4" t="s">
        <v>1086</v>
      </c>
      <c r="BC441" s="34" t="s">
        <v>652</v>
      </c>
      <c r="BD441" s="30" t="s">
        <v>1173</v>
      </c>
      <c r="BE441" s="30" t="s">
        <v>634</v>
      </c>
      <c r="BF441" s="30" t="s">
        <v>640</v>
      </c>
      <c r="BK441" s="30" t="s">
        <v>653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customHeight="1" x14ac:dyDescent="0.2">
      <c r="A442" s="30">
        <v>2709</v>
      </c>
      <c r="B442" s="30" t="s">
        <v>585</v>
      </c>
      <c r="C442" s="30" t="s">
        <v>234</v>
      </c>
      <c r="D442" s="30" t="s">
        <v>147</v>
      </c>
      <c r="F442" s="36" t="str">
        <f>IF(ISBLANK(Table2[[#This Row],[unique_id]]), "", PROPER(SUBSTITUTE(Table2[[#This Row],[unique_id]], "_", " ")))</f>
        <v/>
      </c>
      <c r="G442" s="30" t="s">
        <v>640</v>
      </c>
      <c r="H442" s="30" t="s">
        <v>648</v>
      </c>
      <c r="I442" s="30" t="s">
        <v>209</v>
      </c>
      <c r="O442" s="31"/>
      <c r="P442" s="30"/>
      <c r="T442" s="34"/>
      <c r="U442" s="30"/>
      <c r="V442" s="31"/>
      <c r="W442" s="31"/>
      <c r="X442" s="31"/>
      <c r="Y442" s="31"/>
      <c r="Z442" s="31"/>
      <c r="AB442" s="30"/>
      <c r="AG442" s="31"/>
      <c r="AH442" s="31"/>
      <c r="AT442" s="39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4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608</v>
      </c>
      <c r="F443" s="36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646</v>
      </c>
      <c r="I443" s="30" t="s">
        <v>209</v>
      </c>
      <c r="M443" s="30" t="s">
        <v>136</v>
      </c>
      <c r="O443" s="31"/>
      <c r="P443" s="30"/>
      <c r="T443" s="34"/>
      <c r="U443" s="30"/>
      <c r="V443" s="31"/>
      <c r="W443" s="31"/>
      <c r="X443" s="31"/>
      <c r="Y443" s="31"/>
      <c r="Z443" s="31"/>
      <c r="AB443" s="30"/>
      <c r="AG443" s="31"/>
      <c r="AH443" s="31"/>
      <c r="AT443" s="39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607</v>
      </c>
      <c r="F444" s="36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646</v>
      </c>
      <c r="I444" s="30" t="s">
        <v>209</v>
      </c>
      <c r="M444" s="30" t="s">
        <v>136</v>
      </c>
      <c r="O444" s="31"/>
      <c r="P444" s="30"/>
      <c r="T444" s="34"/>
      <c r="U444" s="30"/>
      <c r="V444" s="31"/>
      <c r="W444" s="31"/>
      <c r="X444" s="31"/>
      <c r="Y444" s="31"/>
      <c r="Z444" s="31"/>
      <c r="AB444" s="30"/>
      <c r="AG444" s="31"/>
      <c r="AH444" s="31"/>
      <c r="AT444" s="39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609</v>
      </c>
      <c r="F445" s="36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646</v>
      </c>
      <c r="I445" s="30" t="s">
        <v>209</v>
      </c>
      <c r="M445" s="30" t="s">
        <v>136</v>
      </c>
      <c r="O445" s="31"/>
      <c r="P445" s="30"/>
      <c r="T445" s="34"/>
      <c r="U445" s="30"/>
      <c r="V445" s="31"/>
      <c r="W445" s="31"/>
      <c r="X445" s="31"/>
      <c r="Y445" s="31"/>
      <c r="Z445" s="31"/>
      <c r="AB445" s="30"/>
      <c r="AG445" s="31"/>
      <c r="AH445" s="31"/>
      <c r="AT445" s="39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610</v>
      </c>
      <c r="F446" s="36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646</v>
      </c>
      <c r="I446" s="30" t="s">
        <v>209</v>
      </c>
      <c r="M446" s="30" t="s">
        <v>136</v>
      </c>
      <c r="O446" s="31"/>
      <c r="P446" s="30"/>
      <c r="T446" s="34"/>
      <c r="U446" s="30"/>
      <c r="V446" s="31"/>
      <c r="W446" s="31"/>
      <c r="X446" s="31"/>
      <c r="Y446" s="31"/>
      <c r="Z446" s="31"/>
      <c r="AB446" s="30"/>
      <c r="AG446" s="31"/>
      <c r="AH446" s="31"/>
      <c r="AT446" s="39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611</v>
      </c>
      <c r="F447" s="36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646</v>
      </c>
      <c r="I447" s="30" t="s">
        <v>209</v>
      </c>
      <c r="M447" s="30" t="s">
        <v>136</v>
      </c>
      <c r="O447" s="31"/>
      <c r="P447" s="30"/>
      <c r="T447" s="34"/>
      <c r="U447" s="30"/>
      <c r="V447" s="31"/>
      <c r="W447" s="31"/>
      <c r="X447" s="31"/>
      <c r="Y447" s="31"/>
      <c r="Z447" s="31"/>
      <c r="AB447" s="30"/>
      <c r="AG447" s="31"/>
      <c r="AH447" s="31"/>
      <c r="AT447" s="39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612</v>
      </c>
      <c r="F448" s="36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646</v>
      </c>
      <c r="I448" s="30" t="s">
        <v>209</v>
      </c>
      <c r="M448" s="30" t="s">
        <v>136</v>
      </c>
      <c r="O448" s="31"/>
      <c r="P448" s="30"/>
      <c r="T448" s="34"/>
      <c r="U448" s="30"/>
      <c r="V448" s="31"/>
      <c r="W448" s="31"/>
      <c r="X448" s="31"/>
      <c r="Y448" s="31"/>
      <c r="Z448" s="31"/>
      <c r="AB448" s="30"/>
      <c r="AG448" s="31"/>
      <c r="AH448" s="31"/>
      <c r="AT448" s="39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0">
        <v>2716</v>
      </c>
      <c r="B449" s="30" t="s">
        <v>26</v>
      </c>
      <c r="C449" s="30" t="s">
        <v>446</v>
      </c>
      <c r="D449" s="30" t="s">
        <v>334</v>
      </c>
      <c r="E449" s="30" t="s">
        <v>333</v>
      </c>
      <c r="F449" s="36" t="str">
        <f>IF(ISBLANK(Table2[[#This Row],[unique_id]]), "", PROPER(SUBSTITUTE(Table2[[#This Row],[unique_id]], "_", " ")))</f>
        <v>Column Break</v>
      </c>
      <c r="G449" s="30" t="s">
        <v>330</v>
      </c>
      <c r="H449" s="30" t="s">
        <v>643</v>
      </c>
      <c r="I449" s="30" t="s">
        <v>209</v>
      </c>
      <c r="M449" s="30" t="s">
        <v>331</v>
      </c>
      <c r="N449" s="30" t="s">
        <v>332</v>
      </c>
      <c r="O449" s="31"/>
      <c r="P449" s="30"/>
      <c r="T449" s="34"/>
      <c r="U449" s="30"/>
      <c r="V449" s="31"/>
      <c r="W449" s="31"/>
      <c r="X449" s="31"/>
      <c r="Y449" s="31"/>
      <c r="Z449" s="31"/>
      <c r="AB449" s="30"/>
      <c r="AG449" s="31"/>
      <c r="AH449" s="31"/>
      <c r="AT449" s="39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6" t="str">
        <f>IF(ISBLANK(Table2[[#This Row],[unique_id]]), "", PROPER(SUBSTITUTE(Table2[[#This Row],[unique_id]], "_", " ")))</f>
        <v>Uvc Ada Motion</v>
      </c>
      <c r="G450" s="30" t="s">
        <v>639</v>
      </c>
      <c r="H450" s="30" t="s">
        <v>643</v>
      </c>
      <c r="I450" s="30" t="s">
        <v>209</v>
      </c>
      <c r="M450" s="30" t="s">
        <v>136</v>
      </c>
      <c r="O450" s="31"/>
      <c r="P450" s="30"/>
      <c r="T450" s="34"/>
      <c r="U450" s="30"/>
      <c r="V450" s="31"/>
      <c r="W450" s="31"/>
      <c r="X450" s="31"/>
      <c r="Y450" s="31"/>
      <c r="Z450" s="31"/>
      <c r="AB450" s="30"/>
      <c r="AG450" s="31"/>
      <c r="AH450" s="31"/>
      <c r="AT450" s="39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1503</v>
      </c>
      <c r="F451" s="36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645</v>
      </c>
      <c r="I451" s="30" t="s">
        <v>209</v>
      </c>
      <c r="M451" s="30" t="s">
        <v>136</v>
      </c>
      <c r="N451" s="30" t="s">
        <v>271</v>
      </c>
      <c r="O451" s="31"/>
      <c r="P451" s="30"/>
      <c r="T451" s="34"/>
      <c r="U451" s="30"/>
      <c r="V451" s="31"/>
      <c r="W451" s="31"/>
      <c r="X451" s="31"/>
      <c r="Y451" s="31"/>
      <c r="Z451" s="31"/>
      <c r="AB451" s="30"/>
      <c r="AG451" s="31"/>
      <c r="AH451" s="31"/>
      <c r="AT451" s="39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390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388</v>
      </c>
      <c r="BD451" s="30" t="s">
        <v>234</v>
      </c>
      <c r="BE451" s="30" t="s">
        <v>389</v>
      </c>
      <c r="BF451" s="30" t="s">
        <v>130</v>
      </c>
      <c r="BJ451" s="30" t="s">
        <v>1392</v>
      </c>
      <c r="BK451" s="30" t="s">
        <v>386</v>
      </c>
      <c r="BL451" s="30" t="s">
        <v>1456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6" t="str">
        <f>IF(ISBLANK(Table2[[#This Row],[unique_id]]), "", PROPER(SUBSTITUTE(Table2[[#This Row],[unique_id]], "_", " ")))</f>
        <v>Uvc Edwin Motion</v>
      </c>
      <c r="G452" s="30" t="s">
        <v>639</v>
      </c>
      <c r="H452" s="30" t="s">
        <v>642</v>
      </c>
      <c r="I452" s="30" t="s">
        <v>209</v>
      </c>
      <c r="M452" s="30" t="s">
        <v>136</v>
      </c>
      <c r="O452" s="31"/>
      <c r="P452" s="30"/>
      <c r="T452" s="34"/>
      <c r="U452" s="30"/>
      <c r="V452" s="31"/>
      <c r="W452" s="31"/>
      <c r="X452" s="31"/>
      <c r="Y452" s="31"/>
      <c r="Z452" s="31"/>
      <c r="AB452" s="30"/>
      <c r="AG452" s="31"/>
      <c r="AH452" s="31"/>
      <c r="AT452" s="39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1504</v>
      </c>
      <c r="F453" s="36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644</v>
      </c>
      <c r="I453" s="30" t="s">
        <v>209</v>
      </c>
      <c r="M453" s="30" t="s">
        <v>136</v>
      </c>
      <c r="N453" s="30" t="s">
        <v>271</v>
      </c>
      <c r="O453" s="31"/>
      <c r="P453" s="30"/>
      <c r="T453" s="34"/>
      <c r="U453" s="30"/>
      <c r="V453" s="31"/>
      <c r="W453" s="31"/>
      <c r="X453" s="31"/>
      <c r="Y453" s="31"/>
      <c r="Z453" s="31"/>
      <c r="AB453" s="30"/>
      <c r="AG453" s="31"/>
      <c r="AH453" s="31"/>
      <c r="AT453" s="39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390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388</v>
      </c>
      <c r="BD453" s="30" t="s">
        <v>234</v>
      </c>
      <c r="BE453" s="30" t="s">
        <v>389</v>
      </c>
      <c r="BF453" s="30" t="s">
        <v>127</v>
      </c>
      <c r="BJ453" s="30" t="s">
        <v>1392</v>
      </c>
      <c r="BK453" s="30" t="s">
        <v>387</v>
      </c>
      <c r="BL453" s="30" t="s">
        <v>1457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customHeight="1" x14ac:dyDescent="0.2">
      <c r="A454" s="30">
        <v>2721</v>
      </c>
      <c r="B454" s="30" t="s">
        <v>26</v>
      </c>
      <c r="C454" s="30" t="s">
        <v>446</v>
      </c>
      <c r="D454" s="30" t="s">
        <v>334</v>
      </c>
      <c r="E454" s="30" t="s">
        <v>333</v>
      </c>
      <c r="F454" s="36" t="str">
        <f>IF(ISBLANK(Table2[[#This Row],[unique_id]]), "", PROPER(SUBSTITUTE(Table2[[#This Row],[unique_id]], "_", " ")))</f>
        <v>Column Break</v>
      </c>
      <c r="G454" s="30" t="s">
        <v>330</v>
      </c>
      <c r="H454" s="30" t="s">
        <v>644</v>
      </c>
      <c r="I454" s="30" t="s">
        <v>209</v>
      </c>
      <c r="M454" s="30" t="s">
        <v>331</v>
      </c>
      <c r="N454" s="30" t="s">
        <v>332</v>
      </c>
      <c r="O454" s="31"/>
      <c r="P454" s="30"/>
      <c r="T454" s="34"/>
      <c r="U454" s="30"/>
      <c r="V454" s="31"/>
      <c r="W454" s="31"/>
      <c r="X454" s="31"/>
      <c r="Y454" s="31"/>
      <c r="Z454" s="31"/>
      <c r="AB454" s="30"/>
      <c r="AG454" s="31"/>
      <c r="AH454" s="31"/>
      <c r="AT454" s="39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0">
        <v>5000</v>
      </c>
      <c r="B455" s="38" t="s">
        <v>26</v>
      </c>
      <c r="C455" s="30" t="s">
        <v>234</v>
      </c>
      <c r="F455" s="36" t="str">
        <f>IF(ISBLANK(Table2[[#This Row],[unique_id]]), "", PROPER(SUBSTITUTE(Table2[[#This Row],[unique_id]], "_", " ")))</f>
        <v/>
      </c>
      <c r="O455" s="31"/>
      <c r="P455" s="30"/>
      <c r="T455" s="34"/>
      <c r="U455" s="30"/>
      <c r="V455" s="31"/>
      <c r="W455" s="31"/>
      <c r="X455" s="31"/>
      <c r="Y455" s="31"/>
      <c r="Z455" s="31"/>
      <c r="AB455" s="30"/>
      <c r="AG455" s="31"/>
      <c r="AH455" s="31"/>
      <c r="AT455" s="39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1068</v>
      </c>
      <c r="BA455" s="30" t="str">
        <f>IF(ISBLANK(Table2[[#This Row],[device_model]]), "", Table2[[#This Row],[device_suggested_area]])</f>
        <v>Rack</v>
      </c>
      <c r="BB455" s="30" t="s">
        <v>1119</v>
      </c>
      <c r="BC455" s="30" t="s">
        <v>1067</v>
      </c>
      <c r="BD455" s="30" t="s">
        <v>234</v>
      </c>
      <c r="BE455" s="30" t="s">
        <v>406</v>
      </c>
      <c r="BF455" s="30" t="s">
        <v>28</v>
      </c>
      <c r="BJ455" s="30" t="s">
        <v>1385</v>
      </c>
      <c r="BK455" s="30" t="s">
        <v>409</v>
      </c>
      <c r="BL455" s="30" t="s">
        <v>1386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customHeight="1" x14ac:dyDescent="0.2">
      <c r="A456" s="30">
        <v>5001</v>
      </c>
      <c r="B456" s="38" t="s">
        <v>26</v>
      </c>
      <c r="C456" s="30" t="s">
        <v>234</v>
      </c>
      <c r="F456" s="36" t="str">
        <f>IF(ISBLANK(Table2[[#This Row],[unique_id]]), "", PROPER(SUBSTITUTE(Table2[[#This Row],[unique_id]], "_", " ")))</f>
        <v/>
      </c>
      <c r="O456" s="31"/>
      <c r="P456" s="30"/>
      <c r="T456" s="34"/>
      <c r="U456" s="30"/>
      <c r="V456" s="31"/>
      <c r="W456" s="31"/>
      <c r="X456" s="31"/>
      <c r="Y456" s="31"/>
      <c r="Z456" s="31"/>
      <c r="AB456" s="30"/>
      <c r="AG456" s="31"/>
      <c r="AH456" s="31"/>
      <c r="AT456" s="39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1069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1063</v>
      </c>
      <c r="BD456" s="30" t="s">
        <v>234</v>
      </c>
      <c r="BE456" s="30" t="s">
        <v>618</v>
      </c>
      <c r="BF456" s="30" t="s">
        <v>28</v>
      </c>
      <c r="BJ456" s="30" t="s">
        <v>1385</v>
      </c>
      <c r="BK456" s="30" t="s">
        <v>619</v>
      </c>
      <c r="BL456" s="30" t="s">
        <v>1387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customHeight="1" x14ac:dyDescent="0.2">
      <c r="A457" s="30">
        <v>5002</v>
      </c>
      <c r="B457" s="38" t="s">
        <v>26</v>
      </c>
      <c r="C457" s="30" t="s">
        <v>234</v>
      </c>
      <c r="F457" s="36" t="str">
        <f>IF(ISBLANK(Table2[[#This Row],[unique_id]]), "", PROPER(SUBSTITUTE(Table2[[#This Row],[unique_id]], "_", " ")))</f>
        <v/>
      </c>
      <c r="O457" s="31"/>
      <c r="P457" s="30"/>
      <c r="T457" s="34"/>
      <c r="U457" s="30"/>
      <c r="V457" s="31"/>
      <c r="W457" s="31"/>
      <c r="X457" s="31"/>
      <c r="Y457" s="31"/>
      <c r="Z457" s="31"/>
      <c r="AB457" s="30"/>
      <c r="AG457" s="31"/>
      <c r="AH457" s="31"/>
      <c r="AT457" s="39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1069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1064</v>
      </c>
      <c r="BD457" s="30" t="s">
        <v>234</v>
      </c>
      <c r="BE457" s="30" t="s">
        <v>1125</v>
      </c>
      <c r="BF457" s="30" t="s">
        <v>407</v>
      </c>
      <c r="BJ457" s="30" t="s">
        <v>1385</v>
      </c>
      <c r="BK457" s="30" t="s">
        <v>410</v>
      </c>
      <c r="BL457" s="30" t="s">
        <v>1388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customHeight="1" x14ac:dyDescent="0.2">
      <c r="A458" s="30">
        <v>5003</v>
      </c>
      <c r="B458" s="38" t="s">
        <v>26</v>
      </c>
      <c r="C458" s="30" t="s">
        <v>234</v>
      </c>
      <c r="F458" s="36" t="str">
        <f>IF(ISBLANK(Table2[[#This Row],[unique_id]]), "", PROPER(SUBSTITUTE(Table2[[#This Row],[unique_id]], "_", " ")))</f>
        <v/>
      </c>
      <c r="O458" s="31"/>
      <c r="P458" s="30"/>
      <c r="T458" s="34"/>
      <c r="U458" s="30"/>
      <c r="V458" s="31"/>
      <c r="W458" s="31"/>
      <c r="X458" s="31"/>
      <c r="Y458" s="31"/>
      <c r="Z458" s="31"/>
      <c r="AB458" s="30"/>
      <c r="AG458" s="31"/>
      <c r="AH458" s="31"/>
      <c r="AT458" s="39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1070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1065</v>
      </c>
      <c r="BD458" s="30" t="s">
        <v>234</v>
      </c>
      <c r="BE458" s="30" t="s">
        <v>1124</v>
      </c>
      <c r="BF458" s="30" t="s">
        <v>359</v>
      </c>
      <c r="BJ458" s="30" t="s">
        <v>1385</v>
      </c>
      <c r="BK458" s="30" t="s">
        <v>411</v>
      </c>
      <c r="BL458" s="30" t="s">
        <v>1389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customHeight="1" x14ac:dyDescent="0.2">
      <c r="A459" s="30">
        <v>5004</v>
      </c>
      <c r="B459" s="38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4"/>
      <c r="U459" s="30"/>
      <c r="V459" s="31"/>
      <c r="W459" s="31"/>
      <c r="X459" s="31"/>
      <c r="Y459" s="31"/>
      <c r="Z459" s="31"/>
      <c r="AB459" s="30"/>
      <c r="AG459" s="31"/>
      <c r="AH459" s="31"/>
      <c r="AT459" s="39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1070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1066</v>
      </c>
      <c r="BD459" s="30" t="s">
        <v>234</v>
      </c>
      <c r="BE459" s="30" t="s">
        <v>1124</v>
      </c>
      <c r="BF459" s="30" t="s">
        <v>408</v>
      </c>
      <c r="BJ459" s="30" t="s">
        <v>1385</v>
      </c>
      <c r="BK459" s="30" t="s">
        <v>412</v>
      </c>
      <c r="BL459" s="30" t="s">
        <v>1390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customHeight="1" x14ac:dyDescent="0.2">
      <c r="A460" s="30">
        <v>5005</v>
      </c>
      <c r="B460" s="38" t="s">
        <v>585</v>
      </c>
      <c r="C460" s="38" t="s">
        <v>391</v>
      </c>
      <c r="D460" s="38"/>
      <c r="E460" s="38"/>
      <c r="F460" s="36" t="str">
        <f>IF(ISBLANK(Table2[[#This Row],[unique_id]]), "", PROPER(SUBSTITUTE(Table2[[#This Row],[unique_id]], "_", " ")))</f>
        <v/>
      </c>
      <c r="G460" s="38"/>
      <c r="H460" s="38"/>
      <c r="I460" s="38"/>
      <c r="K460" s="38"/>
      <c r="L460" s="38"/>
      <c r="M460" s="38"/>
      <c r="O460" s="31"/>
      <c r="P460" s="30"/>
      <c r="T460" s="34"/>
      <c r="U460" s="30"/>
      <c r="V460" s="31"/>
      <c r="W460" s="31"/>
      <c r="X460" s="31"/>
      <c r="Y460" s="31"/>
      <c r="Z460" s="31"/>
      <c r="AB460" s="30"/>
      <c r="AG460" s="31"/>
      <c r="AH460" s="31"/>
      <c r="AT460" s="39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1068</v>
      </c>
      <c r="BA460" s="30" t="str">
        <f>IF(ISBLANK(Table2[[#This Row],[device_model]]), "", Table2[[#This Row],[device_suggested_area]])</f>
        <v>Rack</v>
      </c>
      <c r="BB460" s="30" t="s">
        <v>391</v>
      </c>
      <c r="BC460" s="30" t="s">
        <v>392</v>
      </c>
      <c r="BD460" s="30" t="s">
        <v>394</v>
      </c>
      <c r="BE460" s="30" t="s">
        <v>393</v>
      </c>
      <c r="BF460" s="30" t="s">
        <v>28</v>
      </c>
      <c r="BJ460" s="30" t="s">
        <v>1391</v>
      </c>
      <c r="BK460" s="41" t="s">
        <v>438</v>
      </c>
      <c r="BL460" s="30" t="s">
        <v>1417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customHeight="1" x14ac:dyDescent="0.2">
      <c r="A461" s="30">
        <v>5006</v>
      </c>
      <c r="B461" s="38" t="s">
        <v>585</v>
      </c>
      <c r="C461" s="38" t="s">
        <v>380</v>
      </c>
      <c r="D461" s="38"/>
      <c r="E461" s="38"/>
      <c r="F461" s="30" t="str">
        <f>IF(ISBLANK(Table2[[#This Row],[unique_id]]), "", PROPER(SUBSTITUTE(Table2[[#This Row],[unique_id]], "_", " ")))</f>
        <v/>
      </c>
      <c r="G461" s="38"/>
      <c r="H461" s="38"/>
      <c r="I461" s="38"/>
      <c r="K461" s="38"/>
      <c r="M461" s="38"/>
      <c r="O461" s="31"/>
      <c r="P461" s="30"/>
      <c r="T461" s="34"/>
      <c r="U461" s="30"/>
      <c r="V461" s="31"/>
      <c r="W461" s="31"/>
      <c r="X461" s="31"/>
      <c r="Y461" s="31"/>
      <c r="Z461" s="31"/>
      <c r="AB461" s="30"/>
      <c r="AG461" s="31"/>
      <c r="AH461" s="31"/>
      <c r="AJ461" s="30" t="str">
        <f t="shared" ref="AJ461:AJ484" si="0">IF(ISBLANK(AI461),  "", _xlfn.CONCAT("haas/entity/sensor/", LOWER(C461), "/", E461, "/config"))</f>
        <v/>
      </c>
      <c r="AK461" s="30" t="str">
        <f t="shared" ref="AK461:AK484" si="1">IF(ISBLANK(AI461),  "", _xlfn.CONCAT(LOWER(C461), "/", E461))</f>
        <v/>
      </c>
      <c r="AT461" s="39"/>
      <c r="AU461" s="39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1110</v>
      </c>
      <c r="BA461" s="30" t="str">
        <f>IF(ISBLANK(Table2[[#This Row],[device_model]]), "", Table2[[#This Row],[device_suggested_area]])</f>
        <v>Rack</v>
      </c>
      <c r="BB461" s="30" t="s">
        <v>1366</v>
      </c>
      <c r="BC461" s="30" t="s">
        <v>1081</v>
      </c>
      <c r="BD461" s="30" t="s">
        <v>264</v>
      </c>
      <c r="BE461" s="30">
        <v>12.1</v>
      </c>
      <c r="BF461" s="30" t="s">
        <v>28</v>
      </c>
      <c r="BJ461" s="30" t="s">
        <v>405</v>
      </c>
      <c r="BK461" s="47" t="s">
        <v>1382</v>
      </c>
      <c r="BL461" s="30" t="s">
        <v>1365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customHeight="1" x14ac:dyDescent="0.2">
      <c r="A462" s="30">
        <v>5007</v>
      </c>
      <c r="B462" s="38" t="s">
        <v>585</v>
      </c>
      <c r="C462" s="38" t="s">
        <v>380</v>
      </c>
      <c r="D462" s="38"/>
      <c r="E462" s="38"/>
      <c r="F462" s="30" t="str">
        <f>IF(ISBLANK(Table2[[#This Row],[unique_id]]), "", PROPER(SUBSTITUTE(Table2[[#This Row],[unique_id]], "_", " ")))</f>
        <v/>
      </c>
      <c r="G462" s="38"/>
      <c r="H462" s="38"/>
      <c r="I462" s="38"/>
      <c r="K462" s="38"/>
      <c r="M462" s="38"/>
      <c r="O462" s="31"/>
      <c r="P462" s="30"/>
      <c r="T462" s="34"/>
      <c r="U462" s="30"/>
      <c r="V462" s="31"/>
      <c r="W462" s="31"/>
      <c r="X462" s="31"/>
      <c r="Y462" s="31"/>
      <c r="Z462" s="31"/>
      <c r="AB462" s="30"/>
      <c r="AG462" s="31"/>
      <c r="AH462" s="31"/>
      <c r="AJ462" s="30" t="str">
        <f t="shared" si="0"/>
        <v/>
      </c>
      <c r="AK462" s="30" t="str">
        <f t="shared" si="1"/>
        <v/>
      </c>
      <c r="AT462" s="39"/>
      <c r="AU462" s="39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1110</v>
      </c>
      <c r="BA462" s="30" t="str">
        <f>IF(ISBLANK(Table2[[#This Row],[device_model]]), "", Table2[[#This Row],[device_suggested_area]])</f>
        <v>Rack</v>
      </c>
      <c r="BB462" s="30" t="s">
        <v>1366</v>
      </c>
      <c r="BC462" s="30" t="s">
        <v>1081</v>
      </c>
      <c r="BD462" s="30" t="s">
        <v>264</v>
      </c>
      <c r="BE462" s="30">
        <v>12.1</v>
      </c>
      <c r="BF462" s="30" t="s">
        <v>28</v>
      </c>
      <c r="BJ462" s="30" t="s">
        <v>1391</v>
      </c>
      <c r="BK462" s="47" t="s">
        <v>1459</v>
      </c>
      <c r="BL462" s="30" t="s">
        <v>1393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customHeight="1" x14ac:dyDescent="0.2">
      <c r="A463" s="30">
        <v>5008</v>
      </c>
      <c r="B463" s="38" t="s">
        <v>585</v>
      </c>
      <c r="C463" s="38" t="s">
        <v>380</v>
      </c>
      <c r="D463" s="38"/>
      <c r="E463" s="38"/>
      <c r="F463" s="30" t="str">
        <f>IF(ISBLANK(Table2[[#This Row],[unique_id]]), "", PROPER(SUBSTITUTE(Table2[[#This Row],[unique_id]], "_", " ")))</f>
        <v/>
      </c>
      <c r="G463" s="38"/>
      <c r="H463" s="38"/>
      <c r="I463" s="38"/>
      <c r="K463" s="38"/>
      <c r="M463" s="38"/>
      <c r="O463" s="31"/>
      <c r="P463" s="30"/>
      <c r="T463" s="34"/>
      <c r="U463" s="30"/>
      <c r="V463" s="31"/>
      <c r="W463" s="31"/>
      <c r="X463" s="31"/>
      <c r="Y463" s="31"/>
      <c r="Z463" s="31"/>
      <c r="AB463" s="30"/>
      <c r="AG463" s="31"/>
      <c r="AH463" s="31"/>
      <c r="AJ463" s="30" t="str">
        <f t="shared" si="0"/>
        <v/>
      </c>
      <c r="AK463" s="30" t="str">
        <f t="shared" si="1"/>
        <v/>
      </c>
      <c r="AT463" s="39"/>
      <c r="AU463" s="39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1110</v>
      </c>
      <c r="BA463" s="30" t="str">
        <f>IF(ISBLANK(Table2[[#This Row],[device_model]]), "", Table2[[#This Row],[device_suggested_area]])</f>
        <v>Rack</v>
      </c>
      <c r="BB463" s="30" t="s">
        <v>1366</v>
      </c>
      <c r="BC463" s="30" t="s">
        <v>1081</v>
      </c>
      <c r="BD463" s="30" t="s">
        <v>264</v>
      </c>
      <c r="BE463" s="30">
        <v>12.1</v>
      </c>
      <c r="BF463" s="30" t="s">
        <v>28</v>
      </c>
      <c r="BJ463" s="30" t="s">
        <v>1392</v>
      </c>
      <c r="BK463" s="41" t="s">
        <v>1383</v>
      </c>
      <c r="BL463" s="30" t="s">
        <v>1364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customHeight="1" x14ac:dyDescent="0.2">
      <c r="A464" s="30">
        <v>5009</v>
      </c>
      <c r="B464" s="38" t="s">
        <v>26</v>
      </c>
      <c r="C464" s="38" t="s">
        <v>380</v>
      </c>
      <c r="D464" s="38"/>
      <c r="E464" s="38"/>
      <c r="F464" s="30" t="str">
        <f>IF(ISBLANK(Table2[[#This Row],[unique_id]]), "", PROPER(SUBSTITUTE(Table2[[#This Row],[unique_id]], "_", " ")))</f>
        <v/>
      </c>
      <c r="G464" s="38"/>
      <c r="H464" s="38"/>
      <c r="I464" s="38"/>
      <c r="K464" s="38"/>
      <c r="M464" s="38"/>
      <c r="O464" s="31"/>
      <c r="P464" s="30"/>
      <c r="T464" s="34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 t="shared" si="0"/>
        <v/>
      </c>
      <c r="AK464" s="30" t="str">
        <f t="shared" si="1"/>
        <v/>
      </c>
      <c r="AT464" s="39"/>
      <c r="AU464" s="39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1110</v>
      </c>
      <c r="BA464" s="30" t="str">
        <f>IF(ISBLANK(Table2[[#This Row],[device_model]]), "", Table2[[#This Row],[device_suggested_area]])</f>
        <v>Rack</v>
      </c>
      <c r="BB464" s="30" t="s">
        <v>1367</v>
      </c>
      <c r="BC464" s="30" t="s">
        <v>1081</v>
      </c>
      <c r="BD464" s="30" t="s">
        <v>264</v>
      </c>
      <c r="BE464" s="30">
        <v>12.1</v>
      </c>
      <c r="BF464" s="30" t="s">
        <v>28</v>
      </c>
      <c r="BJ464" s="30" t="s">
        <v>405</v>
      </c>
      <c r="BK464" s="47" t="s">
        <v>1489</v>
      </c>
      <c r="BL464" s="30" t="s">
        <v>1368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customHeight="1" x14ac:dyDescent="0.2">
      <c r="A465" s="30">
        <v>5010</v>
      </c>
      <c r="B465" s="38" t="s">
        <v>585</v>
      </c>
      <c r="C465" s="38" t="s">
        <v>380</v>
      </c>
      <c r="D465" s="38"/>
      <c r="E465" s="38"/>
      <c r="F465" s="30" t="str">
        <f>IF(ISBLANK(Table2[[#This Row],[unique_id]]), "", PROPER(SUBSTITUTE(Table2[[#This Row],[unique_id]], "_", " ")))</f>
        <v/>
      </c>
      <c r="G465" s="38"/>
      <c r="H465" s="38"/>
      <c r="I465" s="38"/>
      <c r="K465" s="38"/>
      <c r="M465" s="38"/>
      <c r="O465" s="31"/>
      <c r="P465" s="30"/>
      <c r="T465" s="34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 t="shared" si="0"/>
        <v/>
      </c>
      <c r="AK465" s="30" t="str">
        <f t="shared" si="1"/>
        <v/>
      </c>
      <c r="AT465" s="39"/>
      <c r="AU465" s="39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1110</v>
      </c>
      <c r="BA465" s="30" t="str">
        <f>IF(ISBLANK(Table2[[#This Row],[device_model]]), "", Table2[[#This Row],[device_suggested_area]])</f>
        <v>Rack</v>
      </c>
      <c r="BB465" s="30" t="s">
        <v>1367</v>
      </c>
      <c r="BC465" s="30" t="s">
        <v>1081</v>
      </c>
      <c r="BD465" s="30" t="s">
        <v>264</v>
      </c>
      <c r="BE465" s="30">
        <v>12.1</v>
      </c>
      <c r="BF465" s="30" t="s">
        <v>28</v>
      </c>
      <c r="BJ465" s="30" t="s">
        <v>1391</v>
      </c>
      <c r="BK465" s="47" t="s">
        <v>1490</v>
      </c>
      <c r="BL465" s="30" t="s">
        <v>1394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customHeight="1" x14ac:dyDescent="0.2">
      <c r="A466" s="30">
        <v>5011</v>
      </c>
      <c r="B466" s="38" t="s">
        <v>585</v>
      </c>
      <c r="C466" s="38" t="s">
        <v>380</v>
      </c>
      <c r="D466" s="38"/>
      <c r="E466" s="38"/>
      <c r="F466" s="30" t="str">
        <f>IF(ISBLANK(Table2[[#This Row],[unique_id]]), "", PROPER(SUBSTITUTE(Table2[[#This Row],[unique_id]], "_", " ")))</f>
        <v/>
      </c>
      <c r="G466" s="38"/>
      <c r="H466" s="38"/>
      <c r="I466" s="38"/>
      <c r="K466" s="38"/>
      <c r="M466" s="38"/>
      <c r="O466" s="31"/>
      <c r="P466" s="30"/>
      <c r="T466" s="34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 t="shared" si="0"/>
        <v/>
      </c>
      <c r="AK466" s="30" t="str">
        <f t="shared" si="1"/>
        <v/>
      </c>
      <c r="AT466" s="39"/>
      <c r="AU466" s="39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1110</v>
      </c>
      <c r="BA466" s="30" t="str">
        <f>IF(ISBLANK(Table2[[#This Row],[device_model]]), "", Table2[[#This Row],[device_suggested_area]])</f>
        <v>Rack</v>
      </c>
      <c r="BB466" s="30" t="s">
        <v>1367</v>
      </c>
      <c r="BC466" s="30" t="s">
        <v>1081</v>
      </c>
      <c r="BD466" s="30" t="s">
        <v>264</v>
      </c>
      <c r="BE466" s="30">
        <v>12.1</v>
      </c>
      <c r="BF466" s="30" t="s">
        <v>28</v>
      </c>
      <c r="BJ466" s="30" t="s">
        <v>1392</v>
      </c>
      <c r="BK466" s="41" t="s">
        <v>1491</v>
      </c>
      <c r="BL466" s="30" t="s">
        <v>1369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customHeight="1" x14ac:dyDescent="0.2">
      <c r="A467" s="30">
        <v>5012</v>
      </c>
      <c r="B467" s="38" t="s">
        <v>585</v>
      </c>
      <c r="C467" s="38" t="s">
        <v>380</v>
      </c>
      <c r="D467" s="38"/>
      <c r="E467" s="38"/>
      <c r="F467" s="30" t="str">
        <f>IF(ISBLANK(Table2[[#This Row],[unique_id]]), "", PROPER(SUBSTITUTE(Table2[[#This Row],[unique_id]], "_", " ")))</f>
        <v/>
      </c>
      <c r="G467" s="38"/>
      <c r="H467" s="38"/>
      <c r="I467" s="38"/>
      <c r="K467" s="38"/>
      <c r="M467" s="38"/>
      <c r="O467" s="31"/>
      <c r="P467" s="30"/>
      <c r="T467" s="34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 t="shared" si="0"/>
        <v/>
      </c>
      <c r="AK467" s="30" t="str">
        <f t="shared" si="1"/>
        <v/>
      </c>
      <c r="AT467" s="39"/>
      <c r="AU467" s="39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1109</v>
      </c>
      <c r="BA467" s="30" t="str">
        <f>IF(ISBLANK(Table2[[#This Row],[device_model]]), "", Table2[[#This Row],[device_suggested_area]])</f>
        <v>Rack</v>
      </c>
      <c r="BB467" s="30" t="s">
        <v>1075</v>
      </c>
      <c r="BC467" s="30" t="s">
        <v>1074</v>
      </c>
      <c r="BD467" s="30" t="s">
        <v>264</v>
      </c>
      <c r="BE467" s="30">
        <v>12.1</v>
      </c>
      <c r="BF467" s="30" t="s">
        <v>28</v>
      </c>
      <c r="BJ467" s="30" t="s">
        <v>405</v>
      </c>
      <c r="BK467" s="30" t="s">
        <v>598</v>
      </c>
      <c r="BL467" s="30" t="s">
        <v>1370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customHeight="1" x14ac:dyDescent="0.2">
      <c r="A468" s="30">
        <v>5013</v>
      </c>
      <c r="B468" s="38" t="s">
        <v>585</v>
      </c>
      <c r="C468" s="38" t="s">
        <v>380</v>
      </c>
      <c r="D468" s="38"/>
      <c r="E468" s="38"/>
      <c r="F468" s="30" t="str">
        <f>IF(ISBLANK(Table2[[#This Row],[unique_id]]), "", PROPER(SUBSTITUTE(Table2[[#This Row],[unique_id]], "_", " ")))</f>
        <v/>
      </c>
      <c r="G468" s="38"/>
      <c r="H468" s="38"/>
      <c r="I468" s="38"/>
      <c r="K468" s="38"/>
      <c r="M468" s="38"/>
      <c r="O468" s="31"/>
      <c r="P468" s="30"/>
      <c r="T468" s="34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 t="shared" si="0"/>
        <v/>
      </c>
      <c r="AK468" s="30" t="str">
        <f t="shared" si="1"/>
        <v/>
      </c>
      <c r="AT468" s="39"/>
      <c r="AU468" s="39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1109</v>
      </c>
      <c r="BA468" s="30" t="str">
        <f>IF(ISBLANK(Table2[[#This Row],[device_model]]), "", Table2[[#This Row],[device_suggested_area]])</f>
        <v>Rack</v>
      </c>
      <c r="BB468" s="30" t="s">
        <v>1075</v>
      </c>
      <c r="BC468" s="30" t="s">
        <v>1074</v>
      </c>
      <c r="BD468" s="30" t="s">
        <v>264</v>
      </c>
      <c r="BE468" s="30">
        <v>12.1</v>
      </c>
      <c r="BF468" s="30" t="s">
        <v>28</v>
      </c>
      <c r="BJ468" s="30" t="s">
        <v>1391</v>
      </c>
      <c r="BK468" s="30" t="s">
        <v>1460</v>
      </c>
      <c r="BL468" s="30" t="s">
        <v>1395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customHeight="1" x14ac:dyDescent="0.2">
      <c r="A469" s="30">
        <v>5014</v>
      </c>
      <c r="B469" s="38" t="s">
        <v>585</v>
      </c>
      <c r="C469" s="38" t="s">
        <v>380</v>
      </c>
      <c r="D469" s="38"/>
      <c r="E469" s="38"/>
      <c r="F469" s="30" t="str">
        <f>IF(ISBLANK(Table2[[#This Row],[unique_id]]), "", PROPER(SUBSTITUTE(Table2[[#This Row],[unique_id]], "_", " ")))</f>
        <v/>
      </c>
      <c r="G469" s="38"/>
      <c r="H469" s="38"/>
      <c r="I469" s="38"/>
      <c r="K469" s="38"/>
      <c r="M469" s="38"/>
      <c r="O469" s="31"/>
      <c r="P469" s="30"/>
      <c r="T469" s="34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 t="shared" si="0"/>
        <v/>
      </c>
      <c r="AK469" s="30" t="str">
        <f t="shared" si="1"/>
        <v/>
      </c>
      <c r="AT469" s="39"/>
      <c r="AU469" s="39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1109</v>
      </c>
      <c r="BA469" s="30" t="str">
        <f>IF(ISBLANK(Table2[[#This Row],[device_model]]), "", Table2[[#This Row],[device_suggested_area]])</f>
        <v>Rack</v>
      </c>
      <c r="BB469" s="30" t="s">
        <v>1075</v>
      </c>
      <c r="BC469" s="30" t="s">
        <v>1074</v>
      </c>
      <c r="BD469" s="30" t="s">
        <v>264</v>
      </c>
      <c r="BE469" s="30">
        <v>12.1</v>
      </c>
      <c r="BF469" s="30" t="s">
        <v>28</v>
      </c>
      <c r="BJ469" s="30" t="s">
        <v>1392</v>
      </c>
      <c r="BK469" s="30" t="s">
        <v>1460</v>
      </c>
      <c r="BL469" s="30" t="s">
        <v>1371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customHeight="1" x14ac:dyDescent="0.2">
      <c r="A470" s="30">
        <v>5015</v>
      </c>
      <c r="B470" s="38" t="s">
        <v>585</v>
      </c>
      <c r="C470" s="38" t="s">
        <v>380</v>
      </c>
      <c r="D470" s="38"/>
      <c r="E470" s="38"/>
      <c r="F470" s="30" t="str">
        <f>IF(ISBLANK(Table2[[#This Row],[unique_id]]), "", PROPER(SUBSTITUTE(Table2[[#This Row],[unique_id]], "_", " ")))</f>
        <v/>
      </c>
      <c r="G470" s="38"/>
      <c r="H470" s="38"/>
      <c r="I470" s="38"/>
      <c r="K470" s="38"/>
      <c r="M470" s="38"/>
      <c r="O470" s="31"/>
      <c r="P470" s="30"/>
      <c r="T470" s="34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 t="shared" si="0"/>
        <v/>
      </c>
      <c r="AK470" s="30" t="str">
        <f t="shared" si="1"/>
        <v/>
      </c>
      <c r="AT470" s="39"/>
      <c r="AU470" s="39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1110</v>
      </c>
      <c r="BA470" s="30" t="str">
        <f>IF(ISBLANK(Table2[[#This Row],[device_model]]), "", Table2[[#This Row],[device_suggested_area]])</f>
        <v>Rack</v>
      </c>
      <c r="BB470" s="30" t="s">
        <v>1077</v>
      </c>
      <c r="BC470" s="30" t="s">
        <v>1076</v>
      </c>
      <c r="BD470" s="30" t="s">
        <v>264</v>
      </c>
      <c r="BE470" s="30">
        <v>12.1</v>
      </c>
      <c r="BF470" s="30" t="s">
        <v>28</v>
      </c>
      <c r="BJ470" s="30" t="s">
        <v>405</v>
      </c>
      <c r="BK470" s="30" t="s">
        <v>381</v>
      </c>
      <c r="BL470" s="30" t="s">
        <v>1372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customHeight="1" x14ac:dyDescent="0.2">
      <c r="A471" s="30">
        <v>5016</v>
      </c>
      <c r="B471" s="38" t="s">
        <v>585</v>
      </c>
      <c r="C471" s="38" t="s">
        <v>380</v>
      </c>
      <c r="D471" s="38"/>
      <c r="E471" s="38"/>
      <c r="F471" s="30" t="str">
        <f>IF(ISBLANK(Table2[[#This Row],[unique_id]]), "", PROPER(SUBSTITUTE(Table2[[#This Row],[unique_id]], "_", " ")))</f>
        <v/>
      </c>
      <c r="G471" s="38"/>
      <c r="H471" s="38"/>
      <c r="I471" s="38"/>
      <c r="K471" s="38"/>
      <c r="M471" s="38"/>
      <c r="O471" s="31"/>
      <c r="P471" s="30"/>
      <c r="T471" s="34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 t="shared" si="0"/>
        <v/>
      </c>
      <c r="AK471" s="30" t="str">
        <f t="shared" si="1"/>
        <v/>
      </c>
      <c r="AT471" s="39"/>
      <c r="AU471" s="39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1110</v>
      </c>
      <c r="BA471" s="30" t="str">
        <f>IF(ISBLANK(Table2[[#This Row],[device_model]]), "", Table2[[#This Row],[device_suggested_area]])</f>
        <v>Rack</v>
      </c>
      <c r="BB471" s="30" t="s">
        <v>1077</v>
      </c>
      <c r="BC471" s="30" t="s">
        <v>1076</v>
      </c>
      <c r="BD471" s="30" t="s">
        <v>264</v>
      </c>
      <c r="BE471" s="30">
        <v>12.1</v>
      </c>
      <c r="BF471" s="30" t="s">
        <v>28</v>
      </c>
      <c r="BJ471" s="30" t="s">
        <v>1391</v>
      </c>
      <c r="BK471" s="30" t="s">
        <v>1461</v>
      </c>
      <c r="BL471" s="30" t="s">
        <v>1396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customHeight="1" x14ac:dyDescent="0.2">
      <c r="A472" s="30">
        <v>5017</v>
      </c>
      <c r="B472" s="38" t="s">
        <v>585</v>
      </c>
      <c r="C472" s="38" t="s">
        <v>380</v>
      </c>
      <c r="D472" s="38"/>
      <c r="E472" s="38"/>
      <c r="F472" s="30" t="str">
        <f>IF(ISBLANK(Table2[[#This Row],[unique_id]]), "", PROPER(SUBSTITUTE(Table2[[#This Row],[unique_id]], "_", " ")))</f>
        <v/>
      </c>
      <c r="G472" s="38"/>
      <c r="H472" s="38"/>
      <c r="I472" s="38"/>
      <c r="K472" s="38"/>
      <c r="M472" s="38"/>
      <c r="O472" s="31"/>
      <c r="P472" s="30"/>
      <c r="T472" s="34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 t="shared" si="0"/>
        <v/>
      </c>
      <c r="AK472" s="30" t="str">
        <f t="shared" si="1"/>
        <v/>
      </c>
      <c r="AT472" s="39"/>
      <c r="AU472" s="39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1110</v>
      </c>
      <c r="BA472" s="30" t="str">
        <f>IF(ISBLANK(Table2[[#This Row],[device_model]]), "", Table2[[#This Row],[device_suggested_area]])</f>
        <v>Rack</v>
      </c>
      <c r="BB472" s="30" t="s">
        <v>1077</v>
      </c>
      <c r="BC472" s="30" t="s">
        <v>1076</v>
      </c>
      <c r="BD472" s="30" t="s">
        <v>264</v>
      </c>
      <c r="BE472" s="30">
        <v>12.1</v>
      </c>
      <c r="BF472" s="30" t="s">
        <v>28</v>
      </c>
      <c r="BJ472" s="30" t="s">
        <v>1392</v>
      </c>
      <c r="BK472" s="30" t="s">
        <v>1463</v>
      </c>
      <c r="BL472" s="30" t="s">
        <v>1373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customHeight="1" x14ac:dyDescent="0.2">
      <c r="A473" s="30">
        <v>5018</v>
      </c>
      <c r="B473" s="38" t="s">
        <v>585</v>
      </c>
      <c r="C473" s="38" t="s">
        <v>380</v>
      </c>
      <c r="D473" s="38"/>
      <c r="E473" s="38"/>
      <c r="F473" s="30" t="str">
        <f>IF(ISBLANK(Table2[[#This Row],[unique_id]]), "", PROPER(SUBSTITUTE(Table2[[#This Row],[unique_id]], "_", " ")))</f>
        <v/>
      </c>
      <c r="G473" s="38"/>
      <c r="H473" s="38"/>
      <c r="I473" s="38"/>
      <c r="K473" s="38"/>
      <c r="M473" s="38"/>
      <c r="O473" s="31"/>
      <c r="P473" s="30"/>
      <c r="T473" s="34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 t="shared" si="0"/>
        <v/>
      </c>
      <c r="AK473" s="30" t="str">
        <f t="shared" si="1"/>
        <v/>
      </c>
      <c r="AT473" s="39"/>
      <c r="AU473" s="39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1110</v>
      </c>
      <c r="BA473" s="30" t="str">
        <f>IF(ISBLANK(Table2[[#This Row],[device_model]]), "", Table2[[#This Row],[device_suggested_area]])</f>
        <v>Rack</v>
      </c>
      <c r="BB473" s="30" t="s">
        <v>1079</v>
      </c>
      <c r="BC473" s="30" t="s">
        <v>1078</v>
      </c>
      <c r="BD473" s="30" t="s">
        <v>264</v>
      </c>
      <c r="BE473" s="30">
        <v>12.1</v>
      </c>
      <c r="BF473" s="30" t="s">
        <v>28</v>
      </c>
      <c r="BJ473" s="30" t="s">
        <v>405</v>
      </c>
      <c r="BK473" s="30" t="s">
        <v>437</v>
      </c>
      <c r="BL473" s="30" t="s">
        <v>1374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ht="16" customHeight="1" x14ac:dyDescent="0.2">
      <c r="A474" s="30">
        <v>5019</v>
      </c>
      <c r="B474" s="38" t="s">
        <v>585</v>
      </c>
      <c r="C474" s="38" t="s">
        <v>380</v>
      </c>
      <c r="D474" s="38"/>
      <c r="E474" s="38"/>
      <c r="F474" s="30" t="str">
        <f>IF(ISBLANK(Table2[[#This Row],[unique_id]]), "", PROPER(SUBSTITUTE(Table2[[#This Row],[unique_id]], "_", " ")))</f>
        <v/>
      </c>
      <c r="G474" s="38"/>
      <c r="H474" s="38"/>
      <c r="I474" s="38"/>
      <c r="K474" s="38"/>
      <c r="M474" s="38"/>
      <c r="O474" s="31"/>
      <c r="P474" s="30"/>
      <c r="T474" s="34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 t="shared" si="0"/>
        <v/>
      </c>
      <c r="AK474" s="30" t="str">
        <f t="shared" si="1"/>
        <v/>
      </c>
      <c r="AT474" s="39"/>
      <c r="AU474" s="39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1110</v>
      </c>
      <c r="BA474" s="30" t="str">
        <f>IF(ISBLANK(Table2[[#This Row],[device_model]]), "", Table2[[#This Row],[device_suggested_area]])</f>
        <v>Rack</v>
      </c>
      <c r="BB474" s="30" t="s">
        <v>1079</v>
      </c>
      <c r="BC474" s="30" t="s">
        <v>1078</v>
      </c>
      <c r="BD474" s="30" t="s">
        <v>264</v>
      </c>
      <c r="BE474" s="30">
        <v>12.1</v>
      </c>
      <c r="BF474" s="30" t="s">
        <v>28</v>
      </c>
      <c r="BJ474" s="30" t="s">
        <v>1391</v>
      </c>
      <c r="BK474" s="30" t="s">
        <v>1462</v>
      </c>
      <c r="BL474" s="30" t="s">
        <v>1397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ht="16" customHeight="1" x14ac:dyDescent="0.2">
      <c r="A475" s="30">
        <v>5020</v>
      </c>
      <c r="B475" s="38" t="s">
        <v>585</v>
      </c>
      <c r="C475" s="38" t="s">
        <v>380</v>
      </c>
      <c r="D475" s="38"/>
      <c r="E475" s="38"/>
      <c r="F475" s="30" t="str">
        <f>IF(ISBLANK(Table2[[#This Row],[unique_id]]), "", PROPER(SUBSTITUTE(Table2[[#This Row],[unique_id]], "_", " ")))</f>
        <v/>
      </c>
      <c r="G475" s="38"/>
      <c r="H475" s="38"/>
      <c r="I475" s="38"/>
      <c r="K475" s="38"/>
      <c r="M475" s="38"/>
      <c r="O475" s="31"/>
      <c r="P475" s="30"/>
      <c r="T475" s="34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 t="shared" si="0"/>
        <v/>
      </c>
      <c r="AK475" s="30" t="str">
        <f t="shared" si="1"/>
        <v/>
      </c>
      <c r="AT475" s="39"/>
      <c r="AU475" s="39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1110</v>
      </c>
      <c r="BA475" s="30" t="str">
        <f>IF(ISBLANK(Table2[[#This Row],[device_model]]), "", Table2[[#This Row],[device_suggested_area]])</f>
        <v>Rack</v>
      </c>
      <c r="BB475" s="30" t="s">
        <v>1079</v>
      </c>
      <c r="BC475" s="30" t="s">
        <v>1078</v>
      </c>
      <c r="BD475" s="30" t="s">
        <v>264</v>
      </c>
      <c r="BE475" s="30">
        <v>12.1</v>
      </c>
      <c r="BF475" s="30" t="s">
        <v>28</v>
      </c>
      <c r="BJ475" s="30" t="s">
        <v>1392</v>
      </c>
      <c r="BK475" s="30" t="s">
        <v>1464</v>
      </c>
      <c r="BL475" s="30" t="s">
        <v>1375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ht="16" customHeight="1" x14ac:dyDescent="0.2">
      <c r="A476" s="30">
        <v>5021</v>
      </c>
      <c r="B476" s="38" t="s">
        <v>585</v>
      </c>
      <c r="C476" s="38" t="s">
        <v>380</v>
      </c>
      <c r="D476" s="38"/>
      <c r="E476" s="38"/>
      <c r="F476" s="30" t="str">
        <f>IF(ISBLANK(Table2[[#This Row],[unique_id]]), "", PROPER(SUBSTITUTE(Table2[[#This Row],[unique_id]], "_", " ")))</f>
        <v/>
      </c>
      <c r="G476" s="38"/>
      <c r="H476" s="38"/>
      <c r="I476" s="38"/>
      <c r="K476" s="38"/>
      <c r="M476" s="38"/>
      <c r="O476" s="31"/>
      <c r="P476" s="30"/>
      <c r="T476" s="34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 t="shared" si="0"/>
        <v/>
      </c>
      <c r="AK476" s="30" t="str">
        <f t="shared" si="1"/>
        <v/>
      </c>
      <c r="AT476" s="39"/>
      <c r="AU476" s="39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1110</v>
      </c>
      <c r="BA476" s="30" t="str">
        <f>IF(ISBLANK(Table2[[#This Row],[device_model]]), "", Table2[[#This Row],[device_suggested_area]])</f>
        <v>Rack</v>
      </c>
      <c r="BB476" s="30" t="s">
        <v>1083</v>
      </c>
      <c r="BC476" s="30" t="s">
        <v>1080</v>
      </c>
      <c r="BD476" s="30" t="s">
        <v>264</v>
      </c>
      <c r="BE476" s="30">
        <v>12.1</v>
      </c>
      <c r="BF476" s="30" t="s">
        <v>28</v>
      </c>
      <c r="BJ476" s="30" t="s">
        <v>405</v>
      </c>
      <c r="BK476" s="30" t="s">
        <v>594</v>
      </c>
      <c r="BL476" s="30" t="s">
        <v>1376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ht="16" customHeight="1" x14ac:dyDescent="0.2">
      <c r="A477" s="30">
        <v>5022</v>
      </c>
      <c r="B477" s="38" t="s">
        <v>585</v>
      </c>
      <c r="C477" s="38" t="s">
        <v>380</v>
      </c>
      <c r="D477" s="38"/>
      <c r="E477" s="38"/>
      <c r="F477" s="30" t="str">
        <f>IF(ISBLANK(Table2[[#This Row],[unique_id]]), "", PROPER(SUBSTITUTE(Table2[[#This Row],[unique_id]], "_", " ")))</f>
        <v/>
      </c>
      <c r="G477" s="38"/>
      <c r="H477" s="38"/>
      <c r="I477" s="38"/>
      <c r="K477" s="38"/>
      <c r="M477" s="38"/>
      <c r="O477" s="31"/>
      <c r="P477" s="30"/>
      <c r="T477" s="34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 t="shared" si="0"/>
        <v/>
      </c>
      <c r="AK477" s="30" t="str">
        <f t="shared" si="1"/>
        <v/>
      </c>
      <c r="AT477" s="39"/>
      <c r="AU477" s="39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1110</v>
      </c>
      <c r="BA477" s="30" t="str">
        <f>IF(ISBLANK(Table2[[#This Row],[device_model]]), "", Table2[[#This Row],[device_suggested_area]])</f>
        <v>Rack</v>
      </c>
      <c r="BB477" s="30" t="s">
        <v>1083</v>
      </c>
      <c r="BC477" s="30" t="s">
        <v>1080</v>
      </c>
      <c r="BD477" s="30" t="s">
        <v>264</v>
      </c>
      <c r="BE477" s="30">
        <v>12.1</v>
      </c>
      <c r="BF477" s="30" t="s">
        <v>28</v>
      </c>
      <c r="BJ477" s="30" t="s">
        <v>1391</v>
      </c>
      <c r="BK477" s="30" t="s">
        <v>1465</v>
      </c>
      <c r="BL477" s="30" t="s">
        <v>1398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ht="16" customHeight="1" x14ac:dyDescent="0.2">
      <c r="A478" s="30">
        <v>5023</v>
      </c>
      <c r="B478" s="38" t="s">
        <v>585</v>
      </c>
      <c r="C478" s="38" t="s">
        <v>380</v>
      </c>
      <c r="D478" s="38"/>
      <c r="E478" s="38"/>
      <c r="F478" s="30" t="str">
        <f>IF(ISBLANK(Table2[[#This Row],[unique_id]]), "", PROPER(SUBSTITUTE(Table2[[#This Row],[unique_id]], "_", " ")))</f>
        <v/>
      </c>
      <c r="G478" s="38"/>
      <c r="H478" s="38"/>
      <c r="I478" s="38"/>
      <c r="K478" s="38"/>
      <c r="M478" s="38"/>
      <c r="O478" s="31"/>
      <c r="P478" s="30"/>
      <c r="T478" s="34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 t="shared" si="0"/>
        <v/>
      </c>
      <c r="AK478" s="30" t="str">
        <f t="shared" si="1"/>
        <v/>
      </c>
      <c r="AT478" s="39"/>
      <c r="AU478" s="39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1110</v>
      </c>
      <c r="BA478" s="30" t="str">
        <f>IF(ISBLANK(Table2[[#This Row],[device_model]]), "", Table2[[#This Row],[device_suggested_area]])</f>
        <v>Rack</v>
      </c>
      <c r="BB478" s="30" t="s">
        <v>1083</v>
      </c>
      <c r="BC478" s="30" t="s">
        <v>1080</v>
      </c>
      <c r="BD478" s="30" t="s">
        <v>264</v>
      </c>
      <c r="BE478" s="30">
        <v>12.1</v>
      </c>
      <c r="BF478" s="30" t="s">
        <v>28</v>
      </c>
      <c r="BJ478" s="30" t="s">
        <v>1392</v>
      </c>
      <c r="BK478" s="30" t="s">
        <v>1466</v>
      </c>
      <c r="BL478" s="30" t="s">
        <v>1377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ht="16" customHeight="1" x14ac:dyDescent="0.2">
      <c r="A479" s="30">
        <v>5024</v>
      </c>
      <c r="B479" s="38" t="s">
        <v>26</v>
      </c>
      <c r="C479" s="38" t="s">
        <v>380</v>
      </c>
      <c r="D479" s="38"/>
      <c r="E479" s="38"/>
      <c r="F479" s="30" t="str">
        <f>IF(ISBLANK(Table2[[#This Row],[unique_id]]), "", PROPER(SUBSTITUTE(Table2[[#This Row],[unique_id]], "_", " ")))</f>
        <v/>
      </c>
      <c r="G479" s="38"/>
      <c r="H479" s="38"/>
      <c r="I479" s="38"/>
      <c r="K479" s="38"/>
      <c r="M479" s="38"/>
      <c r="O479" s="31"/>
      <c r="P479" s="30"/>
      <c r="T479" s="34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 t="shared" si="0"/>
        <v/>
      </c>
      <c r="AK479" s="30" t="str">
        <f t="shared" si="1"/>
        <v/>
      </c>
      <c r="AT479" s="39"/>
      <c r="AU479" s="39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1110</v>
      </c>
      <c r="BA479" s="30" t="str">
        <f>IF(ISBLANK(Table2[[#This Row],[device_model]]), "", Table2[[#This Row],[device_suggested_area]])</f>
        <v>Rack</v>
      </c>
      <c r="BB479" s="30" t="s">
        <v>1082</v>
      </c>
      <c r="BC479" s="30" t="s">
        <v>1081</v>
      </c>
      <c r="BD479" s="30" t="s">
        <v>264</v>
      </c>
      <c r="BE479" s="30">
        <v>12.1</v>
      </c>
      <c r="BF479" s="30" t="s">
        <v>28</v>
      </c>
      <c r="BJ479" s="30" t="s">
        <v>405</v>
      </c>
      <c r="BK479" s="30" t="s">
        <v>593</v>
      </c>
      <c r="BL479" s="30" t="s">
        <v>1378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ht="16" customHeight="1" x14ac:dyDescent="0.2">
      <c r="A480" s="30">
        <v>5025</v>
      </c>
      <c r="B480" s="38" t="s">
        <v>585</v>
      </c>
      <c r="C480" s="38" t="s">
        <v>380</v>
      </c>
      <c r="D480" s="38"/>
      <c r="E480" s="38"/>
      <c r="F480" s="30" t="str">
        <f>IF(ISBLANK(Table2[[#This Row],[unique_id]]), "", PROPER(SUBSTITUTE(Table2[[#This Row],[unique_id]], "_", " ")))</f>
        <v/>
      </c>
      <c r="G480" s="38"/>
      <c r="H480" s="38"/>
      <c r="I480" s="38"/>
      <c r="K480" s="38"/>
      <c r="M480" s="38"/>
      <c r="O480" s="31"/>
      <c r="P480" s="30"/>
      <c r="T480" s="34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 t="shared" si="0"/>
        <v/>
      </c>
      <c r="AK480" s="30" t="str">
        <f t="shared" si="1"/>
        <v/>
      </c>
      <c r="AT480" s="39"/>
      <c r="AU480" s="39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1110</v>
      </c>
      <c r="BA480" s="30" t="str">
        <f>IF(ISBLANK(Table2[[#This Row],[device_model]]), "", Table2[[#This Row],[device_suggested_area]])</f>
        <v>Rack</v>
      </c>
      <c r="BB480" s="30" t="s">
        <v>1082</v>
      </c>
      <c r="BC480" s="30" t="s">
        <v>1081</v>
      </c>
      <c r="BD480" s="30" t="s">
        <v>264</v>
      </c>
      <c r="BE480" s="30">
        <v>12.1</v>
      </c>
      <c r="BF480" s="30" t="s">
        <v>28</v>
      </c>
      <c r="BJ480" s="30" t="s">
        <v>1391</v>
      </c>
      <c r="BK480" s="30" t="s">
        <v>1467</v>
      </c>
      <c r="BL480" s="30" t="s">
        <v>1399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ht="16" customHeight="1" x14ac:dyDescent="0.2">
      <c r="A481" s="30">
        <v>5026</v>
      </c>
      <c r="B481" s="38" t="s">
        <v>585</v>
      </c>
      <c r="C481" s="38" t="s">
        <v>380</v>
      </c>
      <c r="D481" s="38"/>
      <c r="E481" s="38"/>
      <c r="F481" s="30" t="str">
        <f>IF(ISBLANK(Table2[[#This Row],[unique_id]]), "", PROPER(SUBSTITUTE(Table2[[#This Row],[unique_id]], "_", " ")))</f>
        <v/>
      </c>
      <c r="G481" s="38"/>
      <c r="H481" s="38"/>
      <c r="I481" s="38"/>
      <c r="K481" s="38"/>
      <c r="M481" s="38"/>
      <c r="O481" s="31"/>
      <c r="P481" s="30"/>
      <c r="T481" s="34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 t="shared" si="0"/>
        <v/>
      </c>
      <c r="AK481" s="30" t="str">
        <f t="shared" si="1"/>
        <v/>
      </c>
      <c r="AT481" s="39"/>
      <c r="AU481" s="39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1110</v>
      </c>
      <c r="BA481" s="30" t="str">
        <f>IF(ISBLANK(Table2[[#This Row],[device_model]]), "", Table2[[#This Row],[device_suggested_area]])</f>
        <v>Rack</v>
      </c>
      <c r="BB481" s="30" t="s">
        <v>1082</v>
      </c>
      <c r="BC481" s="30" t="s">
        <v>1081</v>
      </c>
      <c r="BD481" s="30" t="s">
        <v>264</v>
      </c>
      <c r="BE481" s="30">
        <v>12.1</v>
      </c>
      <c r="BF481" s="30" t="s">
        <v>28</v>
      </c>
      <c r="BJ481" s="30" t="s">
        <v>1392</v>
      </c>
      <c r="BK481" s="30" t="s">
        <v>1468</v>
      </c>
      <c r="BL481" s="30" t="s">
        <v>1379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ht="16" customHeight="1" x14ac:dyDescent="0.2">
      <c r="A482" s="30">
        <v>5027</v>
      </c>
      <c r="B482" s="38" t="s">
        <v>26</v>
      </c>
      <c r="C482" s="38" t="s">
        <v>380</v>
      </c>
      <c r="D482" s="38"/>
      <c r="E482" s="38"/>
      <c r="F482" s="30" t="str">
        <f>IF(ISBLANK(Table2[[#This Row],[unique_id]]), "", PROPER(SUBSTITUTE(Table2[[#This Row],[unique_id]], "_", " ")))</f>
        <v/>
      </c>
      <c r="G482" s="38"/>
      <c r="H482" s="38"/>
      <c r="I482" s="38"/>
      <c r="K482" s="38"/>
      <c r="M482" s="38"/>
      <c r="O482" s="31"/>
      <c r="P482" s="30"/>
      <c r="T482" s="34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 t="shared" si="0"/>
        <v/>
      </c>
      <c r="AK482" s="30" t="str">
        <f t="shared" si="1"/>
        <v/>
      </c>
      <c r="AT482" s="39"/>
      <c r="AU482" s="39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1111</v>
      </c>
      <c r="BA482" s="30" t="str">
        <f>IF(ISBLANK(Table2[[#This Row],[device_model]]), "", Table2[[#This Row],[device_suggested_area]])</f>
        <v>Wardrobe</v>
      </c>
      <c r="BB482" s="30" t="s">
        <v>1085</v>
      </c>
      <c r="BC482" s="30" t="s">
        <v>1084</v>
      </c>
      <c r="BD482" s="30" t="s">
        <v>560</v>
      </c>
      <c r="BE482" s="30">
        <v>12.1</v>
      </c>
      <c r="BF482" s="30" t="s">
        <v>501</v>
      </c>
      <c r="BJ482" s="30" t="s">
        <v>405</v>
      </c>
      <c r="BK482" s="30" t="s">
        <v>559</v>
      </c>
      <c r="BL482" s="30" t="s">
        <v>1380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ht="16" customHeight="1" x14ac:dyDescent="0.2">
      <c r="A483" s="30">
        <v>5028</v>
      </c>
      <c r="B483" s="38" t="s">
        <v>585</v>
      </c>
      <c r="C483" s="38" t="s">
        <v>380</v>
      </c>
      <c r="D483" s="38"/>
      <c r="E483" s="38"/>
      <c r="F483" s="30" t="str">
        <f>IF(ISBLANK(Table2[[#This Row],[unique_id]]), "", PROPER(SUBSTITUTE(Table2[[#This Row],[unique_id]], "_", " ")))</f>
        <v/>
      </c>
      <c r="G483" s="38"/>
      <c r="H483" s="38"/>
      <c r="I483" s="38"/>
      <c r="K483" s="38"/>
      <c r="M483" s="38"/>
      <c r="O483" s="31"/>
      <c r="P483" s="30"/>
      <c r="T483" s="34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 t="shared" si="0"/>
        <v/>
      </c>
      <c r="AK483" s="30" t="str">
        <f t="shared" si="1"/>
        <v/>
      </c>
      <c r="AT483" s="39"/>
      <c r="AU483" s="39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1111</v>
      </c>
      <c r="BA483" s="30" t="str">
        <f>IF(ISBLANK(Table2[[#This Row],[device_model]]), "", Table2[[#This Row],[device_suggested_area]])</f>
        <v>Wardrobe</v>
      </c>
      <c r="BB483" s="30" t="s">
        <v>1085</v>
      </c>
      <c r="BC483" s="30" t="s">
        <v>1084</v>
      </c>
      <c r="BD483" s="30" t="s">
        <v>560</v>
      </c>
      <c r="BE483" s="30">
        <v>12.1</v>
      </c>
      <c r="BF483" s="30" t="s">
        <v>501</v>
      </c>
      <c r="BJ483" s="30" t="s">
        <v>1391</v>
      </c>
      <c r="BK483" s="30" t="s">
        <v>1469</v>
      </c>
      <c r="BL483" s="30" t="s">
        <v>1400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ht="16" customHeight="1" x14ac:dyDescent="0.2">
      <c r="A484" s="30">
        <v>5029</v>
      </c>
      <c r="B484" s="38" t="s">
        <v>585</v>
      </c>
      <c r="C484" s="38" t="s">
        <v>380</v>
      </c>
      <c r="D484" s="38"/>
      <c r="E484" s="38"/>
      <c r="F484" s="30" t="str">
        <f>IF(ISBLANK(Table2[[#This Row],[unique_id]]), "", PROPER(SUBSTITUTE(Table2[[#This Row],[unique_id]], "_", " ")))</f>
        <v/>
      </c>
      <c r="G484" s="38"/>
      <c r="H484" s="38"/>
      <c r="I484" s="38"/>
      <c r="K484" s="38"/>
      <c r="M484" s="38"/>
      <c r="O484" s="31"/>
      <c r="P484" s="30"/>
      <c r="T484" s="34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 t="shared" si="0"/>
        <v/>
      </c>
      <c r="AK484" s="30" t="str">
        <f t="shared" si="1"/>
        <v/>
      </c>
      <c r="AT484" s="39"/>
      <c r="AU484" s="39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1111</v>
      </c>
      <c r="BA484" s="30" t="str">
        <f>IF(ISBLANK(Table2[[#This Row],[device_model]]), "", Table2[[#This Row],[device_suggested_area]])</f>
        <v>Wardrobe</v>
      </c>
      <c r="BB484" s="30" t="s">
        <v>1085</v>
      </c>
      <c r="BC484" s="30" t="s">
        <v>1084</v>
      </c>
      <c r="BD484" s="30" t="s">
        <v>560</v>
      </c>
      <c r="BE484" s="30">
        <v>12.1</v>
      </c>
      <c r="BF484" s="30" t="s">
        <v>501</v>
      </c>
      <c r="BJ484" s="30" t="s">
        <v>1392</v>
      </c>
      <c r="BK484" s="41" t="s">
        <v>1384</v>
      </c>
      <c r="BL484" s="30" t="s">
        <v>1381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ht="16" customHeight="1" x14ac:dyDescent="0.2">
      <c r="A485" s="30">
        <v>5030</v>
      </c>
      <c r="B485" s="30" t="s">
        <v>26</v>
      </c>
      <c r="C485" s="30" t="s">
        <v>385</v>
      </c>
      <c r="E485" s="38"/>
      <c r="F485" s="36" t="str">
        <f>IF(ISBLANK(Table2[[#This Row],[unique_id]]), "", PROPER(SUBSTITUTE(Table2[[#This Row],[unique_id]], "_", " ")))</f>
        <v/>
      </c>
      <c r="I485" s="38"/>
      <c r="O485" s="31"/>
      <c r="P485" s="30"/>
      <c r="T485" s="34"/>
      <c r="U485" s="30"/>
      <c r="V485" s="31"/>
      <c r="W485" s="31"/>
      <c r="X485" s="31"/>
      <c r="Y485" s="31"/>
      <c r="Z485" s="31"/>
      <c r="AB485" s="30"/>
      <c r="AG485" s="31"/>
      <c r="AH485" s="31"/>
      <c r="AT485" s="39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383</v>
      </c>
      <c r="BA485" s="30" t="str">
        <f>IF(ISBLANK(Table2[[#This Row],[device_model]]), "", Table2[[#This Row],[device_suggested_area]])</f>
        <v>Rack</v>
      </c>
      <c r="BB485" s="30" t="s">
        <v>385</v>
      </c>
      <c r="BC485" s="30" t="s">
        <v>384</v>
      </c>
      <c r="BD485" s="30" t="s">
        <v>383</v>
      </c>
      <c r="BE485" s="30" t="s">
        <v>788</v>
      </c>
      <c r="BF485" s="30" t="s">
        <v>28</v>
      </c>
      <c r="BJ485" s="30" t="s">
        <v>1392</v>
      </c>
      <c r="BK485" s="30" t="s">
        <v>382</v>
      </c>
      <c r="BL485" s="30" t="s">
        <v>1458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ht="16" customHeight="1" x14ac:dyDescent="0.2">
      <c r="A486" s="30">
        <v>5031</v>
      </c>
      <c r="B486" s="30" t="s">
        <v>26</v>
      </c>
      <c r="C486" s="30" t="s">
        <v>463</v>
      </c>
      <c r="E486" s="38"/>
      <c r="F486" s="36" t="str">
        <f>IF(ISBLANK(Table2[[#This Row],[unique_id]]), "", PROPER(SUBSTITUTE(Table2[[#This Row],[unique_id]], "_", " ")))</f>
        <v/>
      </c>
      <c r="I486" s="38"/>
      <c r="O486" s="31"/>
      <c r="P486" s="30"/>
      <c r="T486" s="34"/>
      <c r="U486" s="30"/>
      <c r="V486" s="31"/>
      <c r="W486" s="31" t="s">
        <v>495</v>
      </c>
      <c r="X486" s="31"/>
      <c r="Y486" s="42" t="s">
        <v>768</v>
      </c>
      <c r="Z486" s="42"/>
      <c r="AA486" s="42"/>
      <c r="AB486" s="30"/>
      <c r="AG486" s="31"/>
      <c r="AH486" s="31"/>
      <c r="AT4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34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4" t="str">
        <f>Table2[[#This Row],[device_suggested_area]]</f>
        <v>Home</v>
      </c>
      <c r="BA486" s="30" t="str">
        <f>IF(ISBLANK(Table2[[#This Row],[device_model]]), "", Table2[[#This Row],[device_suggested_area]])</f>
        <v>Home</v>
      </c>
      <c r="BB486" s="34" t="s">
        <v>1072</v>
      </c>
      <c r="BC486" s="34" t="s">
        <v>487</v>
      </c>
      <c r="BD486" s="30" t="s">
        <v>463</v>
      </c>
      <c r="BE486" s="34" t="s">
        <v>488</v>
      </c>
      <c r="BF486" s="30" t="s">
        <v>165</v>
      </c>
      <c r="BK486" s="30" t="s">
        <v>486</v>
      </c>
      <c r="BL486" s="30"/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ht="16" customHeight="1" x14ac:dyDescent="0.2">
      <c r="A487" s="30">
        <v>6000</v>
      </c>
      <c r="B487" s="30" t="s">
        <v>26</v>
      </c>
      <c r="C487" s="30" t="s">
        <v>264</v>
      </c>
      <c r="F487" s="36" t="str">
        <f>IF(ISBLANK(Table2[[#This Row],[unique_id]]), "", PROPER(SUBSTITUTE(Table2[[#This Row],[unique_id]], "_", " ")))</f>
        <v/>
      </c>
      <c r="O487" s="31"/>
      <c r="P487" s="30"/>
      <c r="T487" s="34"/>
      <c r="U487" s="30"/>
      <c r="V487" s="31"/>
      <c r="W487" s="31"/>
      <c r="X487" s="31"/>
      <c r="Y487" s="31"/>
      <c r="Z487" s="31"/>
      <c r="AB487" s="30"/>
      <c r="AG487" s="31"/>
      <c r="AH487" s="31"/>
      <c r="AT487" s="39"/>
      <c r="AU487" s="31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1117</v>
      </c>
      <c r="BA487" s="30" t="str">
        <f>IF(ISBLANK(Table2[[#This Row],[device_model]]), "", Table2[[#This Row],[device_suggested_area]])</f>
        <v>Home</v>
      </c>
      <c r="BB487" s="30" t="s">
        <v>294</v>
      </c>
      <c r="BC487" s="30" t="s">
        <v>1118</v>
      </c>
      <c r="BD487" s="30" t="s">
        <v>264</v>
      </c>
      <c r="BE487" s="31" t="s">
        <v>1474</v>
      </c>
      <c r="BF487" s="30" t="s">
        <v>165</v>
      </c>
      <c r="BJ487" s="30" t="s">
        <v>1391</v>
      </c>
      <c r="BK487" s="30" t="s">
        <v>1470</v>
      </c>
      <c r="BL487" s="30"/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ht="16" customHeight="1" x14ac:dyDescent="0.2">
      <c r="A488" s="30">
        <v>6001</v>
      </c>
      <c r="B488" s="30" t="s">
        <v>26</v>
      </c>
      <c r="C488" s="30" t="s">
        <v>264</v>
      </c>
      <c r="F488" s="36" t="str">
        <f>IF(ISBLANK(Table2[[#This Row],[unique_id]]), "", PROPER(SUBSTITUTE(Table2[[#This Row],[unique_id]], "_", " ")))</f>
        <v/>
      </c>
      <c r="O488" s="31"/>
      <c r="P488" s="30"/>
      <c r="T488" s="34"/>
      <c r="U488" s="30"/>
      <c r="V488" s="31"/>
      <c r="W488" s="31"/>
      <c r="X488" s="31"/>
      <c r="Y488" s="31"/>
      <c r="Z488" s="31"/>
      <c r="AB488" s="30"/>
      <c r="AG488" s="31"/>
      <c r="AH488" s="31"/>
      <c r="AT488" s="39"/>
      <c r="AU488" s="31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1471</v>
      </c>
      <c r="BA488" s="30" t="str">
        <f>IF(ISBLANK(Table2[[#This Row],[device_model]]), "", Table2[[#This Row],[device_suggested_area]])</f>
        <v>Home</v>
      </c>
      <c r="BB488" s="30" t="s">
        <v>294</v>
      </c>
      <c r="BC488" s="30" t="s">
        <v>1472</v>
      </c>
      <c r="BD488" s="30" t="s">
        <v>264</v>
      </c>
      <c r="BE488" s="31" t="s">
        <v>1473</v>
      </c>
      <c r="BF488" s="30" t="s">
        <v>165</v>
      </c>
      <c r="BJ488" s="30" t="s">
        <v>1391</v>
      </c>
      <c r="BK488" s="30" t="s">
        <v>1475</v>
      </c>
      <c r="BL488" s="30"/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2024-10-07T05:33:31Z</dcterms:modified>
</cp:coreProperties>
</file>